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1jofls1\0300500_市民税課$\###減免関係\03　令和５年９月８日台風1３号\30　税務署関係\雑損控除説明会関係\04　HP\5.11.20\sa1449351\"/>
    </mc:Choice>
  </mc:AlternateContent>
  <bookViews>
    <workbookView xWindow="0" yWindow="0" windowWidth="20496" windowHeight="6360"/>
  </bookViews>
  <sheets>
    <sheet name="HP用" sheetId="7" r:id="rId1"/>
  </sheets>
  <definedNames>
    <definedName name="_xlnm.Print_Area" localSheetId="0">HP用!$A$1:$O$56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9" i="7" l="1"/>
  <c r="D39" i="7" l="1"/>
  <c r="G39" i="7" s="1"/>
  <c r="D26" i="7"/>
  <c r="L39" i="7" l="1"/>
  <c r="G26" i="7"/>
  <c r="I26" i="7" s="1"/>
  <c r="L26" i="7" s="1"/>
  <c r="N51" i="7"/>
  <c r="C51" i="7" l="1"/>
  <c r="I51" i="7" s="1"/>
  <c r="N50" i="7" l="1"/>
  <c r="D38" i="7"/>
  <c r="G38" i="7" s="1"/>
  <c r="I38" i="7" s="1"/>
  <c r="L38" i="7" s="1"/>
  <c r="D25" i="7"/>
  <c r="G25" i="7" s="1"/>
  <c r="I25" i="7" s="1"/>
  <c r="L25" i="7" s="1"/>
  <c r="C50" i="7" s="1"/>
  <c r="I50" i="7" s="1"/>
</calcChain>
</file>

<file path=xl/sharedStrings.xml><?xml version="1.0" encoding="utf-8"?>
<sst xmlns="http://schemas.openxmlformats.org/spreadsheetml/2006/main" count="84" uniqueCount="69">
  <si>
    <t>Q+R-S-T</t>
    <phoneticPr fontId="8"/>
  </si>
  <si>
    <t>U</t>
    <phoneticPr fontId="8"/>
  </si>
  <si>
    <t>T</t>
    <phoneticPr fontId="8"/>
  </si>
  <si>
    <t>S</t>
    <phoneticPr fontId="8"/>
  </si>
  <si>
    <t>R</t>
    <phoneticPr fontId="8"/>
  </si>
  <si>
    <t>Q</t>
    <phoneticPr fontId="8"/>
  </si>
  <si>
    <t>総所得金額の10%</t>
    <rPh sb="0" eb="5">
      <t>ソウショトクキンガク</t>
    </rPh>
    <phoneticPr fontId="8"/>
  </si>
  <si>
    <t>保険金等により
補填される金額</t>
    <rPh sb="0" eb="3">
      <t>ホケンキン</t>
    </rPh>
    <rPh sb="3" eb="4">
      <t>トウ</t>
    </rPh>
    <rPh sb="8" eb="10">
      <t>ホテン</t>
    </rPh>
    <rPh sb="13" eb="15">
      <t>キンガク</t>
    </rPh>
    <phoneticPr fontId="8"/>
  </si>
  <si>
    <t>災害関連支出
（撤去費用等）</t>
    <rPh sb="0" eb="4">
      <t>サイガイカンレン</t>
    </rPh>
    <rPh sb="4" eb="6">
      <t>シシュツ</t>
    </rPh>
    <rPh sb="8" eb="10">
      <t>テッキョ</t>
    </rPh>
    <rPh sb="10" eb="12">
      <t>ヒヨウ</t>
    </rPh>
    <rPh sb="12" eb="13">
      <t>トウ</t>
    </rPh>
    <phoneticPr fontId="8"/>
  </si>
  <si>
    <t>資産に受けた
損失の額</t>
    <rPh sb="0" eb="2">
      <t>シサン</t>
    </rPh>
    <rPh sb="3" eb="4">
      <t>ウ</t>
    </rPh>
    <rPh sb="7" eb="9">
      <t>ソンシツ</t>
    </rPh>
    <rPh sb="10" eb="11">
      <t>ガク</t>
    </rPh>
    <phoneticPr fontId="8"/>
  </si>
  <si>
    <t>３　損失の金額</t>
    <rPh sb="2" eb="4">
      <t>ソンシツ</t>
    </rPh>
    <rPh sb="5" eb="7">
      <t>キンガク</t>
    </rPh>
    <phoneticPr fontId="8"/>
  </si>
  <si>
    <t>I×0.9</t>
    <phoneticPr fontId="8"/>
  </si>
  <si>
    <t>M</t>
    <phoneticPr fontId="8"/>
  </si>
  <si>
    <t>J</t>
    <phoneticPr fontId="8"/>
  </si>
  <si>
    <t>I</t>
    <phoneticPr fontId="8"/>
  </si>
  <si>
    <t>被害割合</t>
    <rPh sb="0" eb="4">
      <t>ヒガイワリアイ</t>
    </rPh>
    <phoneticPr fontId="8"/>
  </si>
  <si>
    <t>減価償却費累計額相当額</t>
    <rPh sb="0" eb="5">
      <t>ゲンカショウキャクヒ</t>
    </rPh>
    <rPh sb="5" eb="8">
      <t>ルイケイガク</t>
    </rPh>
    <rPh sb="8" eb="11">
      <t>ソウトウガク</t>
    </rPh>
    <phoneticPr fontId="8"/>
  </si>
  <si>
    <t>償却率</t>
    <rPh sb="0" eb="3">
      <t>ショウキャクリツ</t>
    </rPh>
    <phoneticPr fontId="8"/>
  </si>
  <si>
    <t>償却の基礎
となる金額</t>
    <rPh sb="0" eb="2">
      <t>ショウキャク</t>
    </rPh>
    <rPh sb="3" eb="5">
      <t>キソ</t>
    </rPh>
    <rPh sb="9" eb="11">
      <t>キンガク</t>
    </rPh>
    <phoneticPr fontId="8"/>
  </si>
  <si>
    <t>取得価格</t>
    <rPh sb="0" eb="4">
      <t>シュトクカカク</t>
    </rPh>
    <phoneticPr fontId="8"/>
  </si>
  <si>
    <t>２　車両</t>
    <rPh sb="2" eb="4">
      <t>シャリョウ</t>
    </rPh>
    <phoneticPr fontId="8"/>
  </si>
  <si>
    <t>A-E</t>
    <phoneticPr fontId="8"/>
  </si>
  <si>
    <t>A×0.9</t>
    <phoneticPr fontId="8"/>
  </si>
  <si>
    <t>F</t>
    <phoneticPr fontId="8"/>
  </si>
  <si>
    <t>E</t>
    <phoneticPr fontId="8"/>
  </si>
  <si>
    <t>B</t>
    <phoneticPr fontId="8"/>
  </si>
  <si>
    <t>A</t>
    <phoneticPr fontId="8"/>
  </si>
  <si>
    <t>被災直前の価格</t>
    <rPh sb="0" eb="2">
      <t>ヒサイ</t>
    </rPh>
    <rPh sb="2" eb="4">
      <t>チョクゼン</t>
    </rPh>
    <rPh sb="5" eb="7">
      <t>カカク</t>
    </rPh>
    <phoneticPr fontId="8"/>
  </si>
  <si>
    <t>減価償却費
累計額相当額</t>
    <rPh sb="0" eb="5">
      <t>ゲンカショウキャクヒ</t>
    </rPh>
    <rPh sb="6" eb="9">
      <t>ルイケイガク</t>
    </rPh>
    <rPh sb="9" eb="12">
      <t>ソウトウガク</t>
    </rPh>
    <phoneticPr fontId="8"/>
  </si>
  <si>
    <t>経過年数</t>
    <rPh sb="0" eb="4">
      <t>ケイカネンスウ</t>
    </rPh>
    <phoneticPr fontId="8"/>
  </si>
  <si>
    <t>１　住宅</t>
    <rPh sb="2" eb="4">
      <t>ジュウタク</t>
    </rPh>
    <phoneticPr fontId="8"/>
  </si>
  <si>
    <t>〇　被害額の計算（簡便法）</t>
    <rPh sb="2" eb="5">
      <t>ヒガイガク</t>
    </rPh>
    <rPh sb="6" eb="8">
      <t>ケイサン</t>
    </rPh>
    <rPh sb="9" eb="11">
      <t>カンベン</t>
    </rPh>
    <rPh sb="11" eb="12">
      <t>ホウ</t>
    </rPh>
    <phoneticPr fontId="8"/>
  </si>
  <si>
    <t>記載</t>
    <rPh sb="0" eb="2">
      <t>キサイ</t>
    </rPh>
    <phoneticPr fontId="5"/>
  </si>
  <si>
    <t>計算例</t>
    <rPh sb="0" eb="2">
      <t>ケイサン</t>
    </rPh>
    <rPh sb="2" eb="3">
      <t>レイ</t>
    </rPh>
    <phoneticPr fontId="8"/>
  </si>
  <si>
    <t>R　- 5万円</t>
    <rPh sb="5" eb="7">
      <t>マンエン</t>
    </rPh>
    <phoneticPr fontId="8"/>
  </si>
  <si>
    <t>　　※　計算方法や耐用年数・償却率については、別添「災害により被害を受けられた方へ」をご参照ください。</t>
    <phoneticPr fontId="5"/>
  </si>
  <si>
    <t>Ｃ</t>
    <phoneticPr fontId="5"/>
  </si>
  <si>
    <t>Ｄ</t>
    <phoneticPr fontId="5"/>
  </si>
  <si>
    <t>Ｇ</t>
    <phoneticPr fontId="5"/>
  </si>
  <si>
    <t>Ｈ</t>
    <phoneticPr fontId="8"/>
  </si>
  <si>
    <t>※1</t>
    <phoneticPr fontId="5"/>
  </si>
  <si>
    <t>※2</t>
  </si>
  <si>
    <t>Ｂ×C×D</t>
    <phoneticPr fontId="8"/>
  </si>
  <si>
    <t>※3</t>
    <phoneticPr fontId="8"/>
  </si>
  <si>
    <t>Ｆ×Ｇ</t>
    <phoneticPr fontId="8"/>
  </si>
  <si>
    <t>※1  計算例の償却率は「木造又は合成樹脂造」（耐用年数33年、償却率0.031）を使用しています。</t>
    <rPh sb="4" eb="7">
      <t>ケイサンレイ</t>
    </rPh>
    <rPh sb="8" eb="11">
      <t>ショウキャクリツ</t>
    </rPh>
    <rPh sb="13" eb="15">
      <t>モクゾウ</t>
    </rPh>
    <rPh sb="15" eb="16">
      <t>マタ</t>
    </rPh>
    <rPh sb="17" eb="21">
      <t>ゴウセイジュシ</t>
    </rPh>
    <rPh sb="21" eb="22">
      <t>ツクリ</t>
    </rPh>
    <phoneticPr fontId="8"/>
  </si>
  <si>
    <t>※3　被害割合については、床下浸水で土砂流入有の場合、15％となります。</t>
    <phoneticPr fontId="8"/>
  </si>
  <si>
    <t xml:space="preserve">     なお、長期浸水（24時間以上）の場合には、15％を加算した30％となります。</t>
    <phoneticPr fontId="8"/>
  </si>
  <si>
    <t>Ｋ</t>
    <phoneticPr fontId="5"/>
  </si>
  <si>
    <t>L</t>
    <phoneticPr fontId="5"/>
  </si>
  <si>
    <t>Ｎ</t>
    <phoneticPr fontId="8"/>
  </si>
  <si>
    <t>O</t>
    <phoneticPr fontId="5"/>
  </si>
  <si>
    <t>Ｐ</t>
    <phoneticPr fontId="8"/>
  </si>
  <si>
    <t>Ｊ×K×L</t>
    <phoneticPr fontId="8"/>
  </si>
  <si>
    <t>Ｉ－M</t>
    <phoneticPr fontId="8"/>
  </si>
  <si>
    <t>N×Ｏ</t>
    <phoneticPr fontId="8"/>
  </si>
  <si>
    <t>※1  計算例の償却率は「普通自動車」（耐用年数9年、償却率0.111）を使用しています。</t>
    <rPh sb="4" eb="7">
      <t>ケイサンレイ</t>
    </rPh>
    <rPh sb="8" eb="11">
      <t>ショウキャクリツ</t>
    </rPh>
    <rPh sb="13" eb="15">
      <t>フツウ</t>
    </rPh>
    <rPh sb="15" eb="18">
      <t>ジドウシャ</t>
    </rPh>
    <rPh sb="20" eb="24">
      <t>タイヨウネンスウ</t>
    </rPh>
    <rPh sb="25" eb="26">
      <t>ネン</t>
    </rPh>
    <rPh sb="27" eb="30">
      <t>ショウキャクリツ</t>
    </rPh>
    <rPh sb="37" eb="39">
      <t>シヨウ</t>
    </rPh>
    <phoneticPr fontId="5"/>
  </si>
  <si>
    <t>※3　「廃車」の場合は100％となります。</t>
    <rPh sb="4" eb="6">
      <t>ハイシャ</t>
    </rPh>
    <rPh sb="8" eb="10">
      <t>バアイ</t>
    </rPh>
    <phoneticPr fontId="8"/>
  </si>
  <si>
    <t>　　 「廃車」でない場合は、例えば、「補修を加えても再び使用できない場合」には被害割合を100％とするなど、個々の被害</t>
    <rPh sb="4" eb="6">
      <t>ハイシャ</t>
    </rPh>
    <rPh sb="10" eb="12">
      <t>バアイ</t>
    </rPh>
    <rPh sb="14" eb="15">
      <t>タト</t>
    </rPh>
    <rPh sb="19" eb="21">
      <t>ホシュウ</t>
    </rPh>
    <rPh sb="22" eb="23">
      <t>クワ</t>
    </rPh>
    <rPh sb="26" eb="27">
      <t>フタタ</t>
    </rPh>
    <rPh sb="28" eb="30">
      <t>シヨウ</t>
    </rPh>
    <rPh sb="34" eb="36">
      <t>バアイ</t>
    </rPh>
    <rPh sb="39" eb="41">
      <t>ヒガイ</t>
    </rPh>
    <rPh sb="41" eb="43">
      <t>ワリアイ</t>
    </rPh>
    <rPh sb="54" eb="56">
      <t>ココ</t>
    </rPh>
    <rPh sb="57" eb="59">
      <t>ヒガイ</t>
    </rPh>
    <phoneticPr fontId="8"/>
  </si>
  <si>
    <t>　　の状況を踏まえ適用することになります。</t>
    <rPh sb="3" eb="5">
      <t>ジョウキョウ</t>
    </rPh>
    <rPh sb="6" eb="7">
      <t>フ</t>
    </rPh>
    <rPh sb="9" eb="11">
      <t>テキヨウ</t>
    </rPh>
    <phoneticPr fontId="5"/>
  </si>
  <si>
    <t>損失の金額　※3</t>
    <rPh sb="0" eb="2">
      <t>ソンシツ</t>
    </rPh>
    <rPh sb="3" eb="5">
      <t>キンガク</t>
    </rPh>
    <phoneticPr fontId="8"/>
  </si>
  <si>
    <t>H＋P</t>
    <phoneticPr fontId="8"/>
  </si>
  <si>
    <t>　※3　</t>
    <phoneticPr fontId="8"/>
  </si>
  <si>
    <t>※1　県や市からの見舞金等も含みます。</t>
    <rPh sb="3" eb="4">
      <t>ケン</t>
    </rPh>
    <rPh sb="5" eb="6">
      <t>シ</t>
    </rPh>
    <rPh sb="9" eb="12">
      <t>ミマイキン</t>
    </rPh>
    <rPh sb="12" eb="13">
      <t>トウ</t>
    </rPh>
    <rPh sb="14" eb="15">
      <t>フク</t>
    </rPh>
    <phoneticPr fontId="8"/>
  </si>
  <si>
    <t>※2　総所得金額の10％の金額を記載します（【計算例】の場合 5,000,000円 × 10% = 500,000円）。</t>
    <rPh sb="3" eb="6">
      <t>ソウショトク</t>
    </rPh>
    <rPh sb="6" eb="8">
      <t>キンガク</t>
    </rPh>
    <rPh sb="13" eb="15">
      <t>キンガク</t>
    </rPh>
    <rPh sb="16" eb="18">
      <t>キサイ</t>
    </rPh>
    <rPh sb="23" eb="25">
      <t>ケイサン</t>
    </rPh>
    <rPh sb="25" eb="26">
      <t>レイ</t>
    </rPh>
    <rPh sb="28" eb="30">
      <t>バアイ</t>
    </rPh>
    <rPh sb="40" eb="41">
      <t>エン</t>
    </rPh>
    <rPh sb="57" eb="58">
      <t>エン</t>
    </rPh>
    <phoneticPr fontId="8"/>
  </si>
  <si>
    <t>※3　マイナスの場合は、「０」になります。</t>
    <phoneticPr fontId="8"/>
  </si>
  <si>
    <t>※2　1年未満の端数は、6月以上は1年とし、6月未満は切り捨てます（例：築10年7月⇒11年経過、築10年3月⇒10年経過）。</t>
    <rPh sb="4" eb="5">
      <t>ネン</t>
    </rPh>
    <rPh sb="5" eb="7">
      <t>ミマン</t>
    </rPh>
    <rPh sb="8" eb="10">
      <t>ハスウ</t>
    </rPh>
    <rPh sb="13" eb="14">
      <t>ゲツ</t>
    </rPh>
    <rPh sb="14" eb="16">
      <t>イジョウ</t>
    </rPh>
    <rPh sb="18" eb="19">
      <t>ネン</t>
    </rPh>
    <rPh sb="23" eb="24">
      <t>ツキ</t>
    </rPh>
    <rPh sb="24" eb="26">
      <t>ミマン</t>
    </rPh>
    <rPh sb="27" eb="28">
      <t>キ</t>
    </rPh>
    <rPh sb="29" eb="30">
      <t>ス</t>
    </rPh>
    <phoneticPr fontId="8"/>
  </si>
  <si>
    <t>【計算例】は、総所得金額が500万円ある者が、次のとおりの被害を受けた場合の計算です。
　被害内容・・・住宅（木造築25年）は床下浸水（土砂流入有、24時間以上の浸水無）
　　　　　　　　自家用車が水没し廃車（保険金150万有）、
              　家財の被害無し
　　　　　　　　被災ごみの撤去費用（12万円有）</t>
    <rPh sb="1" eb="3">
      <t>ケイサン</t>
    </rPh>
    <rPh sb="3" eb="4">
      <t>レイ</t>
    </rPh>
    <rPh sb="7" eb="8">
      <t>ソウ</t>
    </rPh>
    <rPh sb="8" eb="12">
      <t>ショトクキンガク</t>
    </rPh>
    <rPh sb="16" eb="18">
      <t>マンエン</t>
    </rPh>
    <rPh sb="20" eb="21">
      <t>シャ</t>
    </rPh>
    <rPh sb="23" eb="24">
      <t>ツギ</t>
    </rPh>
    <rPh sb="29" eb="31">
      <t>ヒガイ</t>
    </rPh>
    <rPh sb="32" eb="33">
      <t>ウ</t>
    </rPh>
    <rPh sb="35" eb="37">
      <t>バアイ</t>
    </rPh>
    <rPh sb="38" eb="40">
      <t>ケイサン</t>
    </rPh>
    <rPh sb="45" eb="47">
      <t>ヒガイ</t>
    </rPh>
    <rPh sb="47" eb="49">
      <t>ナイヨウ</t>
    </rPh>
    <rPh sb="52" eb="54">
      <t>ジュウタク</t>
    </rPh>
    <rPh sb="55" eb="57">
      <t>モクゾウ</t>
    </rPh>
    <rPh sb="57" eb="58">
      <t>チク</t>
    </rPh>
    <rPh sb="60" eb="61">
      <t>ネン</t>
    </rPh>
    <rPh sb="63" eb="67">
      <t>ユカシタシンスイ</t>
    </rPh>
    <rPh sb="68" eb="70">
      <t>ドシャ</t>
    </rPh>
    <rPh sb="76" eb="78">
      <t>ジカン</t>
    </rPh>
    <rPh sb="78" eb="80">
      <t>イジョウ</t>
    </rPh>
    <rPh sb="81" eb="83">
      <t>シンスイ</t>
    </rPh>
    <rPh sb="83" eb="84">
      <t>ナシ</t>
    </rPh>
    <rPh sb="94" eb="98">
      <t>ジカヨウシャ</t>
    </rPh>
    <rPh sb="99" eb="101">
      <t>スイボツ</t>
    </rPh>
    <rPh sb="102" eb="104">
      <t>ハイシャ</t>
    </rPh>
    <rPh sb="105" eb="107">
      <t>ホケン</t>
    </rPh>
    <rPh sb="107" eb="108">
      <t>キン</t>
    </rPh>
    <rPh sb="111" eb="112">
      <t>マン</t>
    </rPh>
    <rPh sb="112" eb="113">
      <t>ア</t>
    </rPh>
    <rPh sb="131" eb="133">
      <t>カザイ</t>
    </rPh>
    <rPh sb="134" eb="136">
      <t>ヒガイ</t>
    </rPh>
    <rPh sb="136" eb="137">
      <t>ナ</t>
    </rPh>
    <rPh sb="147" eb="149">
      <t>ヒサイ</t>
    </rPh>
    <rPh sb="152" eb="154">
      <t>テッキョ</t>
    </rPh>
    <rPh sb="154" eb="156">
      <t>ヒヨウ</t>
    </rPh>
    <rPh sb="159" eb="161">
      <t>マンエン</t>
    </rPh>
    <rPh sb="161" eb="162">
      <t>アリ</t>
    </rPh>
    <phoneticPr fontId="8"/>
  </si>
  <si>
    <t>※2　経過年数が耐用年数を超える場合は、この表の計算によらず「I×5％」がＮ（被災直前の価格）の金額となります。
　　（【計算例】の場合 3,000,000円 × 5% = 150,000円）。</t>
    <rPh sb="3" eb="7">
      <t>ケイカネンスウ</t>
    </rPh>
    <rPh sb="8" eb="12">
      <t>タイヨウネンスウ</t>
    </rPh>
    <rPh sb="13" eb="14">
      <t>コ</t>
    </rPh>
    <rPh sb="16" eb="18">
      <t>バアイ</t>
    </rPh>
    <rPh sb="22" eb="23">
      <t>ヒョウ</t>
    </rPh>
    <rPh sb="24" eb="26">
      <t>ケイサン</t>
    </rPh>
    <rPh sb="39" eb="41">
      <t>ヒサイ</t>
    </rPh>
    <rPh sb="41" eb="43">
      <t>チョクゼン</t>
    </rPh>
    <rPh sb="44" eb="46">
      <t>カカク</t>
    </rPh>
    <rPh sb="48" eb="50">
      <t>キンガク</t>
    </rPh>
    <rPh sb="61" eb="63">
      <t>ケイサン</t>
    </rPh>
    <rPh sb="63" eb="64">
      <t>レイ</t>
    </rPh>
    <rPh sb="66" eb="68">
      <t>バアイ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</si>
</sst>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0;[Red]\-#,##0.000"/>
    <numFmt numFmtId="177" formatCode="#,##0_ "/>
    <numFmt numFmtId="178" formatCode="#,##0.000_ "/>
    <numFmt numFmtId="179" formatCode="#,###;\0;0"/>
  </numFmts>
  <fonts count="14" x14ac:knownFonts="1">
    <font>
      <sz val="11"/>
      <color theme="1"/>
      <name val="游ゴシック"/>
      <family val="3"/>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6"/>
      <name val="游ゴシック"/>
      <family val="3"/>
      <charset val="128"/>
      <scheme val="minor"/>
    </font>
    <font>
      <sz val="12"/>
      <color theme="1"/>
      <name val="ＭＳ ゴシック"/>
      <family val="3"/>
      <charset val="128"/>
    </font>
    <font>
      <sz val="11"/>
      <color theme="1"/>
      <name val="HG丸ｺﾞｼｯｸM-PRO"/>
      <family val="3"/>
      <charset val="128"/>
    </font>
    <font>
      <sz val="6"/>
      <name val="ＭＳ Ｐゴシック"/>
      <family val="2"/>
      <charset val="128"/>
    </font>
    <font>
      <sz val="14"/>
      <color theme="1"/>
      <name val="ＭＳ Ｐゴシック"/>
      <family val="2"/>
      <charset val="128"/>
    </font>
    <font>
      <sz val="9"/>
      <color theme="1"/>
      <name val="ＭＳ Ｐゴシック"/>
      <family val="2"/>
      <charset val="128"/>
    </font>
    <font>
      <sz val="11"/>
      <color theme="1"/>
      <name val="ＭＳ ゴシック"/>
      <family val="3"/>
      <charset val="128"/>
    </font>
    <font>
      <sz val="12"/>
      <color theme="1"/>
      <name val="ＭＳ Ｐゴシック"/>
      <family val="3"/>
      <charset val="128"/>
    </font>
    <font>
      <b/>
      <sz val="11"/>
      <color theme="1"/>
      <name val="ＭＳ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rgb="FFFFFF00"/>
        <bgColor indexed="64"/>
      </patternFill>
    </fill>
  </fills>
  <borders count="1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ck">
        <color indexed="64"/>
      </left>
      <right/>
      <top style="thick">
        <color indexed="64"/>
      </top>
      <bottom style="thick">
        <color indexed="64"/>
      </bottom>
      <diagonal/>
    </border>
  </borders>
  <cellStyleXfs count="7">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cellStyleXfs>
  <cellXfs count="80">
    <xf numFmtId="0" fontId="0" fillId="0" borderId="0" xfId="0">
      <alignment vertical="center"/>
    </xf>
    <xf numFmtId="0" fontId="3" fillId="0" borderId="0" xfId="4">
      <alignment vertical="center"/>
    </xf>
    <xf numFmtId="0" fontId="7" fillId="0" borderId="0" xfId="4" applyFont="1">
      <alignment vertical="center"/>
    </xf>
    <xf numFmtId="0" fontId="9" fillId="0" borderId="0" xfId="4" applyFont="1">
      <alignment vertical="center"/>
    </xf>
    <xf numFmtId="0" fontId="11" fillId="0" borderId="0" xfId="4" applyFont="1">
      <alignment vertical="center"/>
    </xf>
    <xf numFmtId="0" fontId="12" fillId="0" borderId="0" xfId="4" applyFont="1" applyAlignment="1">
      <alignment vertical="center" wrapText="1"/>
    </xf>
    <xf numFmtId="0" fontId="3" fillId="0" borderId="0" xfId="4" applyFont="1" applyAlignment="1">
      <alignment horizontal="left" vertical="top" wrapText="1"/>
    </xf>
    <xf numFmtId="0" fontId="3" fillId="0" borderId="0" xfId="4" applyAlignment="1">
      <alignment horizontal="left" vertical="top"/>
    </xf>
    <xf numFmtId="0" fontId="3" fillId="0" borderId="0" xfId="4" applyAlignment="1">
      <alignment horizontal="center" vertical="center"/>
    </xf>
    <xf numFmtId="0" fontId="3" fillId="2" borderId="3" xfId="4" applyFill="1" applyBorder="1" applyAlignment="1">
      <alignment horizontal="center" vertical="center"/>
    </xf>
    <xf numFmtId="0" fontId="3" fillId="2" borderId="10" xfId="4" applyFont="1" applyFill="1" applyBorder="1" applyAlignment="1">
      <alignment horizontal="center" vertical="center" wrapText="1"/>
    </xf>
    <xf numFmtId="0" fontId="3" fillId="2" borderId="13" xfId="4" applyFill="1" applyBorder="1" applyAlignment="1">
      <alignment horizontal="center" vertical="center"/>
    </xf>
    <xf numFmtId="0" fontId="3" fillId="2" borderId="11" xfId="4" applyFont="1" applyFill="1" applyBorder="1" applyAlignment="1">
      <alignment horizontal="center" vertical="center"/>
    </xf>
    <xf numFmtId="0" fontId="10" fillId="2" borderId="3" xfId="4" applyFont="1" applyFill="1" applyBorder="1" applyAlignment="1">
      <alignment vertical="center"/>
    </xf>
    <xf numFmtId="38" fontId="9" fillId="2" borderId="10" xfId="5" applyFont="1" applyFill="1" applyBorder="1">
      <alignment vertical="center"/>
    </xf>
    <xf numFmtId="38" fontId="9" fillId="2" borderId="3" xfId="5" applyFont="1" applyFill="1" applyBorder="1">
      <alignment vertical="center"/>
    </xf>
    <xf numFmtId="176" fontId="9" fillId="2" borderId="10" xfId="5" applyNumberFormat="1" applyFont="1" applyFill="1" applyBorder="1" applyAlignment="1">
      <alignment horizontal="center" vertical="center"/>
    </xf>
    <xf numFmtId="9" fontId="9" fillId="2" borderId="10" xfId="6" applyNumberFormat="1" applyFont="1" applyFill="1" applyBorder="1">
      <alignment vertical="center"/>
    </xf>
    <xf numFmtId="0" fontId="3" fillId="0" borderId="7" xfId="4" applyFont="1" applyFill="1" applyBorder="1" applyAlignment="1">
      <alignment horizontal="center" vertical="center"/>
    </xf>
    <xf numFmtId="0" fontId="11" fillId="0" borderId="0" xfId="4" applyFont="1" applyAlignment="1">
      <alignment horizontal="left" vertical="center"/>
    </xf>
    <xf numFmtId="0" fontId="3" fillId="0" borderId="0" xfId="4" applyAlignment="1">
      <alignment horizontal="left" vertical="center" wrapText="1"/>
    </xf>
    <xf numFmtId="0" fontId="3" fillId="0" borderId="0" xfId="4" applyAlignment="1">
      <alignment horizontal="left" vertical="center"/>
    </xf>
    <xf numFmtId="0" fontId="3" fillId="2" borderId="10" xfId="4" applyFill="1" applyBorder="1" applyAlignment="1">
      <alignment horizontal="center" vertical="center"/>
    </xf>
    <xf numFmtId="0" fontId="3" fillId="2" borderId="11" xfId="4" applyFill="1" applyBorder="1" applyAlignment="1">
      <alignment horizontal="center" vertical="center"/>
    </xf>
    <xf numFmtId="0" fontId="11" fillId="0" borderId="0" xfId="4" applyFont="1" applyBorder="1">
      <alignment vertical="center"/>
    </xf>
    <xf numFmtId="0" fontId="3" fillId="0" borderId="0" xfId="4" applyBorder="1">
      <alignment vertical="center"/>
    </xf>
    <xf numFmtId="0" fontId="3" fillId="0" borderId="0" xfId="4" applyBorder="1" applyAlignment="1">
      <alignment horizontal="center" vertical="center"/>
    </xf>
    <xf numFmtId="0" fontId="3" fillId="2" borderId="9" xfId="4" applyFont="1" applyFill="1" applyBorder="1" applyAlignment="1">
      <alignment vertical="center" textRotation="255"/>
    </xf>
    <xf numFmtId="0" fontId="3" fillId="2" borderId="9" xfId="4" applyFill="1" applyBorder="1" applyAlignment="1">
      <alignment horizontal="center" vertical="center" wrapText="1"/>
    </xf>
    <xf numFmtId="0" fontId="3" fillId="2" borderId="10" xfId="4" applyFill="1" applyBorder="1" applyAlignment="1">
      <alignment vertical="center" textRotation="255"/>
    </xf>
    <xf numFmtId="0" fontId="3" fillId="2" borderId="11" xfId="4" applyFill="1" applyBorder="1" applyAlignment="1">
      <alignment vertical="center" textRotation="255"/>
    </xf>
    <xf numFmtId="0" fontId="3" fillId="2" borderId="11" xfId="4" applyFont="1" applyFill="1" applyBorder="1" applyAlignment="1">
      <alignment horizontal="right" vertical="center"/>
    </xf>
    <xf numFmtId="38" fontId="9" fillId="2" borderId="10" xfId="5" applyFont="1" applyFill="1" applyBorder="1" applyAlignment="1">
      <alignment horizontal="right" vertical="center"/>
    </xf>
    <xf numFmtId="38" fontId="9" fillId="2" borderId="12" xfId="4" applyNumberFormat="1" applyFont="1" applyFill="1" applyBorder="1">
      <alignment vertical="center"/>
    </xf>
    <xf numFmtId="0" fontId="3" fillId="0" borderId="0" xfId="4" applyAlignment="1">
      <alignment vertical="center" wrapText="1"/>
    </xf>
    <xf numFmtId="0" fontId="3" fillId="0" borderId="0" xfId="4" applyFont="1">
      <alignment vertical="center"/>
    </xf>
    <xf numFmtId="177" fontId="3" fillId="0" borderId="16" xfId="4" applyNumberFormat="1" applyFill="1" applyBorder="1">
      <alignment vertical="center"/>
    </xf>
    <xf numFmtId="177" fontId="3" fillId="3" borderId="7" xfId="4" applyNumberFormat="1" applyFill="1" applyBorder="1">
      <alignment vertical="center"/>
    </xf>
    <xf numFmtId="178" fontId="3" fillId="3" borderId="7" xfId="4" applyNumberFormat="1" applyFill="1" applyBorder="1">
      <alignment vertical="center"/>
    </xf>
    <xf numFmtId="9" fontId="3" fillId="3" borderId="7" xfId="4" applyNumberFormat="1" applyFill="1" applyBorder="1">
      <alignment vertical="center"/>
    </xf>
    <xf numFmtId="0" fontId="3" fillId="3" borderId="7" xfId="4" applyFill="1" applyBorder="1">
      <alignment vertical="center"/>
    </xf>
    <xf numFmtId="179" fontId="3" fillId="0" borderId="0" xfId="4" applyNumberFormat="1" applyBorder="1">
      <alignment vertical="center"/>
    </xf>
    <xf numFmtId="179" fontId="3" fillId="0" borderId="7" xfId="4" applyNumberFormat="1" applyBorder="1">
      <alignment vertical="center"/>
    </xf>
    <xf numFmtId="38" fontId="9" fillId="2" borderId="14" xfId="5" applyFont="1" applyFill="1" applyBorder="1" applyAlignment="1">
      <alignment horizontal="right" vertical="center"/>
    </xf>
    <xf numFmtId="38" fontId="9" fillId="2" borderId="15" xfId="5" applyFont="1" applyFill="1" applyBorder="1" applyAlignment="1">
      <alignment horizontal="right" vertical="center"/>
    </xf>
    <xf numFmtId="38" fontId="9" fillId="2" borderId="3" xfId="5" applyFont="1" applyFill="1" applyBorder="1" applyAlignment="1">
      <alignment horizontal="right" vertical="center"/>
    </xf>
    <xf numFmtId="38" fontId="9" fillId="2" borderId="4" xfId="5" applyFont="1" applyFill="1" applyBorder="1" applyAlignment="1">
      <alignment horizontal="right" vertical="center"/>
    </xf>
    <xf numFmtId="38" fontId="9" fillId="2" borderId="5" xfId="5" applyFont="1" applyFill="1" applyBorder="1" applyAlignment="1">
      <alignment horizontal="right" vertical="center"/>
    </xf>
    <xf numFmtId="38" fontId="9" fillId="2" borderId="6" xfId="5" applyFont="1" applyFill="1" applyBorder="1" applyAlignment="1">
      <alignment horizontal="right" vertical="center"/>
    </xf>
    <xf numFmtId="177" fontId="2" fillId="3" borderId="7" xfId="4" applyNumberFormat="1" applyFont="1" applyFill="1" applyBorder="1" applyAlignment="1">
      <alignment vertical="center"/>
    </xf>
    <xf numFmtId="177" fontId="3" fillId="3" borderId="7" xfId="4" applyNumberFormat="1" applyFill="1" applyBorder="1" applyAlignment="1">
      <alignment vertical="center"/>
    </xf>
    <xf numFmtId="177" fontId="1" fillId="3" borderId="7" xfId="4" applyNumberFormat="1" applyFont="1" applyFill="1" applyBorder="1" applyAlignment="1">
      <alignment vertical="center"/>
    </xf>
    <xf numFmtId="179" fontId="3" fillId="0" borderId="0" xfId="4" applyNumberFormat="1" applyBorder="1" applyAlignment="1">
      <alignment vertical="center"/>
    </xf>
    <xf numFmtId="0" fontId="3" fillId="2" borderId="1" xfId="4" applyFill="1" applyBorder="1" applyAlignment="1">
      <alignment horizontal="center" vertical="center" wrapText="1"/>
    </xf>
    <xf numFmtId="0" fontId="3" fillId="2" borderId="2" xfId="4" applyFill="1" applyBorder="1" applyAlignment="1">
      <alignment horizontal="center" vertical="center" wrapText="1"/>
    </xf>
    <xf numFmtId="0" fontId="3" fillId="2" borderId="1" xfId="4" applyFill="1" applyBorder="1" applyAlignment="1">
      <alignment horizontal="center" vertical="center"/>
    </xf>
    <xf numFmtId="0" fontId="3" fillId="2" borderId="2" xfId="4" applyFill="1" applyBorder="1" applyAlignment="1">
      <alignment horizontal="center" vertical="center"/>
    </xf>
    <xf numFmtId="0" fontId="3" fillId="2" borderId="1" xfId="4" applyFont="1" applyFill="1" applyBorder="1" applyAlignment="1">
      <alignment horizontal="center" vertical="center" wrapText="1"/>
    </xf>
    <xf numFmtId="0" fontId="13" fillId="4" borderId="0" xfId="4" applyFont="1" applyFill="1" applyBorder="1" applyAlignment="1">
      <alignment vertical="center" wrapText="1"/>
    </xf>
    <xf numFmtId="0" fontId="13" fillId="4" borderId="0" xfId="4" applyFont="1" applyFill="1" applyBorder="1" applyAlignment="1">
      <alignment vertical="center"/>
    </xf>
    <xf numFmtId="0" fontId="3" fillId="2" borderId="9" xfId="4" applyFont="1" applyFill="1" applyBorder="1" applyAlignment="1">
      <alignment horizontal="center" vertical="center"/>
    </xf>
    <xf numFmtId="0" fontId="3" fillId="2" borderId="10" xfId="4" applyFill="1" applyBorder="1" applyAlignment="1">
      <alignment horizontal="center" vertical="center"/>
    </xf>
    <xf numFmtId="0" fontId="3" fillId="2" borderId="11" xfId="4" applyFill="1" applyBorder="1" applyAlignment="1">
      <alignment horizontal="center" vertical="center"/>
    </xf>
    <xf numFmtId="0" fontId="3" fillId="2" borderId="3" xfId="4" applyFill="1" applyBorder="1" applyAlignment="1">
      <alignment horizontal="center" vertical="center"/>
    </xf>
    <xf numFmtId="0" fontId="3" fillId="2" borderId="4" xfId="4" applyFill="1" applyBorder="1" applyAlignment="1">
      <alignment horizontal="center" vertical="center"/>
    </xf>
    <xf numFmtId="0" fontId="3" fillId="2" borderId="13" xfId="4" applyFill="1" applyBorder="1" applyAlignment="1">
      <alignment horizontal="center" vertical="center"/>
    </xf>
    <xf numFmtId="0" fontId="3" fillId="2" borderId="8" xfId="4" applyFill="1" applyBorder="1" applyAlignment="1">
      <alignment horizontal="center" vertical="center"/>
    </xf>
    <xf numFmtId="0" fontId="3" fillId="2" borderId="3" xfId="4" applyFont="1" applyFill="1" applyBorder="1" applyAlignment="1">
      <alignment horizontal="center" vertical="center"/>
    </xf>
    <xf numFmtId="177" fontId="3" fillId="0" borderId="7" xfId="4" applyNumberFormat="1" applyFill="1" applyBorder="1" applyAlignment="1">
      <alignment vertical="center"/>
    </xf>
    <xf numFmtId="179" fontId="3" fillId="0" borderId="7" xfId="4" applyNumberFormat="1" applyFill="1" applyBorder="1" applyAlignment="1">
      <alignment vertical="center"/>
    </xf>
    <xf numFmtId="0" fontId="3" fillId="2" borderId="3" xfId="4" applyFill="1" applyBorder="1" applyAlignment="1">
      <alignment horizontal="center" vertical="center" wrapText="1"/>
    </xf>
    <xf numFmtId="0" fontId="3" fillId="2" borderId="4" xfId="4" applyFill="1" applyBorder="1" applyAlignment="1">
      <alignment horizontal="center" vertical="center" wrapText="1"/>
    </xf>
    <xf numFmtId="0" fontId="3" fillId="2" borderId="9" xfId="4" applyFill="1" applyBorder="1" applyAlignment="1">
      <alignment horizontal="center" vertical="center"/>
    </xf>
    <xf numFmtId="0" fontId="3" fillId="2" borderId="13" xfId="4" applyFont="1" applyFill="1" applyBorder="1" applyAlignment="1">
      <alignment horizontal="center" vertical="center"/>
    </xf>
    <xf numFmtId="0" fontId="3" fillId="2" borderId="9" xfId="4" applyFont="1" applyFill="1" applyBorder="1" applyAlignment="1">
      <alignment horizontal="center" vertical="center" textRotation="255"/>
    </xf>
    <xf numFmtId="0" fontId="3" fillId="2" borderId="10" xfId="4" applyFont="1" applyFill="1" applyBorder="1" applyAlignment="1">
      <alignment horizontal="center" vertical="center" textRotation="255"/>
    </xf>
    <xf numFmtId="0" fontId="3" fillId="2" borderId="11" xfId="4" applyFont="1" applyFill="1" applyBorder="1" applyAlignment="1">
      <alignment horizontal="center" vertical="center" textRotation="255"/>
    </xf>
    <xf numFmtId="0" fontId="3" fillId="2" borderId="9" xfId="4" applyFill="1" applyBorder="1" applyAlignment="1">
      <alignment horizontal="center" vertical="center" wrapText="1"/>
    </xf>
    <xf numFmtId="0" fontId="3" fillId="2" borderId="10" xfId="4" applyFill="1" applyBorder="1" applyAlignment="1">
      <alignment horizontal="center" vertical="center" wrapText="1"/>
    </xf>
    <xf numFmtId="0" fontId="6" fillId="0" borderId="0" xfId="4" applyFont="1" applyAlignment="1">
      <alignment horizontal="left" vertical="top" wrapText="1"/>
    </xf>
  </cellXfs>
  <cellStyles count="7">
    <cellStyle name="パーセント 2" xfId="3"/>
    <cellStyle name="パーセント 2 2" xfId="6"/>
    <cellStyle name="桁区切り 2" xfId="2"/>
    <cellStyle name="桁区切り 2 2" xfId="5"/>
    <cellStyle name="標準" xfId="0" builtinId="0"/>
    <cellStyle name="標準 2" xfId="1"/>
    <cellStyle name="標準 2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268940</xdr:colOff>
      <xdr:row>45</xdr:row>
      <xdr:rowOff>134470</xdr:rowOff>
    </xdr:from>
    <xdr:to>
      <xdr:col>12</xdr:col>
      <xdr:colOff>414617</xdr:colOff>
      <xdr:row>51</xdr:row>
      <xdr:rowOff>190501</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7593105" y="13769788"/>
          <a:ext cx="1427630" cy="1813113"/>
          <a:chOff x="6914029" y="5467914"/>
          <a:chExt cx="1423147" cy="1714501"/>
        </a:xfrm>
      </xdr:grpSpPr>
      <xdr:sp macro="" textlink="">
        <xdr:nvSpPr>
          <xdr:cNvPr id="3" name="吹き出し: 円形 2">
            <a:extLst>
              <a:ext uri="{FF2B5EF4-FFF2-40B4-BE49-F238E27FC236}">
                <a16:creationId xmlns:a16="http://schemas.microsoft.com/office/drawing/2014/main" id="{00000000-0008-0000-0000-000003000000}"/>
              </a:ext>
            </a:extLst>
          </xdr:cNvPr>
          <xdr:cNvSpPr/>
        </xdr:nvSpPr>
        <xdr:spPr>
          <a:xfrm>
            <a:off x="7373471" y="5970509"/>
            <a:ext cx="616324" cy="560294"/>
          </a:xfrm>
          <a:prstGeom prst="wedgeEllipseCallout">
            <a:avLst>
              <a:gd name="adj1" fmla="val 145555"/>
              <a:gd name="adj2" fmla="val 81631"/>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4" name="吹き出し: 円形 3">
            <a:extLst>
              <a:ext uri="{FF2B5EF4-FFF2-40B4-BE49-F238E27FC236}">
                <a16:creationId xmlns:a16="http://schemas.microsoft.com/office/drawing/2014/main" id="{00000000-0008-0000-0000-000004000000}"/>
              </a:ext>
            </a:extLst>
          </xdr:cNvPr>
          <xdr:cNvSpPr/>
        </xdr:nvSpPr>
        <xdr:spPr>
          <a:xfrm>
            <a:off x="7451913" y="5790658"/>
            <a:ext cx="638734" cy="728383"/>
          </a:xfrm>
          <a:prstGeom prst="wedgeEllipseCallout">
            <a:avLst>
              <a:gd name="adj1" fmla="val -172626"/>
              <a:gd name="adj2" fmla="val 77631"/>
            </a:avLst>
          </a:prstGeom>
          <a:ln>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6914029" y="5467914"/>
            <a:ext cx="1423147" cy="1714501"/>
          </a:xfrm>
          <a:prstGeom prst="rect">
            <a:avLst/>
          </a:prstGeom>
          <a:solidFill>
            <a:schemeClr val="bg1">
              <a:lumMod val="85000"/>
            </a:schemeClr>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1">
                <a:latin typeface="HG丸ｺﾞｼｯｸM-PRO" panose="020F0600000000000000" pitchFamily="50" charset="-128"/>
                <a:ea typeface="HG丸ｺﾞｼｯｸM-PRO" panose="020F0600000000000000" pitchFamily="50" charset="-128"/>
              </a:rPr>
              <a:t>　どちらか多い方が雑損控除の金額になります。</a:t>
            </a:r>
            <a:endParaRPr kumimoji="1" lang="en-US" altLang="ja-JP" sz="1200" b="1">
              <a:latin typeface="HG丸ｺﾞｼｯｸM-PRO" panose="020F0600000000000000" pitchFamily="50" charset="-128"/>
              <a:ea typeface="HG丸ｺﾞｼｯｸM-PRO" panose="020F0600000000000000" pitchFamily="50" charset="-128"/>
            </a:endParaRPr>
          </a:p>
          <a:p>
            <a:pPr algn="l"/>
            <a:r>
              <a:rPr kumimoji="1" lang="ja-JP" altLang="en-US" sz="1200" b="1">
                <a:latin typeface="HG丸ｺﾞｼｯｸM-PRO" panose="020F0600000000000000" pitchFamily="50" charset="-128"/>
                <a:ea typeface="HG丸ｺﾞｼｯｸM-PRO" panose="020F0600000000000000" pitchFamily="50" charset="-128"/>
              </a:rPr>
              <a:t>　どちらも「０」の場合は、雑損控除の対象外となります。</a:t>
            </a:r>
          </a:p>
        </xdr:txBody>
      </xdr:sp>
    </xdr:grpSp>
    <xdr:clientData/>
  </xdr:twoCellAnchor>
  <xdr:twoCellAnchor>
    <xdr:from>
      <xdr:col>5</xdr:col>
      <xdr:colOff>179295</xdr:colOff>
      <xdr:row>47</xdr:row>
      <xdr:rowOff>22412</xdr:rowOff>
    </xdr:from>
    <xdr:to>
      <xdr:col>6</xdr:col>
      <xdr:colOff>156882</xdr:colOff>
      <xdr:row>48</xdr:row>
      <xdr:rowOff>112059</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065495" y="13786037"/>
          <a:ext cx="834837"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明朝" panose="02020609040205080304" pitchFamily="17" charset="-128"/>
              <a:ea typeface="ＭＳ 明朝" panose="02020609040205080304" pitchFamily="17" charset="-128"/>
            </a:rPr>
            <a:t>※</a:t>
          </a:r>
          <a:r>
            <a:rPr kumimoji="1" lang="en-US" altLang="ja-JP" sz="1100">
              <a:latin typeface="ＭＳ Ｐゴシック" panose="020B0600070205080204" pitchFamily="50" charset="-128"/>
              <a:ea typeface="ＭＳ Ｐゴシック" panose="020B0600070205080204" pitchFamily="50" charset="-128"/>
            </a:rPr>
            <a:t>1</a:t>
          </a:r>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101787</xdr:colOff>
      <xdr:row>5</xdr:row>
      <xdr:rowOff>15209</xdr:rowOff>
    </xdr:from>
    <xdr:to>
      <xdr:col>14</xdr:col>
      <xdr:colOff>66675</xdr:colOff>
      <xdr:row>11</xdr:row>
      <xdr:rowOff>285750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16112" y="2329784"/>
          <a:ext cx="10194738" cy="21564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800"/>
            </a:lnSpc>
          </a:pPr>
          <a:r>
            <a:rPr lang="ja-JP" altLang="en-US" sz="1600" b="1">
              <a:solidFill>
                <a:schemeClr val="dk1"/>
              </a:solidFill>
              <a:effectLst/>
              <a:latin typeface="+mn-lt"/>
              <a:ea typeface="+mn-ea"/>
              <a:cs typeface="+mn-cs"/>
            </a:rPr>
            <a:t>１</a:t>
          </a:r>
          <a:r>
            <a:rPr lang="ja-JP" altLang="ja-JP" sz="1600" b="1">
              <a:solidFill>
                <a:schemeClr val="dk1"/>
              </a:solidFill>
              <a:effectLst/>
              <a:latin typeface="+mn-lt"/>
              <a:ea typeface="+mn-ea"/>
              <a:cs typeface="+mn-cs"/>
            </a:rPr>
            <a:t>　床下浸水の</a:t>
          </a:r>
          <a:r>
            <a:rPr lang="ja-JP" altLang="en-US" sz="1600" b="1">
              <a:solidFill>
                <a:schemeClr val="dk1"/>
              </a:solidFill>
              <a:effectLst/>
              <a:latin typeface="+mn-lt"/>
              <a:ea typeface="+mn-ea"/>
              <a:cs typeface="+mn-cs"/>
            </a:rPr>
            <a:t>被害を受けた方</a:t>
          </a:r>
          <a:endParaRPr lang="ja-JP" altLang="ja-JP" sz="1600">
            <a:solidFill>
              <a:schemeClr val="dk1"/>
            </a:solidFill>
            <a:effectLst/>
            <a:latin typeface="+mn-lt"/>
            <a:ea typeface="+mn-ea"/>
            <a:cs typeface="+mn-cs"/>
          </a:endParaRPr>
        </a:p>
        <a:p>
          <a:pPr>
            <a:lnSpc>
              <a:spcPts val="1800"/>
            </a:lnSpc>
          </a:pPr>
          <a:r>
            <a:rPr lang="ja-JP" altLang="ja-JP" sz="1600">
              <a:solidFill>
                <a:schemeClr val="dk1"/>
              </a:solidFill>
              <a:effectLst/>
              <a:latin typeface="+mn-lt"/>
              <a:ea typeface="+mn-ea"/>
              <a:cs typeface="+mn-cs"/>
            </a:rPr>
            <a:t>　　土砂の流入が</a:t>
          </a:r>
          <a:r>
            <a:rPr lang="ja-JP" altLang="en-US" sz="1600">
              <a:solidFill>
                <a:schemeClr val="dk1"/>
              </a:solidFill>
              <a:effectLst/>
              <a:latin typeface="+mn-lt"/>
              <a:ea typeface="+mn-ea"/>
              <a:cs typeface="+mn-cs"/>
            </a:rPr>
            <a:t>なく</a:t>
          </a:r>
          <a:r>
            <a:rPr lang="ja-JP" altLang="ja-JP" sz="1600">
              <a:solidFill>
                <a:schemeClr val="dk1"/>
              </a:solidFill>
              <a:effectLst/>
              <a:latin typeface="+mn-lt"/>
              <a:ea typeface="+mn-ea"/>
              <a:cs typeface="+mn-cs"/>
            </a:rPr>
            <a:t>、浸水した時間が</a:t>
          </a:r>
          <a:r>
            <a:rPr lang="en-US" altLang="ja-JP" sz="1600">
              <a:solidFill>
                <a:schemeClr val="dk1"/>
              </a:solidFill>
              <a:effectLst/>
              <a:latin typeface="+mn-lt"/>
              <a:ea typeface="+mn-ea"/>
              <a:cs typeface="+mn-cs"/>
            </a:rPr>
            <a:t>24</a:t>
          </a:r>
          <a:r>
            <a:rPr lang="ja-JP" altLang="ja-JP" sz="1600">
              <a:solidFill>
                <a:schemeClr val="dk1"/>
              </a:solidFill>
              <a:effectLst/>
              <a:latin typeface="+mn-lt"/>
              <a:ea typeface="+mn-ea"/>
              <a:cs typeface="+mn-cs"/>
            </a:rPr>
            <a:t>時間未満の方で災害関連支出（被災ごみの撤去費用等）がなかった</a:t>
          </a:r>
          <a:r>
            <a:rPr lang="ja-JP" altLang="en-US" sz="1600">
              <a:solidFill>
                <a:schemeClr val="dk1"/>
              </a:solidFill>
              <a:effectLst/>
              <a:latin typeface="+mn-lt"/>
              <a:ea typeface="+mn-ea"/>
              <a:cs typeface="+mn-cs"/>
            </a:rPr>
            <a:t>　</a:t>
          </a:r>
          <a:endParaRPr lang="en-US" altLang="ja-JP" sz="1600">
            <a:solidFill>
              <a:schemeClr val="dk1"/>
            </a:solidFill>
            <a:effectLst/>
            <a:latin typeface="+mn-lt"/>
            <a:ea typeface="+mn-ea"/>
            <a:cs typeface="+mn-cs"/>
          </a:endParaRPr>
        </a:p>
        <a:p>
          <a:pPr>
            <a:lnSpc>
              <a:spcPts val="1800"/>
            </a:lnSpc>
          </a:pPr>
          <a:r>
            <a:rPr lang="ja-JP" altLang="en-US" sz="1600">
              <a:solidFill>
                <a:schemeClr val="dk1"/>
              </a:solidFill>
              <a:effectLst/>
              <a:latin typeface="+mn-lt"/>
              <a:ea typeface="+mn-ea"/>
              <a:cs typeface="+mn-cs"/>
            </a:rPr>
            <a:t>　</a:t>
          </a:r>
          <a:r>
            <a:rPr lang="ja-JP" altLang="ja-JP" sz="1600">
              <a:solidFill>
                <a:schemeClr val="dk1"/>
              </a:solidFill>
              <a:effectLst/>
              <a:latin typeface="+mn-lt"/>
              <a:ea typeface="+mn-ea"/>
              <a:cs typeface="+mn-cs"/>
            </a:rPr>
            <a:t>方のうち次に該当する方。</a:t>
          </a:r>
          <a:endParaRPr lang="en-US" altLang="ja-JP" sz="1600">
            <a:solidFill>
              <a:schemeClr val="dk1"/>
            </a:solidFill>
            <a:effectLst/>
            <a:latin typeface="+mn-lt"/>
            <a:ea typeface="+mn-ea"/>
            <a:cs typeface="+mn-cs"/>
          </a:endParaRPr>
        </a:p>
        <a:p>
          <a:pPr>
            <a:lnSpc>
              <a:spcPts val="1800"/>
            </a:lnSpc>
          </a:pPr>
          <a:r>
            <a:rPr lang="ja-JP" altLang="en-US" sz="1600">
              <a:solidFill>
                <a:schemeClr val="dk1"/>
              </a:solidFill>
              <a:effectLst/>
              <a:latin typeface="+mn-lt"/>
              <a:ea typeface="+mn-ea"/>
              <a:cs typeface="+mn-cs"/>
            </a:rPr>
            <a:t>　</a:t>
          </a:r>
          <a:r>
            <a:rPr lang="ja-JP" altLang="ja-JP" sz="1600">
              <a:solidFill>
                <a:schemeClr val="dk1"/>
              </a:solidFill>
              <a:effectLst/>
              <a:latin typeface="+mn-lt"/>
              <a:ea typeface="+mn-ea"/>
              <a:cs typeface="+mn-cs"/>
            </a:rPr>
            <a:t>（</a:t>
          </a:r>
          <a:r>
            <a:rPr lang="ja-JP" altLang="en-US" sz="1600">
              <a:solidFill>
                <a:schemeClr val="dk1"/>
              </a:solidFill>
              <a:effectLst/>
              <a:latin typeface="+mn-lt"/>
              <a:ea typeface="+mn-ea"/>
              <a:cs typeface="+mn-cs"/>
            </a:rPr>
            <a:t>１</a:t>
          </a:r>
          <a:r>
            <a:rPr lang="ja-JP" altLang="ja-JP" sz="1600">
              <a:solidFill>
                <a:schemeClr val="dk1"/>
              </a:solidFill>
              <a:effectLst/>
              <a:latin typeface="+mn-lt"/>
              <a:ea typeface="+mn-ea"/>
              <a:cs typeface="+mn-cs"/>
            </a:rPr>
            <a:t>）自家用車に被害がなかった方</a:t>
          </a:r>
          <a:endParaRPr lang="en-US" altLang="ja-JP" sz="1600">
            <a:solidFill>
              <a:schemeClr val="dk1"/>
            </a:solidFill>
            <a:effectLst/>
            <a:latin typeface="+mn-lt"/>
            <a:ea typeface="+mn-ea"/>
            <a:cs typeface="+mn-cs"/>
          </a:endParaRPr>
        </a:p>
        <a:p>
          <a:pPr>
            <a:lnSpc>
              <a:spcPts val="1800"/>
            </a:lnSpc>
          </a:pPr>
          <a:r>
            <a:rPr lang="ja-JP" altLang="en-US" sz="1600">
              <a:solidFill>
                <a:schemeClr val="dk1"/>
              </a:solidFill>
              <a:effectLst/>
              <a:latin typeface="+mn-lt"/>
              <a:ea typeface="+mn-ea"/>
              <a:cs typeface="+mn-cs"/>
            </a:rPr>
            <a:t>　（２）</a:t>
          </a:r>
          <a:r>
            <a:rPr lang="ja-JP" altLang="ja-JP" sz="1600">
              <a:solidFill>
                <a:schemeClr val="dk1"/>
              </a:solidFill>
              <a:effectLst/>
              <a:latin typeface="+mn-lt"/>
              <a:ea typeface="+mn-ea"/>
              <a:cs typeface="+mn-cs"/>
            </a:rPr>
            <a:t>自家用車に被害があった方のうち、損害額が算出されたが保険金等が損害額を上回る方</a:t>
          </a:r>
        </a:p>
        <a:p>
          <a:pPr marL="0" indent="0">
            <a:lnSpc>
              <a:spcPts val="1800"/>
            </a:lnSpc>
          </a:pPr>
          <a:endParaRPr lang="en-US" altLang="ja-JP" sz="1600" b="1">
            <a:solidFill>
              <a:schemeClr val="dk1"/>
            </a:solidFill>
            <a:effectLst/>
            <a:latin typeface="+mn-lt"/>
            <a:ea typeface="+mn-ea"/>
            <a:cs typeface="+mn-cs"/>
          </a:endParaRPr>
        </a:p>
        <a:p>
          <a:pPr marL="0" indent="0">
            <a:lnSpc>
              <a:spcPts val="1800"/>
            </a:lnSpc>
          </a:pPr>
          <a:r>
            <a:rPr lang="ja-JP" altLang="ja-JP" sz="1600" b="1">
              <a:solidFill>
                <a:schemeClr val="dk1"/>
              </a:solidFill>
              <a:effectLst/>
              <a:latin typeface="+mn-lt"/>
              <a:ea typeface="+mn-ea"/>
              <a:cs typeface="+mn-cs"/>
            </a:rPr>
            <a:t>２　住民税非課税世帯の方</a:t>
          </a:r>
          <a:endParaRPr lang="en-US" altLang="ja-JP" sz="1600" b="1">
            <a:solidFill>
              <a:schemeClr val="dk1"/>
            </a:solidFill>
            <a:effectLst/>
            <a:latin typeface="+mn-lt"/>
            <a:ea typeface="+mn-ea"/>
            <a:cs typeface="+mn-cs"/>
          </a:endParaRPr>
        </a:p>
        <a:p>
          <a:pPr marL="0" indent="0">
            <a:lnSpc>
              <a:spcPts val="1800"/>
            </a:lnSpc>
          </a:pPr>
          <a:r>
            <a:rPr lang="ja-JP" altLang="en-US" sz="1600" b="1">
              <a:solidFill>
                <a:schemeClr val="dk1"/>
              </a:solidFill>
              <a:effectLst/>
              <a:latin typeface="+mn-lt"/>
              <a:ea typeface="+mn-ea"/>
              <a:cs typeface="+mn-cs"/>
            </a:rPr>
            <a:t>　　</a:t>
          </a:r>
          <a:r>
            <a:rPr lang="ja-JP" altLang="ja-JP" sz="1600">
              <a:solidFill>
                <a:schemeClr val="dk1"/>
              </a:solidFill>
              <a:effectLst/>
              <a:latin typeface="+mn-lt"/>
              <a:ea typeface="+mn-ea"/>
              <a:cs typeface="+mn-cs"/>
            </a:rPr>
            <a:t>確定申告により雑損控除を適用しても所得税及び住民税に影響がありません。</a:t>
          </a:r>
        </a:p>
        <a:p>
          <a:pPr marL="0" indent="0">
            <a:lnSpc>
              <a:spcPts val="1800"/>
            </a:lnSpc>
          </a:pPr>
          <a:r>
            <a:rPr lang="en-US" altLang="ja-JP" sz="1600">
              <a:solidFill>
                <a:schemeClr val="dk1"/>
              </a:solidFill>
              <a:effectLst/>
              <a:latin typeface="+mn-lt"/>
              <a:ea typeface="+mn-ea"/>
              <a:cs typeface="+mn-cs"/>
            </a:rPr>
            <a:t> </a:t>
          </a:r>
          <a:endParaRPr lang="ja-JP" altLang="ja-JP" sz="1600">
            <a:solidFill>
              <a:schemeClr val="dk1"/>
            </a:solidFill>
            <a:effectLst/>
            <a:latin typeface="+mn-lt"/>
            <a:ea typeface="+mn-ea"/>
            <a:cs typeface="+mn-cs"/>
          </a:endParaRPr>
        </a:p>
        <a:p>
          <a:pPr marL="0" indent="0">
            <a:lnSpc>
              <a:spcPts val="1800"/>
            </a:lnSpc>
          </a:pPr>
          <a:r>
            <a:rPr lang="ja-JP" altLang="ja-JP" sz="1600">
              <a:solidFill>
                <a:schemeClr val="dk1"/>
              </a:solidFill>
              <a:effectLst/>
              <a:latin typeface="+mn-lt"/>
              <a:ea typeface="+mn-ea"/>
              <a:cs typeface="+mn-cs"/>
            </a:rPr>
            <a:t>　</a:t>
          </a:r>
          <a:r>
            <a:rPr lang="ja-JP" altLang="en-US" sz="1600">
              <a:solidFill>
                <a:schemeClr val="dk1"/>
              </a:solidFill>
              <a:effectLst/>
              <a:latin typeface="+mn-lt"/>
              <a:ea typeface="+mn-ea"/>
              <a:cs typeface="+mn-cs"/>
            </a:rPr>
            <a:t>　</a:t>
          </a:r>
          <a:endParaRPr lang="ja-JP" altLang="ja-JP" sz="1600">
            <a:solidFill>
              <a:schemeClr val="dk1"/>
            </a:solidFill>
            <a:effectLst/>
            <a:latin typeface="+mn-lt"/>
            <a:ea typeface="+mn-ea"/>
            <a:cs typeface="+mn-cs"/>
          </a:endParaRPr>
        </a:p>
      </xdr:txBody>
    </xdr:sp>
    <xdr:clientData/>
  </xdr:twoCellAnchor>
  <xdr:twoCellAnchor>
    <xdr:from>
      <xdr:col>1</xdr:col>
      <xdr:colOff>34018</xdr:colOff>
      <xdr:row>3</xdr:row>
      <xdr:rowOff>27216</xdr:rowOff>
    </xdr:from>
    <xdr:to>
      <xdr:col>13</xdr:col>
      <xdr:colOff>1050018</xdr:colOff>
      <xdr:row>4</xdr:row>
      <xdr:rowOff>244930</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348343" y="1713141"/>
          <a:ext cx="9998075" cy="53203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ja-JP" sz="1800" b="1">
              <a:solidFill>
                <a:schemeClr val="bg1"/>
              </a:solidFill>
              <a:effectLst/>
              <a:latin typeface="+mn-lt"/>
              <a:ea typeface="+mn-ea"/>
              <a:cs typeface="+mn-cs"/>
            </a:rPr>
            <a:t>次の事項に該当する方は、雑損控除の対象外もしくは手続きが不要となりま</a:t>
          </a:r>
          <a:r>
            <a:rPr lang="ja-JP" altLang="en-US" sz="1800" b="1">
              <a:solidFill>
                <a:schemeClr val="bg1"/>
              </a:solidFill>
              <a:effectLst/>
              <a:latin typeface="+mn-lt"/>
              <a:ea typeface="+mn-ea"/>
              <a:cs typeface="+mn-cs"/>
            </a:rPr>
            <a:t>す</a:t>
          </a:r>
          <a:endParaRPr lang="ja-JP" altLang="ja-JP" sz="1800" b="1">
            <a:solidFill>
              <a:schemeClr val="bg1"/>
            </a:solidFill>
            <a:effectLst/>
          </a:endParaRPr>
        </a:p>
      </xdr:txBody>
    </xdr:sp>
    <xdr:clientData/>
  </xdr:twoCellAnchor>
  <xdr:twoCellAnchor>
    <xdr:from>
      <xdr:col>1</xdr:col>
      <xdr:colOff>52347</xdr:colOff>
      <xdr:row>12</xdr:row>
      <xdr:rowOff>30256</xdr:rowOff>
    </xdr:from>
    <xdr:to>
      <xdr:col>13</xdr:col>
      <xdr:colOff>1068347</xdr:colOff>
      <xdr:row>13</xdr:row>
      <xdr:rowOff>247650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366672" y="4678456"/>
          <a:ext cx="9998075" cy="53171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1800" b="1">
              <a:solidFill>
                <a:schemeClr val="bg1"/>
              </a:solidFill>
              <a:effectLst/>
              <a:latin typeface="+mn-lt"/>
              <a:ea typeface="+mn-ea"/>
              <a:cs typeface="+mn-cs"/>
            </a:rPr>
            <a:t>雑損控除額計算（床上浸水により住宅等に被害があった方は使用できません）</a:t>
          </a:r>
          <a:endParaRPr lang="ja-JP" altLang="ja-JP" sz="1800" b="1">
            <a:solidFill>
              <a:schemeClr val="bg1"/>
            </a:solidFill>
            <a:effectLst/>
          </a:endParaRPr>
        </a:p>
      </xdr:txBody>
    </xdr:sp>
    <xdr:clientData/>
  </xdr:twoCellAnchor>
  <xdr:twoCellAnchor>
    <xdr:from>
      <xdr:col>8</xdr:col>
      <xdr:colOff>42105</xdr:colOff>
      <xdr:row>49</xdr:row>
      <xdr:rowOff>273326</xdr:rowOff>
    </xdr:from>
    <xdr:to>
      <xdr:col>10</xdr:col>
      <xdr:colOff>33131</xdr:colOff>
      <xdr:row>51</xdr:row>
      <xdr:rowOff>24847</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6004755" y="14417951"/>
          <a:ext cx="1362626" cy="523046"/>
        </a:xfrm>
        <a:prstGeom prst="rect">
          <a:avLst/>
        </a:prstGeom>
        <a:noFill/>
        <a:ln w="47625" cmpd="db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679174</xdr:colOff>
      <xdr:row>49</xdr:row>
      <xdr:rowOff>273327</xdr:rowOff>
    </xdr:from>
    <xdr:to>
      <xdr:col>14</xdr:col>
      <xdr:colOff>16566</xdr:colOff>
      <xdr:row>51</xdr:row>
      <xdr:rowOff>41412</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9289774" y="14417952"/>
          <a:ext cx="1270967" cy="539610"/>
        </a:xfrm>
        <a:prstGeom prst="rect">
          <a:avLst/>
        </a:prstGeom>
        <a:noFill/>
        <a:ln w="47625" cmpd="db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190500</xdr:colOff>
      <xdr:row>1</xdr:row>
      <xdr:rowOff>172811</xdr:rowOff>
    </xdr:from>
    <xdr:to>
      <xdr:col>13</xdr:col>
      <xdr:colOff>1165411</xdr:colOff>
      <xdr:row>1</xdr:row>
      <xdr:rowOff>825955</xdr:rowOff>
    </xdr:to>
    <xdr:sp macro="" textlink="">
      <xdr:nvSpPr>
        <xdr:cNvPr id="12" name="フレーム 11">
          <a:extLst>
            <a:ext uri="{FF2B5EF4-FFF2-40B4-BE49-F238E27FC236}">
              <a16:creationId xmlns:a16="http://schemas.microsoft.com/office/drawing/2014/main" id="{00000000-0008-0000-0000-00000C000000}"/>
            </a:ext>
          </a:extLst>
        </xdr:cNvPr>
        <xdr:cNvSpPr/>
      </xdr:nvSpPr>
      <xdr:spPr>
        <a:xfrm>
          <a:off x="190500" y="710693"/>
          <a:ext cx="10298205" cy="653144"/>
        </a:xfrm>
        <a:prstGeom prst="frame">
          <a:avLst>
            <a:gd name="adj1" fmla="val 5720"/>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a:solidFill>
                <a:schemeClr val="tx1"/>
              </a:solidFill>
              <a:latin typeface="HG丸ｺﾞｼｯｸM-PRO" panose="020F0600000000000000" pitchFamily="50" charset="-128"/>
              <a:ea typeface="HG丸ｺﾞｼｯｸM-PRO" panose="020F0600000000000000" pitchFamily="50" charset="-128"/>
            </a:rPr>
            <a:t>雑損控除の判定と計算（</a:t>
          </a:r>
          <a:r>
            <a:rPr kumimoji="1" lang="ja-JP" altLang="en-US" sz="2800" u="sng">
              <a:solidFill>
                <a:schemeClr val="tx1"/>
              </a:solidFill>
              <a:latin typeface="HG丸ｺﾞｼｯｸM-PRO" panose="020F0600000000000000" pitchFamily="50" charset="-128"/>
              <a:ea typeface="HG丸ｺﾞｼｯｸM-PRO" panose="020F0600000000000000" pitchFamily="50" charset="-128"/>
            </a:rPr>
            <a:t>床下浸水または浸水なしの方用</a:t>
          </a:r>
          <a:r>
            <a:rPr kumimoji="1" lang="ja-JP" altLang="en-US" sz="2800">
              <a:solidFill>
                <a:schemeClr val="tx1"/>
              </a:solidFill>
              <a:latin typeface="HG丸ｺﾞｼｯｸM-PRO" panose="020F0600000000000000" pitchFamily="50" charset="-128"/>
              <a:ea typeface="HG丸ｺﾞｼｯｸM-PRO" panose="020F0600000000000000" pitchFamily="50" charset="-128"/>
            </a:rPr>
            <a:t>）</a:t>
          </a:r>
        </a:p>
      </xdr:txBody>
    </xdr:sp>
    <xdr:clientData/>
  </xdr:twoCellAnchor>
  <xdr:twoCellAnchor>
    <xdr:from>
      <xdr:col>18</xdr:col>
      <xdr:colOff>0</xdr:colOff>
      <xdr:row>4</xdr:row>
      <xdr:rowOff>97972</xdr:rowOff>
    </xdr:from>
    <xdr:to>
      <xdr:col>21</xdr:col>
      <xdr:colOff>677635</xdr:colOff>
      <xdr:row>5</xdr:row>
      <xdr:rowOff>161925</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12706350" y="2098222"/>
          <a:ext cx="2735035" cy="378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2000"/>
        </a:p>
      </xdr:txBody>
    </xdr:sp>
    <xdr:clientData/>
  </xdr:twoCellAnchor>
  <xdr:twoCellAnchor>
    <xdr:from>
      <xdr:col>7</xdr:col>
      <xdr:colOff>236445</xdr:colOff>
      <xdr:row>47</xdr:row>
      <xdr:rowOff>98612</xdr:rowOff>
    </xdr:from>
    <xdr:to>
      <xdr:col>8</xdr:col>
      <xdr:colOff>385482</xdr:colOff>
      <xdr:row>48</xdr:row>
      <xdr:rowOff>188259</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5513295" y="13862237"/>
          <a:ext cx="834837"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明朝" panose="02020609040205080304" pitchFamily="17" charset="-128"/>
              <a:ea typeface="ＭＳ 明朝" panose="02020609040205080304" pitchFamily="17" charset="-128"/>
            </a:rPr>
            <a:t>※</a:t>
          </a:r>
          <a:r>
            <a:rPr kumimoji="1" lang="en-US" altLang="ja-JP" sz="1100">
              <a:latin typeface="ＭＳ Ｐゴシック" panose="020B0600070205080204" pitchFamily="50" charset="-128"/>
              <a:ea typeface="ＭＳ Ｐゴシック" panose="020B0600070205080204" pitchFamily="50" charset="-128"/>
            </a:rPr>
            <a:t>2</a:t>
          </a:r>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twoCellAnchor>
    <xdr:from>
      <xdr:col>11</xdr:col>
      <xdr:colOff>493059</xdr:colOff>
      <xdr:row>15</xdr:row>
      <xdr:rowOff>829234</xdr:rowOff>
    </xdr:from>
    <xdr:to>
      <xdr:col>14</xdr:col>
      <xdr:colOff>33618</xdr:colOff>
      <xdr:row>18</xdr:row>
      <xdr:rowOff>112058</xdr:rowOff>
    </xdr:to>
    <xdr:sp macro="" textlink="">
      <xdr:nvSpPr>
        <xdr:cNvPr id="15" name="吹き出し: 円形 14">
          <a:extLst>
            <a:ext uri="{FF2B5EF4-FFF2-40B4-BE49-F238E27FC236}">
              <a16:creationId xmlns:a16="http://schemas.microsoft.com/office/drawing/2014/main" id="{A3D5C163-636E-485F-9E23-9DCE37969CAF}"/>
            </a:ext>
          </a:extLst>
        </xdr:cNvPr>
        <xdr:cNvSpPr/>
      </xdr:nvSpPr>
      <xdr:spPr>
        <a:xfrm>
          <a:off x="8527677" y="6420969"/>
          <a:ext cx="2073088" cy="773207"/>
        </a:xfrm>
        <a:prstGeom prst="wedgeEllipseCallout">
          <a:avLst/>
        </a:prstGeom>
        <a:solidFill>
          <a:schemeClr val="accent4">
            <a:lumMod val="20000"/>
            <a:lumOff val="80000"/>
          </a:schemeClr>
        </a:solid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400">
              <a:solidFill>
                <a:schemeClr val="tx1"/>
              </a:solidFill>
              <a:latin typeface="ＭＳ ゴシック" panose="020B0609070205080204" pitchFamily="49" charset="-128"/>
              <a:ea typeface="ＭＳ ゴシック" panose="020B0609070205080204" pitchFamily="49" charset="-128"/>
            </a:rPr>
            <a:t>色付きのセルに入力してください。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55"/>
  <sheetViews>
    <sheetView tabSelected="1" view="pageBreakPreview" topLeftCell="A25" zoomScale="85" zoomScaleNormal="85" zoomScaleSheetLayoutView="85" workbookViewId="0">
      <selection activeCell="I39" sqref="I39:J39"/>
    </sheetView>
  </sheetViews>
  <sheetFormatPr defaultColWidth="9" defaultRowHeight="13.2" x14ac:dyDescent="0.45"/>
  <cols>
    <col min="1" max="1" width="4.09765625" style="1" customWidth="1"/>
    <col min="2" max="2" width="5.3984375" style="1" bestFit="1" customWidth="1"/>
    <col min="3" max="4" width="15.09765625" style="1" customWidth="1"/>
    <col min="5" max="6" width="11.19921875" style="1" customWidth="1"/>
    <col min="7" max="7" width="7" style="1" customWidth="1"/>
    <col min="8" max="8" width="9" style="1"/>
    <col min="9" max="9" width="5.3984375" style="1" customWidth="1"/>
    <col min="10" max="10" width="12.59765625" style="1" customWidth="1"/>
    <col min="11" max="11" width="8.8984375" style="1" customWidth="1"/>
    <col min="12" max="12" width="7.8984375" style="1" customWidth="1"/>
    <col min="13" max="13" width="9" style="1" bestFit="1" customWidth="1"/>
    <col min="14" max="14" width="16.3984375" style="1" customWidth="1"/>
    <col min="15" max="15" width="1.3984375" style="1" customWidth="1"/>
    <col min="16" max="16384" width="9" style="1"/>
  </cols>
  <sheetData>
    <row r="1" spans="2:14" ht="42" customHeight="1" x14ac:dyDescent="0.45"/>
    <row r="2" spans="2:14" ht="73.5" customHeight="1" x14ac:dyDescent="0.45"/>
    <row r="3" spans="2:14" ht="17.25" customHeight="1" x14ac:dyDescent="0.45"/>
    <row r="4" spans="2:14" ht="24.75" customHeight="1" x14ac:dyDescent="0.45"/>
    <row r="5" spans="2:14" ht="24.75" customHeight="1" x14ac:dyDescent="0.45"/>
    <row r="6" spans="2:14" ht="24.75" customHeight="1" x14ac:dyDescent="0.45"/>
    <row r="7" spans="2:14" ht="24.75" customHeight="1" x14ac:dyDescent="0.45"/>
    <row r="8" spans="2:14" ht="24.75" customHeight="1" x14ac:dyDescent="0.45"/>
    <row r="9" spans="2:14" ht="24.75" customHeight="1" x14ac:dyDescent="0.45"/>
    <row r="10" spans="2:14" ht="24.75" customHeight="1" x14ac:dyDescent="0.45"/>
    <row r="11" spans="2:14" ht="24.75" customHeight="1" x14ac:dyDescent="0.45"/>
    <row r="12" spans="2:14" ht="35.25" customHeight="1" x14ac:dyDescent="0.45"/>
    <row r="13" spans="2:14" ht="24.75" customHeight="1" x14ac:dyDescent="0.45"/>
    <row r="14" spans="2:14" ht="24.75" customHeight="1" x14ac:dyDescent="0.45">
      <c r="L14" s="2"/>
    </row>
    <row r="15" spans="2:14" ht="24.75" customHeight="1" x14ac:dyDescent="0.45">
      <c r="B15" s="3" t="s">
        <v>31</v>
      </c>
    </row>
    <row r="16" spans="2:14" ht="76.5" customHeight="1" x14ac:dyDescent="0.45">
      <c r="B16" s="4"/>
      <c r="C16" s="79" t="s">
        <v>67</v>
      </c>
      <c r="D16" s="79"/>
      <c r="E16" s="79"/>
      <c r="F16" s="79"/>
      <c r="G16" s="79"/>
      <c r="H16" s="79"/>
      <c r="I16" s="79"/>
      <c r="J16" s="79"/>
      <c r="K16" s="79"/>
      <c r="L16" s="79"/>
      <c r="M16" s="79"/>
      <c r="N16" s="79"/>
    </row>
    <row r="17" spans="2:14" ht="27.75" customHeight="1" x14ac:dyDescent="0.45">
      <c r="B17" s="3" t="s">
        <v>35</v>
      </c>
      <c r="C17" s="5"/>
      <c r="D17" s="5"/>
      <c r="E17" s="5"/>
      <c r="F17" s="5"/>
      <c r="G17" s="5"/>
      <c r="H17" s="5"/>
      <c r="I17" s="5"/>
      <c r="J17" s="5"/>
      <c r="K17" s="5"/>
      <c r="L17" s="5"/>
      <c r="M17" s="5"/>
      <c r="N17" s="5"/>
    </row>
    <row r="18" spans="2:14" ht="13.5" customHeight="1" x14ac:dyDescent="0.45">
      <c r="C18" s="6"/>
      <c r="D18" s="7"/>
      <c r="E18" s="7"/>
      <c r="F18" s="7"/>
      <c r="G18" s="7"/>
      <c r="H18" s="7"/>
      <c r="I18" s="7"/>
      <c r="J18" s="7"/>
      <c r="K18" s="7"/>
      <c r="L18" s="7"/>
      <c r="M18" s="7"/>
      <c r="N18" s="7"/>
    </row>
    <row r="19" spans="2:14" ht="21.75" customHeight="1" x14ac:dyDescent="0.45">
      <c r="B19" s="3" t="s">
        <v>30</v>
      </c>
    </row>
    <row r="20" spans="2:14" ht="18.75" customHeight="1" x14ac:dyDescent="0.45">
      <c r="B20" s="74"/>
      <c r="C20" s="72" t="s">
        <v>19</v>
      </c>
      <c r="D20" s="53" t="s">
        <v>18</v>
      </c>
      <c r="E20" s="72" t="s">
        <v>17</v>
      </c>
      <c r="F20" s="72" t="s">
        <v>29</v>
      </c>
      <c r="G20" s="53" t="s">
        <v>28</v>
      </c>
      <c r="H20" s="54"/>
      <c r="I20" s="53" t="s">
        <v>27</v>
      </c>
      <c r="J20" s="54"/>
      <c r="K20" s="72" t="s">
        <v>15</v>
      </c>
      <c r="L20" s="53" t="s">
        <v>9</v>
      </c>
      <c r="M20" s="54"/>
    </row>
    <row r="21" spans="2:14" ht="18.75" customHeight="1" x14ac:dyDescent="0.45">
      <c r="B21" s="75"/>
      <c r="C21" s="61"/>
      <c r="D21" s="70"/>
      <c r="E21" s="61"/>
      <c r="F21" s="61"/>
      <c r="G21" s="70"/>
      <c r="H21" s="71"/>
      <c r="I21" s="70"/>
      <c r="J21" s="71"/>
      <c r="K21" s="61"/>
      <c r="L21" s="70"/>
      <c r="M21" s="71"/>
    </row>
    <row r="22" spans="2:14" s="8" customFormat="1" ht="18.75" customHeight="1" x14ac:dyDescent="0.45">
      <c r="B22" s="75"/>
      <c r="C22" s="61"/>
      <c r="D22" s="70"/>
      <c r="E22" s="61"/>
      <c r="F22" s="61"/>
      <c r="G22" s="70"/>
      <c r="H22" s="71"/>
      <c r="I22" s="70"/>
      <c r="J22" s="71"/>
      <c r="K22" s="61"/>
      <c r="L22" s="70"/>
      <c r="M22" s="71"/>
    </row>
    <row r="23" spans="2:14" ht="16.5" customHeight="1" x14ac:dyDescent="0.45">
      <c r="B23" s="75"/>
      <c r="C23" s="61" t="s">
        <v>26</v>
      </c>
      <c r="D23" s="9" t="s">
        <v>25</v>
      </c>
      <c r="E23" s="10" t="s">
        <v>36</v>
      </c>
      <c r="F23" s="10" t="s">
        <v>37</v>
      </c>
      <c r="G23" s="63" t="s">
        <v>24</v>
      </c>
      <c r="H23" s="64"/>
      <c r="I23" s="63" t="s">
        <v>23</v>
      </c>
      <c r="J23" s="64"/>
      <c r="K23" s="10" t="s">
        <v>38</v>
      </c>
      <c r="L23" s="67" t="s">
        <v>39</v>
      </c>
      <c r="M23" s="64"/>
    </row>
    <row r="24" spans="2:14" ht="16.5" customHeight="1" thickBot="1" x14ac:dyDescent="0.5">
      <c r="B24" s="76"/>
      <c r="C24" s="62"/>
      <c r="D24" s="11" t="s">
        <v>22</v>
      </c>
      <c r="E24" s="12" t="s">
        <v>40</v>
      </c>
      <c r="F24" s="12" t="s">
        <v>41</v>
      </c>
      <c r="G24" s="73" t="s">
        <v>42</v>
      </c>
      <c r="H24" s="66"/>
      <c r="I24" s="65" t="s">
        <v>21</v>
      </c>
      <c r="J24" s="66"/>
      <c r="K24" s="12" t="s">
        <v>43</v>
      </c>
      <c r="L24" s="73" t="s">
        <v>44</v>
      </c>
      <c r="M24" s="66"/>
    </row>
    <row r="25" spans="2:14" ht="21.75" customHeight="1" thickTop="1" thickBot="1" x14ac:dyDescent="0.5">
      <c r="B25" s="13" t="s">
        <v>33</v>
      </c>
      <c r="C25" s="14">
        <v>24000000</v>
      </c>
      <c r="D25" s="15">
        <f>+C25*0.9</f>
        <v>21600000</v>
      </c>
      <c r="E25" s="16">
        <v>3.1E-2</v>
      </c>
      <c r="F25" s="14">
        <v>25</v>
      </c>
      <c r="G25" s="43">
        <f>D25*E25*F25</f>
        <v>16740000</v>
      </c>
      <c r="H25" s="44"/>
      <c r="I25" s="43">
        <f>+C25-G25</f>
        <v>7260000</v>
      </c>
      <c r="J25" s="44"/>
      <c r="K25" s="17">
        <v>0.15</v>
      </c>
      <c r="L25" s="43">
        <f>+I25*K25</f>
        <v>1089000</v>
      </c>
      <c r="M25" s="44"/>
    </row>
    <row r="26" spans="2:14" ht="37.5" customHeight="1" thickTop="1" thickBot="1" x14ac:dyDescent="0.5">
      <c r="B26" s="18" t="s">
        <v>32</v>
      </c>
      <c r="C26" s="37"/>
      <c r="D26" s="36">
        <f>ROUNDUP(C26*0.9,0)</f>
        <v>0</v>
      </c>
      <c r="E26" s="38"/>
      <c r="F26" s="37"/>
      <c r="G26" s="68">
        <f>ROUNDDOWN(D26*E26*F26,0)</f>
        <v>0</v>
      </c>
      <c r="H26" s="68"/>
      <c r="I26" s="68">
        <f>MAX(C26-G26,0)</f>
        <v>0</v>
      </c>
      <c r="J26" s="68"/>
      <c r="K26" s="39"/>
      <c r="L26" s="68">
        <f>ROUNDUP(I26*K26,0)</f>
        <v>0</v>
      </c>
      <c r="M26" s="68"/>
    </row>
    <row r="27" spans="2:14" ht="16.5" customHeight="1" thickTop="1" x14ac:dyDescent="0.45">
      <c r="C27" s="4" t="s">
        <v>45</v>
      </c>
      <c r="D27" s="4"/>
      <c r="E27" s="4"/>
      <c r="F27" s="4"/>
      <c r="G27" s="4"/>
      <c r="H27" s="4"/>
      <c r="I27" s="4"/>
      <c r="J27" s="4"/>
      <c r="K27" s="4"/>
      <c r="L27" s="4"/>
      <c r="M27" s="4"/>
    </row>
    <row r="28" spans="2:14" ht="16.5" customHeight="1" x14ac:dyDescent="0.45">
      <c r="C28" s="19" t="s">
        <v>66</v>
      </c>
      <c r="D28" s="4"/>
      <c r="E28" s="4"/>
      <c r="F28" s="4"/>
      <c r="G28" s="4"/>
      <c r="H28" s="4"/>
      <c r="I28" s="4"/>
      <c r="J28" s="4"/>
      <c r="K28" s="4"/>
      <c r="L28" s="4"/>
      <c r="M28" s="4"/>
    </row>
    <row r="29" spans="2:14" ht="16.5" customHeight="1" x14ac:dyDescent="0.45">
      <c r="C29" s="4" t="s">
        <v>46</v>
      </c>
      <c r="D29" s="4"/>
      <c r="E29" s="4"/>
      <c r="F29" s="4"/>
      <c r="G29" s="4"/>
      <c r="H29" s="4"/>
      <c r="I29" s="4"/>
      <c r="J29" s="4"/>
      <c r="K29" s="4"/>
      <c r="L29" s="4"/>
      <c r="M29" s="4"/>
    </row>
    <row r="30" spans="2:14" ht="16.5" customHeight="1" x14ac:dyDescent="0.45">
      <c r="C30" s="4" t="s">
        <v>47</v>
      </c>
      <c r="D30" s="4"/>
      <c r="E30" s="4"/>
      <c r="F30" s="4"/>
      <c r="G30" s="4"/>
      <c r="H30" s="4"/>
      <c r="I30" s="4"/>
      <c r="J30" s="4"/>
      <c r="K30" s="4"/>
      <c r="L30" s="4"/>
      <c r="M30" s="4"/>
    </row>
    <row r="31" spans="2:14" ht="7.5" customHeight="1" x14ac:dyDescent="0.45">
      <c r="C31" s="20"/>
      <c r="D31" s="21"/>
      <c r="E31" s="21"/>
      <c r="F31" s="21"/>
      <c r="G31" s="21"/>
      <c r="H31" s="21"/>
      <c r="I31" s="21"/>
      <c r="J31" s="21"/>
      <c r="K31" s="21"/>
      <c r="L31" s="21"/>
      <c r="M31" s="21"/>
      <c r="N31" s="21"/>
    </row>
    <row r="32" spans="2:14" ht="21.75" customHeight="1" x14ac:dyDescent="0.45">
      <c r="B32" s="3" t="s">
        <v>20</v>
      </c>
    </row>
    <row r="33" spans="2:14" ht="18.75" customHeight="1" x14ac:dyDescent="0.45">
      <c r="B33" s="74"/>
      <c r="C33" s="72" t="s">
        <v>19</v>
      </c>
      <c r="D33" s="77" t="s">
        <v>18</v>
      </c>
      <c r="E33" s="72" t="s">
        <v>17</v>
      </c>
      <c r="F33" s="72" t="s">
        <v>29</v>
      </c>
      <c r="G33" s="53" t="s">
        <v>16</v>
      </c>
      <c r="H33" s="54"/>
      <c r="I33" s="53" t="s">
        <v>27</v>
      </c>
      <c r="J33" s="54"/>
      <c r="K33" s="72" t="s">
        <v>15</v>
      </c>
      <c r="L33" s="53" t="s">
        <v>9</v>
      </c>
      <c r="M33" s="54"/>
    </row>
    <row r="34" spans="2:14" ht="18.75" customHeight="1" x14ac:dyDescent="0.45">
      <c r="B34" s="75"/>
      <c r="C34" s="61"/>
      <c r="D34" s="78"/>
      <c r="E34" s="61"/>
      <c r="F34" s="61"/>
      <c r="G34" s="70"/>
      <c r="H34" s="71"/>
      <c r="I34" s="70"/>
      <c r="J34" s="71"/>
      <c r="K34" s="61"/>
      <c r="L34" s="70"/>
      <c r="M34" s="71"/>
    </row>
    <row r="35" spans="2:14" s="8" customFormat="1" ht="18.75" customHeight="1" x14ac:dyDescent="0.45">
      <c r="B35" s="75"/>
      <c r="C35" s="61"/>
      <c r="D35" s="78"/>
      <c r="E35" s="61"/>
      <c r="F35" s="61"/>
      <c r="G35" s="70"/>
      <c r="H35" s="71"/>
      <c r="I35" s="70"/>
      <c r="J35" s="71"/>
      <c r="K35" s="61"/>
      <c r="L35" s="70"/>
      <c r="M35" s="71"/>
    </row>
    <row r="36" spans="2:14" ht="16.5" customHeight="1" x14ac:dyDescent="0.45">
      <c r="B36" s="75"/>
      <c r="C36" s="61" t="s">
        <v>14</v>
      </c>
      <c r="D36" s="22" t="s">
        <v>13</v>
      </c>
      <c r="E36" s="10" t="s">
        <v>48</v>
      </c>
      <c r="F36" s="10" t="s">
        <v>49</v>
      </c>
      <c r="G36" s="63" t="s">
        <v>12</v>
      </c>
      <c r="H36" s="64"/>
      <c r="I36" s="67" t="s">
        <v>50</v>
      </c>
      <c r="J36" s="64"/>
      <c r="K36" s="10" t="s">
        <v>51</v>
      </c>
      <c r="L36" s="67" t="s">
        <v>52</v>
      </c>
      <c r="M36" s="64"/>
    </row>
    <row r="37" spans="2:14" ht="16.5" customHeight="1" thickBot="1" x14ac:dyDescent="0.5">
      <c r="B37" s="76"/>
      <c r="C37" s="62"/>
      <c r="D37" s="23" t="s">
        <v>11</v>
      </c>
      <c r="E37" s="12" t="s">
        <v>40</v>
      </c>
      <c r="F37" s="12" t="s">
        <v>41</v>
      </c>
      <c r="G37" s="73" t="s">
        <v>53</v>
      </c>
      <c r="H37" s="66"/>
      <c r="I37" s="73" t="s">
        <v>54</v>
      </c>
      <c r="J37" s="66"/>
      <c r="K37" s="12" t="s">
        <v>43</v>
      </c>
      <c r="L37" s="73" t="s">
        <v>55</v>
      </c>
      <c r="M37" s="66"/>
    </row>
    <row r="38" spans="2:14" ht="21.75" customHeight="1" thickTop="1" thickBot="1" x14ac:dyDescent="0.5">
      <c r="B38" s="13" t="s">
        <v>33</v>
      </c>
      <c r="C38" s="14">
        <v>3000000</v>
      </c>
      <c r="D38" s="14">
        <f>+C38*0.9</f>
        <v>2700000</v>
      </c>
      <c r="E38" s="16">
        <v>0.111</v>
      </c>
      <c r="F38" s="14">
        <v>5</v>
      </c>
      <c r="G38" s="43">
        <f>D38*E38*F38</f>
        <v>1498500</v>
      </c>
      <c r="H38" s="44"/>
      <c r="I38" s="43">
        <f>+C38-G38</f>
        <v>1501500</v>
      </c>
      <c r="J38" s="44"/>
      <c r="K38" s="17">
        <v>1</v>
      </c>
      <c r="L38" s="43">
        <f>+I38*K38</f>
        <v>1501500</v>
      </c>
      <c r="M38" s="44"/>
    </row>
    <row r="39" spans="2:14" ht="37.5" customHeight="1" thickTop="1" thickBot="1" x14ac:dyDescent="0.5">
      <c r="B39" s="18" t="s">
        <v>32</v>
      </c>
      <c r="C39" s="37"/>
      <c r="D39" s="36">
        <f>ROUNDUP(C39*0.9,0)</f>
        <v>0</v>
      </c>
      <c r="E39" s="40"/>
      <c r="F39" s="40"/>
      <c r="G39" s="68">
        <f>ROUNDDOWN(D39*E39*F39,0)</f>
        <v>0</v>
      </c>
      <c r="H39" s="68"/>
      <c r="I39" s="68">
        <f>MAX(C39-G39,0)</f>
        <v>0</v>
      </c>
      <c r="J39" s="68"/>
      <c r="K39" s="39"/>
      <c r="L39" s="69">
        <f>ROUNDUP(I39*K39,0)</f>
        <v>0</v>
      </c>
      <c r="M39" s="69"/>
    </row>
    <row r="40" spans="2:14" ht="16.5" customHeight="1" thickTop="1" x14ac:dyDescent="0.45">
      <c r="C40" s="24" t="s">
        <v>56</v>
      </c>
      <c r="D40" s="25"/>
      <c r="E40" s="26"/>
      <c r="F40" s="26"/>
      <c r="G40" s="25"/>
      <c r="H40" s="26"/>
      <c r="I40" s="26"/>
      <c r="J40" s="25"/>
      <c r="K40" s="25"/>
      <c r="L40" s="26"/>
      <c r="M40" s="26"/>
    </row>
    <row r="41" spans="2:14" ht="36" customHeight="1" x14ac:dyDescent="0.45">
      <c r="C41" s="58" t="s">
        <v>68</v>
      </c>
      <c r="D41" s="59"/>
      <c r="E41" s="59"/>
      <c r="F41" s="59"/>
      <c r="G41" s="59"/>
      <c r="H41" s="59"/>
      <c r="I41" s="59"/>
      <c r="J41" s="59"/>
      <c r="K41" s="59"/>
      <c r="L41" s="59"/>
      <c r="M41" s="59"/>
    </row>
    <row r="42" spans="2:14" ht="16.5" customHeight="1" x14ac:dyDescent="0.45">
      <c r="C42" s="24" t="s">
        <v>57</v>
      </c>
      <c r="D42" s="25"/>
      <c r="E42" s="26"/>
      <c r="F42" s="26"/>
      <c r="G42" s="25"/>
      <c r="H42" s="26"/>
      <c r="I42" s="26"/>
      <c r="J42" s="25"/>
      <c r="K42" s="25"/>
      <c r="L42" s="26"/>
      <c r="M42" s="26"/>
    </row>
    <row r="43" spans="2:14" ht="16.5" customHeight="1" x14ac:dyDescent="0.45">
      <c r="C43" s="24" t="s">
        <v>58</v>
      </c>
      <c r="D43" s="25"/>
      <c r="E43" s="26"/>
      <c r="F43" s="26"/>
      <c r="G43" s="25"/>
      <c r="H43" s="26"/>
      <c r="I43" s="26"/>
      <c r="J43" s="25"/>
      <c r="K43" s="25"/>
      <c r="L43" s="26"/>
      <c r="M43" s="26"/>
    </row>
    <row r="44" spans="2:14" ht="16.5" customHeight="1" x14ac:dyDescent="0.45">
      <c r="C44" s="24" t="s">
        <v>59</v>
      </c>
      <c r="D44" s="25"/>
      <c r="E44" s="26"/>
      <c r="F44" s="26"/>
      <c r="G44" s="25"/>
      <c r="H44" s="26"/>
      <c r="I44" s="26"/>
      <c r="J44" s="25"/>
      <c r="K44" s="25"/>
      <c r="L44" s="26"/>
      <c r="M44" s="26"/>
    </row>
    <row r="45" spans="2:14" ht="7.5" customHeight="1" x14ac:dyDescent="0.45"/>
    <row r="46" spans="2:14" ht="22.5" customHeight="1" x14ac:dyDescent="0.45">
      <c r="B46" s="3" t="s">
        <v>10</v>
      </c>
    </row>
    <row r="47" spans="2:14" ht="27" customHeight="1" x14ac:dyDescent="0.45">
      <c r="B47" s="27"/>
      <c r="C47" s="28" t="s">
        <v>9</v>
      </c>
      <c r="D47" s="28" t="s">
        <v>8</v>
      </c>
      <c r="E47" s="53" t="s">
        <v>7</v>
      </c>
      <c r="F47" s="54"/>
      <c r="G47" s="55" t="s">
        <v>6</v>
      </c>
      <c r="H47" s="56"/>
      <c r="I47" s="57" t="s">
        <v>60</v>
      </c>
      <c r="J47" s="54"/>
      <c r="N47" s="60" t="s">
        <v>34</v>
      </c>
    </row>
    <row r="48" spans="2:14" ht="15" customHeight="1" x14ac:dyDescent="0.45">
      <c r="B48" s="29"/>
      <c r="C48" s="22" t="s">
        <v>5</v>
      </c>
      <c r="D48" s="61" t="s">
        <v>4</v>
      </c>
      <c r="E48" s="63" t="s">
        <v>3</v>
      </c>
      <c r="F48" s="64"/>
      <c r="G48" s="67" t="s">
        <v>2</v>
      </c>
      <c r="H48" s="64"/>
      <c r="I48" s="63" t="s">
        <v>1</v>
      </c>
      <c r="J48" s="64"/>
      <c r="N48" s="61"/>
    </row>
    <row r="49" spans="2:19" ht="15" customHeight="1" thickBot="1" x14ac:dyDescent="0.5">
      <c r="B49" s="30"/>
      <c r="C49" s="12" t="s">
        <v>61</v>
      </c>
      <c r="D49" s="62"/>
      <c r="E49" s="65"/>
      <c r="F49" s="66"/>
      <c r="G49" s="65"/>
      <c r="H49" s="66"/>
      <c r="I49" s="65" t="s">
        <v>0</v>
      </c>
      <c r="J49" s="66"/>
      <c r="N49" s="31" t="s">
        <v>62</v>
      </c>
    </row>
    <row r="50" spans="2:19" ht="22.5" customHeight="1" thickTop="1" thickBot="1" x14ac:dyDescent="0.5">
      <c r="B50" s="13" t="s">
        <v>33</v>
      </c>
      <c r="C50" s="32">
        <f>L25+L38</f>
        <v>2590500</v>
      </c>
      <c r="D50" s="32">
        <v>120000</v>
      </c>
      <c r="E50" s="43">
        <v>1500000</v>
      </c>
      <c r="F50" s="44"/>
      <c r="G50" s="45">
        <v>500000</v>
      </c>
      <c r="H50" s="46"/>
      <c r="I50" s="47">
        <f>C50+D50-E50-G50</f>
        <v>710500</v>
      </c>
      <c r="J50" s="48"/>
      <c r="N50" s="33">
        <f>+D50-50000</f>
        <v>70000</v>
      </c>
    </row>
    <row r="51" spans="2:19" ht="38.25" customHeight="1" thickTop="1" thickBot="1" x14ac:dyDescent="0.5">
      <c r="B51" s="18" t="s">
        <v>32</v>
      </c>
      <c r="C51" s="42">
        <f>L26+L39</f>
        <v>0</v>
      </c>
      <c r="D51" s="37"/>
      <c r="E51" s="49"/>
      <c r="F51" s="50"/>
      <c r="G51" s="51"/>
      <c r="H51" s="50"/>
      <c r="I51" s="52">
        <f>C51+D51-E51-G51</f>
        <v>0</v>
      </c>
      <c r="J51" s="52"/>
      <c r="N51" s="41">
        <f>D51-50000</f>
        <v>-50000</v>
      </c>
      <c r="Q51" s="34"/>
      <c r="R51" s="34"/>
      <c r="S51" s="34"/>
    </row>
    <row r="52" spans="2:19" ht="16.5" customHeight="1" thickTop="1" x14ac:dyDescent="0.45">
      <c r="C52" s="4" t="s">
        <v>63</v>
      </c>
    </row>
    <row r="53" spans="2:19" ht="16.5" customHeight="1" x14ac:dyDescent="0.45">
      <c r="C53" s="4" t="s">
        <v>64</v>
      </c>
    </row>
    <row r="54" spans="2:19" x14ac:dyDescent="0.45">
      <c r="C54" s="4" t="s">
        <v>65</v>
      </c>
    </row>
    <row r="55" spans="2:19" x14ac:dyDescent="0.45">
      <c r="C55" s="35"/>
    </row>
  </sheetData>
  <sheetProtection algorithmName="SHA-512" hashValue="+Fd6b/YtCRIUONrgz0N854k/4xOwdgybnqi82Vqalcb8p+gaQy0QLPrhLyqoF5cn6BfZ1VigheYCtyfW3QIFYQ==" saltValue="aPYuN+xPQRPf1+J8eVW5aA==" spinCount="100000" sheet="1" objects="1" scenarios="1"/>
  <protectedRanges>
    <protectedRange sqref="C26 E26 F26 K26 C39 E39 F39 I39:K39 D51:H51" name="入力範囲"/>
  </protectedRanges>
  <mergeCells count="61">
    <mergeCell ref="C16:N16"/>
    <mergeCell ref="B20:B24"/>
    <mergeCell ref="C20:C22"/>
    <mergeCell ref="D20:D22"/>
    <mergeCell ref="E20:E22"/>
    <mergeCell ref="F20:F22"/>
    <mergeCell ref="G20:H22"/>
    <mergeCell ref="I20:J22"/>
    <mergeCell ref="K20:K22"/>
    <mergeCell ref="L20:M22"/>
    <mergeCell ref="C23:C24"/>
    <mergeCell ref="G23:H23"/>
    <mergeCell ref="I23:J23"/>
    <mergeCell ref="L23:M23"/>
    <mergeCell ref="G24:H24"/>
    <mergeCell ref="I24:J24"/>
    <mergeCell ref="L24:M24"/>
    <mergeCell ref="G25:H25"/>
    <mergeCell ref="I25:J25"/>
    <mergeCell ref="L25:M25"/>
    <mergeCell ref="G26:H26"/>
    <mergeCell ref="I26:J26"/>
    <mergeCell ref="L26:M26"/>
    <mergeCell ref="B33:B37"/>
    <mergeCell ref="C33:C35"/>
    <mergeCell ref="D33:D35"/>
    <mergeCell ref="E33:E35"/>
    <mergeCell ref="F33:F35"/>
    <mergeCell ref="I33:J35"/>
    <mergeCell ref="K33:K35"/>
    <mergeCell ref="L33:M35"/>
    <mergeCell ref="C36:C37"/>
    <mergeCell ref="G36:H36"/>
    <mergeCell ref="I36:J36"/>
    <mergeCell ref="L36:M36"/>
    <mergeCell ref="G37:H37"/>
    <mergeCell ref="I37:J37"/>
    <mergeCell ref="L37:M37"/>
    <mergeCell ref="G33:H35"/>
    <mergeCell ref="G38:H38"/>
    <mergeCell ref="I38:J38"/>
    <mergeCell ref="L38:M38"/>
    <mergeCell ref="G39:H39"/>
    <mergeCell ref="I39:J39"/>
    <mergeCell ref="L39:M39"/>
    <mergeCell ref="E47:F47"/>
    <mergeCell ref="G47:H47"/>
    <mergeCell ref="I47:J47"/>
    <mergeCell ref="C41:M41"/>
    <mergeCell ref="N47:N48"/>
    <mergeCell ref="D48:D49"/>
    <mergeCell ref="E48:F49"/>
    <mergeCell ref="G48:H49"/>
    <mergeCell ref="I48:J48"/>
    <mergeCell ref="I49:J49"/>
    <mergeCell ref="E50:F50"/>
    <mergeCell ref="G50:H50"/>
    <mergeCell ref="I50:J50"/>
    <mergeCell ref="E51:F51"/>
    <mergeCell ref="G51:H51"/>
    <mergeCell ref="I51:J51"/>
  </mergeCells>
  <phoneticPr fontId="5"/>
  <pageMargins left="0.56999999999999995" right="0.27559055118110237" top="0.27" bottom="0.27559055118110237" header="0.19685039370078741" footer="0.19"/>
  <pageSetup paperSize="9" scale="6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HP用</vt:lpstr>
      <vt:lpstr>HP用!Print_Area</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志藤 賢一</dc:creator>
  <cp:lastModifiedBy>高橋　一彦</cp:lastModifiedBy>
  <cp:lastPrinted>2023-11-17T02:24:09Z</cp:lastPrinted>
  <dcterms:created xsi:type="dcterms:W3CDTF">2023-09-20T02:25:21Z</dcterms:created>
  <dcterms:modified xsi:type="dcterms:W3CDTF">2023-11-21T03:01:44Z</dcterms:modified>
</cp:coreProperties>
</file>