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895" windowHeight="8745" activeTab="0"/>
  </bookViews>
  <sheets>
    <sheet name="リスト" sheetId="1" r:id="rId1"/>
    <sheet name="個票" sheetId="2" r:id="rId2"/>
  </sheets>
  <definedNames>
    <definedName name="_xlnm._FilterDatabase" localSheetId="0" hidden="1">'リスト'!$A$5:$AA$73</definedName>
    <definedName name="_xlnm.Print_Area" localSheetId="1">'個票'!$A$1:$R$23</definedName>
    <definedName name="_xlnm.Print_Titles" localSheetId="0">'リスト'!$1:$4</definedName>
  </definedNames>
  <calcPr fullCalcOnLoad="1"/>
</workbook>
</file>

<file path=xl/sharedStrings.xml><?xml version="1.0" encoding="utf-8"?>
<sst xmlns="http://schemas.openxmlformats.org/spreadsheetml/2006/main" count="1566" uniqueCount="760">
  <si>
    <t>№</t>
  </si>
  <si>
    <t>団体名</t>
  </si>
  <si>
    <t>住所</t>
  </si>
  <si>
    <t>代表者氏名</t>
  </si>
  <si>
    <t>活動内容</t>
  </si>
  <si>
    <t>連絡先</t>
  </si>
  <si>
    <t>℡</t>
  </si>
  <si>
    <t>E-mail</t>
  </si>
  <si>
    <t>HP</t>
  </si>
  <si>
    <t>活動情報</t>
  </si>
  <si>
    <t>活動日</t>
  </si>
  <si>
    <t>〒</t>
  </si>
  <si>
    <t>保健・医療・福祉</t>
  </si>
  <si>
    <t>職業能力開発・雇用拡充</t>
  </si>
  <si>
    <t>その他</t>
  </si>
  <si>
    <t>活動時間</t>
  </si>
  <si>
    <t>会費
(一般)</t>
  </si>
  <si>
    <t>会費
(賛助)</t>
  </si>
  <si>
    <t>社会教育・子どもの健全育成</t>
  </si>
  <si>
    <t>まちづくり・地域振興</t>
  </si>
  <si>
    <t>文化・芸術・スポーツ</t>
  </si>
  <si>
    <t>地域安全・町内会活動</t>
  </si>
  <si>
    <t>国際協力・国際交流</t>
  </si>
  <si>
    <t>人権・男女共同参画・消費者保護</t>
  </si>
  <si>
    <t>市民活動団体一覧</t>
  </si>
  <si>
    <t>主な内容
(50文字以内）</t>
  </si>
  <si>
    <t>一言PR
（100文字以内）</t>
  </si>
  <si>
    <t>会員数</t>
  </si>
  <si>
    <t>市民活動ガイド（個票）</t>
  </si>
  <si>
    <t>団体名</t>
  </si>
  <si>
    <t>代表者氏名</t>
  </si>
  <si>
    <t>連絡先</t>
  </si>
  <si>
    <t>住所</t>
  </si>
  <si>
    <t>電話番号</t>
  </si>
  <si>
    <t>メールアドレス</t>
  </si>
  <si>
    <t>ホームページアドレス</t>
  </si>
  <si>
    <t>活動内容</t>
  </si>
  <si>
    <t>会員数</t>
  </si>
  <si>
    <t>活動状況</t>
  </si>
  <si>
    <t>活動日</t>
  </si>
  <si>
    <t>活動時間</t>
  </si>
  <si>
    <t>活動場所</t>
  </si>
  <si>
    <t>会費（一般）</t>
  </si>
  <si>
    <t>会費（賛助）</t>
  </si>
  <si>
    <t>会員募集</t>
  </si>
  <si>
    <t>健康・医療・福祉</t>
  </si>
  <si>
    <t>社会教育・子どもの健全育成</t>
  </si>
  <si>
    <t>まちづくり・地域振興</t>
  </si>
  <si>
    <t>文化・芸術・スポーツ</t>
  </si>
  <si>
    <t>環境保全・災害援助</t>
  </si>
  <si>
    <t>地域安全・町内会活動</t>
  </si>
  <si>
    <t>人権・男女共同参画・消費者保護</t>
  </si>
  <si>
    <t>国際協力・国際交流</t>
  </si>
  <si>
    <t>職業能力開発・雇用拡大</t>
  </si>
  <si>
    <t>その他</t>
  </si>
  <si>
    <t>活動目的・内容
一言PR</t>
  </si>
  <si>
    <t>〒</t>
  </si>
  <si>
    <t>人</t>
  </si>
  <si>
    <t>個票を出力したい団体のリスト番号を入力</t>
  </si>
  <si>
    <t>☟</t>
  </si>
  <si>
    <t>勿来地区ボランティア連絡会</t>
  </si>
  <si>
    <t>いわき市健康推進員協議会</t>
  </si>
  <si>
    <t>特定非営利活動法人いわきサッカー協会</t>
  </si>
  <si>
    <t>特定非営利活動法人いわきイルミネーションプロジェクトチーム</t>
  </si>
  <si>
    <t>特定非営利活動法人いわき竹プロジェクト</t>
  </si>
  <si>
    <t>岩出の郷里山クラブ</t>
  </si>
  <si>
    <t>ブルースカイ・サウンズ・オーケストラ（ビックバンド）</t>
  </si>
  <si>
    <t>特定非営利活動法人ままはーと</t>
  </si>
  <si>
    <t>特定非営利活動法人福島県防災士会</t>
  </si>
  <si>
    <t>ITサポーターいわき</t>
  </si>
  <si>
    <t>特定非営利活動法人勿来まちづくりサポートセンター</t>
  </si>
  <si>
    <t>特定非営利活動法人地域福祉ネットワークいわき</t>
  </si>
  <si>
    <t>ボウイスカウトいわき地区協議会</t>
  </si>
  <si>
    <t>特定非営利活動法人great delight</t>
  </si>
  <si>
    <t>四倉ふれあい市民会議</t>
  </si>
  <si>
    <t>特定非営利活動法人ちょぼら</t>
  </si>
  <si>
    <t>特定非営利活動法人　共創未来</t>
  </si>
  <si>
    <t>久之浜・大久地域づくり協議会</t>
  </si>
  <si>
    <t>特定非営利活動法人　いわき市障がい者職親会</t>
  </si>
  <si>
    <t>特定非営利活動法人常磐福祉会</t>
  </si>
  <si>
    <t>NPO法人いわき環境研究室</t>
  </si>
  <si>
    <t>特定非営利活動法人ふくしま成年後見サポートセンター</t>
  </si>
  <si>
    <t>真尾倍弘・悦子の会</t>
  </si>
  <si>
    <t>文藝風舎</t>
  </si>
  <si>
    <t>湘南台町内会</t>
  </si>
  <si>
    <t>健康まあじゃん・いわき</t>
  </si>
  <si>
    <t>いわき風ぐるま</t>
  </si>
  <si>
    <t>声峰流民謡三峰会</t>
  </si>
  <si>
    <t>真心体操教室</t>
  </si>
  <si>
    <t>特定非営利活動法人いわきコスモポリタンクラブ</t>
  </si>
  <si>
    <t>認定NPO法人いわき放射能市民測定室たらちね</t>
  </si>
  <si>
    <t>国際女性教育振興会いわき</t>
  </si>
  <si>
    <t>特定非営利活動法人いわきハンディキャップサポートセンター</t>
  </si>
  <si>
    <t>内郷まちづくり市民会議</t>
  </si>
  <si>
    <t>特定非営利活動法人いわき市住まい情報センター</t>
  </si>
  <si>
    <t>勿来四沢作田自治会</t>
  </si>
  <si>
    <t>四倉町商工会女性部</t>
  </si>
  <si>
    <t>くらしとお金の相談室いわき</t>
  </si>
  <si>
    <t>特定非営利活動法人いわき自立生活センター</t>
  </si>
  <si>
    <t>いわき市交通安全母の会連合会</t>
  </si>
  <si>
    <t>974-8232</t>
  </si>
  <si>
    <t>973-8408</t>
  </si>
  <si>
    <t>971-8111</t>
  </si>
  <si>
    <t>971-8171</t>
  </si>
  <si>
    <t>970-8026</t>
  </si>
  <si>
    <t>970-1261</t>
  </si>
  <si>
    <t>970-8045</t>
  </si>
  <si>
    <t>971-8101</t>
  </si>
  <si>
    <t>970-1151</t>
  </si>
  <si>
    <t>973-8404</t>
  </si>
  <si>
    <t>970-0221</t>
  </si>
  <si>
    <t>974-8223</t>
  </si>
  <si>
    <t>970-8043</t>
  </si>
  <si>
    <t>970-0101</t>
  </si>
  <si>
    <t>972-8321</t>
  </si>
  <si>
    <t>979-0201</t>
  </si>
  <si>
    <t>971-8183</t>
  </si>
  <si>
    <t>979-0202</t>
  </si>
  <si>
    <t>979-0333</t>
  </si>
  <si>
    <t>970-8031</t>
  </si>
  <si>
    <t>971-8151</t>
  </si>
  <si>
    <t>971-8141</t>
  </si>
  <si>
    <t>971-8152</t>
  </si>
  <si>
    <t>971-8182</t>
  </si>
  <si>
    <t>979-3131</t>
  </si>
  <si>
    <t>971-8162</t>
  </si>
  <si>
    <t>979-0153</t>
  </si>
  <si>
    <t>973-8401</t>
  </si>
  <si>
    <t>979-0145</t>
  </si>
  <si>
    <t>971-8172</t>
  </si>
  <si>
    <t>970-8047</t>
  </si>
  <si>
    <t>970-8686</t>
  </si>
  <si>
    <t>いわき市錦町大島1勿来支所　社会福祉協議会勿来地区協議会</t>
  </si>
  <si>
    <t>いわき市内郷高坂町四方木田１９１番地</t>
  </si>
  <si>
    <t>いわき市小名浜大原字東田74</t>
  </si>
  <si>
    <t>いわき市泉ケ丘2丁目１２－７</t>
  </si>
  <si>
    <t>いわき市平字作町2-1-9エスビル2階</t>
  </si>
  <si>
    <t>いわき市郷ケ丘1-14-6</t>
  </si>
  <si>
    <t>いわき市小名浜字横町51</t>
  </si>
  <si>
    <t>いわき市好間町下好間字一町坪83-1</t>
  </si>
  <si>
    <t>いわき市内郷内町磐堰８６番地</t>
  </si>
  <si>
    <t>いわき市常磐湯本町天王崎１ー１５１</t>
  </si>
  <si>
    <t>木島　勇道</t>
  </si>
  <si>
    <t>上遠野　恭子</t>
  </si>
  <si>
    <t>四家　孝幸</t>
  </si>
  <si>
    <t>佐藤　幸二</t>
  </si>
  <si>
    <t>比佐　武</t>
  </si>
  <si>
    <t>理事長　滝田吉宏</t>
  </si>
  <si>
    <t>齊藤　光司</t>
  </si>
  <si>
    <t>舘　敬</t>
  </si>
  <si>
    <t>西山　允雄</t>
  </si>
  <si>
    <t>里見　悦子</t>
  </si>
  <si>
    <t>佐藤　学</t>
  </si>
  <si>
    <t>遠藤　喜一</t>
  </si>
  <si>
    <t>理事長　石山　伯夫</t>
  </si>
  <si>
    <t>鵜沼　理人</t>
  </si>
  <si>
    <t>箱崎　昭</t>
  </si>
  <si>
    <t>長谷川　健司</t>
  </si>
  <si>
    <t>瀬戸　真子</t>
  </si>
  <si>
    <t>石井　有子</t>
  </si>
  <si>
    <t>山名　文夫</t>
  </si>
  <si>
    <t>鈴木　薫</t>
  </si>
  <si>
    <t>蛭田　紀子</t>
  </si>
  <si>
    <t>会長　四ッ倉隆裕</t>
  </si>
  <si>
    <t>佐藤　光代</t>
  </si>
  <si>
    <t>佐藤　哲</t>
  </si>
  <si>
    <t>草野　君子</t>
  </si>
  <si>
    <t>kansya25210@yahoo.co.jp</t>
  </si>
  <si>
    <t>iwakifa@ybb.ne.jp</t>
  </si>
  <si>
    <t>hikarun@iipt.jp</t>
  </si>
  <si>
    <t>kamorohashi1103@gmail.com</t>
  </si>
  <si>
    <t>iwakiiit@gmail.com</t>
  </si>
  <si>
    <t>inohana575@kmail.plala.or.jp</t>
  </si>
  <si>
    <t>honbu@mamaheart-iwaki.com</t>
  </si>
  <si>
    <t>t_waragai_bousaisi_19617@yahoo.co.jp</t>
  </si>
  <si>
    <t>smilekouji@gmail.com</t>
  </si>
  <si>
    <t>nakoso@silver.ocn.ne.jp</t>
  </si>
  <si>
    <t>satiko5@zmail.plala.or.jp</t>
  </si>
  <si>
    <t>ogenkidesuka@coast.ocn.ne.jp</t>
  </si>
  <si>
    <t>bs35kato@amber.plala.or.jp</t>
  </si>
  <si>
    <t>info@greatdelight.org</t>
  </si>
  <si>
    <t>chobora@amail.plala.or.jp</t>
  </si>
  <si>
    <t>sato280975@yahoo.co.jp</t>
  </si>
  <si>
    <t>harada@fukushima-nct.ac.jp</t>
  </si>
  <si>
    <t>akira.h@cosmos.ocn.ne.jp</t>
  </si>
  <si>
    <t>kenkou.mahjong.iwaki@gmail.com</t>
  </si>
  <si>
    <t>kaze.kaze.iwaki@gmail.com</t>
  </si>
  <si>
    <t>minyou3481@ezweb.ne.jp</t>
  </si>
  <si>
    <t>magocoro1968@gmail.com</t>
  </si>
  <si>
    <t>icosmo@circus.ocn.ne.jp</t>
  </si>
  <si>
    <t>toiawase@tarachineiwaki.org</t>
  </si>
  <si>
    <t>rei701@giga.ocn.ne.jp</t>
  </si>
  <si>
    <t>tudura-npo@rainbow.plala.or.jp</t>
  </si>
  <si>
    <t>uchigo-siminkaigi@iwaki-yama1.com</t>
  </si>
  <si>
    <t>i.sumai@wind.ocn.ne.jp</t>
  </si>
  <si>
    <t>iida-iwk1122@arion.ocn.ne.jp</t>
  </si>
  <si>
    <t>azalea@ciliwaki.jp</t>
  </si>
  <si>
    <t>seikatsuanzen@city.iwaki.lg.jp</t>
  </si>
  <si>
    <t>http://iwaki-fa.com</t>
  </si>
  <si>
    <t>iipt.jp</t>
  </si>
  <si>
    <t>https://sites.google.com/site/iwakiit/home</t>
  </si>
  <si>
    <t xml:space="preserve">https://www/facebook.com/iwadenosato.satoyamakurabu </t>
  </si>
  <si>
    <t>https://blueskysoundsorche.wixsite.com/my-site</t>
  </si>
  <si>
    <t>http://mamaheart-iwaki.com</t>
  </si>
  <si>
    <t>http://fukushima-bousaishi.com/</t>
  </si>
  <si>
    <t>https://itiwaki.web.fc2.com</t>
  </si>
  <si>
    <t>http://nakoso.net/</t>
  </si>
  <si>
    <t>https://www.iwakifpe-life.com</t>
  </si>
  <si>
    <t>https://npo-fukushinetiwaki.com</t>
  </si>
  <si>
    <t>https://www.minpuku.net/</t>
  </si>
  <si>
    <t>https://greatdelight.org/</t>
  </si>
  <si>
    <t>https://chobora.wixsite.com/mysite</t>
  </si>
  <si>
    <t>https://kyosomirai.or.jp/</t>
  </si>
  <si>
    <t>https://www.iwaki-syokuoya.com</t>
  </si>
  <si>
    <t>http://kannkyoukennkyuu.web.fc2.com/</t>
  </si>
  <si>
    <t>https://npofarenjiankangmaajaniwaki.webnode.jp</t>
  </si>
  <si>
    <t>http://ikaze.yamatoblog.net/</t>
  </si>
  <si>
    <t>https://www.cosmo-iwaki.org/</t>
  </si>
  <si>
    <t>https://tarachineiwaki.org/</t>
  </si>
  <si>
    <t>http://uchigo-iwaki.net/</t>
  </si>
  <si>
    <t>http://akiya-iwaki.com</t>
  </si>
  <si>
    <t>https//cil-iwaki.or.jp</t>
  </si>
  <si>
    <t>子どものための料理教室（子ども食堂）、ふれあい農業体験事業、青少年福祉体験、災害ボランティア活動</t>
  </si>
  <si>
    <t>「私たちの健康は私たちの手で」のスローガンのもと、地域住民の健康づくりを目的とした実践活動を行う。</t>
  </si>
  <si>
    <t>サッカー大会の開催、講習会の開催、サッカーグラウンドの整備など</t>
  </si>
  <si>
    <t>11月下旬～１２月下旬に「光の森プロジェクト」を２１世紀の森公園「花の谷」で開催しています。</t>
  </si>
  <si>
    <t>いわき地域に対して、情報技術の向上、支援、技術者育成に関する事業を行い、地域経済発展に寄与する</t>
  </si>
  <si>
    <t>環境美化・保全保全のための草刈りや森林整備等を実施しています。</t>
  </si>
  <si>
    <t>表現力・演奏技術の向上を目指すと共に、地域活性化・地域社会に音楽に親しんでもらうことを目的とする。</t>
  </si>
  <si>
    <t>児童発達支援・放課後等デイサービス・生活介護事業所</t>
  </si>
  <si>
    <t>地域安全活動では、講演・研修活動等を行います。災害援助活動では、災害救助・被災地支援等を行います。</t>
  </si>
  <si>
    <t>いわき市生涯学習プラザの月１回の一般市民向けのパソコン講座の開催や公民館講座の開催</t>
  </si>
  <si>
    <t>地域資源を活かしたまちづくり、海ゴミやマイクロプラスチック等についての環境問題への取り組み等</t>
  </si>
  <si>
    <t>「心の復興」事業人材育成、青少年の金銭教育、生活設計相談</t>
  </si>
  <si>
    <t>3.11の被災者支援活動</t>
  </si>
  <si>
    <t>年２回地区としてフェスティバルを開催しています。</t>
  </si>
  <si>
    <t>放課後児童クラブ・放課後等デイサービス・学習教室の運営。「こどもの貧困」の調査・研究と具体策の模索。</t>
  </si>
  <si>
    <t>ハマヒルガオ・ハマエンドウの保護・増殖活動やまちづくり講演会や視察、他地域との交流事業など</t>
  </si>
  <si>
    <t>いわき市内の障がい者の雇用促進のための、勉強会、雇用促進セミナー、視察見学会、その他</t>
  </si>
  <si>
    <t>障害福祉サービス事業</t>
  </si>
  <si>
    <t>成年後見人の受任と育成</t>
  </si>
  <si>
    <t>戦後の混乱期にいわきに移り住み、詩作・出版・印刷等で、いわきの文化に貢献してきた二人についての研究。</t>
  </si>
  <si>
    <t>いわき市民の文学に対する意識向上と理解を得るために活動し、サークル独自の文藝誌を発行している。</t>
  </si>
  <si>
    <t>健康まあじゃん教室・大会・例会を通して、高齢者の地域社会での仲間づくり・健康づくりのお手伝い</t>
  </si>
  <si>
    <t>よさこい踊りを通した健康増進、各種催事への参加による地域振興と青少年育成にかかる活動</t>
  </si>
  <si>
    <t>民謡を通して地域の方々と親睦を図る</t>
  </si>
  <si>
    <t>SNSやホームページでいわきの魅力を世界に発信。いわきの食や文化を体験する体験会。日本語講座の開講。</t>
  </si>
  <si>
    <t>・放射能測定・たらちねクリニック・出張甲状腺検診・こころのケア・歴史探訪プロジェクト・保養・防災</t>
  </si>
  <si>
    <t>ジェンダー平等についての研修会を開催したり、男女共同参画関連調査研究を行っております。</t>
  </si>
  <si>
    <t>内郷全般の　まちあるき、案内、歴史紹介、店舗紹介</t>
  </si>
  <si>
    <t>空き家の利活用や適正管理の促進</t>
  </si>
  <si>
    <t>主として高齢者を取り巻くいろいろな問題を解決するため講座・セミナーをタイムリーに開催する。</t>
  </si>
  <si>
    <t>毎月第三金曜日、毎月第四日曜日、不定期</t>
  </si>
  <si>
    <t>不定期</t>
  </si>
  <si>
    <t>制作および設置期間の４月～１１月は主に週末の土日。イベント期間はスタッフとして会場運営にあたる。</t>
  </si>
  <si>
    <t>主に毎月第2土曜日</t>
  </si>
  <si>
    <t>毎月　第１・３水曜日と第２・４日曜日</t>
  </si>
  <si>
    <t>練習：毎週１回（不定期）</t>
  </si>
  <si>
    <t>月曜～土曜日</t>
  </si>
  <si>
    <t>毎日活動しております。不定期でお休みしております。</t>
  </si>
  <si>
    <t>毎週火曜日、最終金曜日、最終日曜日</t>
  </si>
  <si>
    <t>毎月第4金曜日、イベント時都度活動日あり</t>
  </si>
  <si>
    <t>月曜日～金曜日</t>
  </si>
  <si>
    <t>平日</t>
  </si>
  <si>
    <t>いわき地区協議会年間事業計画による</t>
  </si>
  <si>
    <t>毎週月～土曜日</t>
  </si>
  <si>
    <t>(月)～(土)</t>
  </si>
  <si>
    <t>毎月第３水曜日</t>
  </si>
  <si>
    <t>３，６．９．１２月の第１土曜日</t>
  </si>
  <si>
    <t>毎月第３日曜日</t>
  </si>
  <si>
    <t>毎月一回日曜日</t>
  </si>
  <si>
    <t>毎週水、木、日曜日および第一・三火曜日</t>
  </si>
  <si>
    <t>平日練習：奇数週水曜日、偶数週木曜日　週末練習：月一回日曜日</t>
  </si>
  <si>
    <t>毎週金曜、水曜日</t>
  </si>
  <si>
    <t>毎週月曜日、木曜日、土曜日</t>
  </si>
  <si>
    <t>毎週月曜日から金曜日　不定期に土日もあり</t>
  </si>
  <si>
    <t>毎週月曜から金曜日</t>
  </si>
  <si>
    <t>月曜日～金曜日　（休）土日祝日、年末年始</t>
  </si>
  <si>
    <t>毎日</t>
  </si>
  <si>
    <t>15時～18時30分、9時～12時、不定期</t>
  </si>
  <si>
    <t>9時から16時</t>
  </si>
  <si>
    <t>制作および設置期間の４月～１１月は９時～１６時。イベント期間は１５時～２１時。</t>
  </si>
  <si>
    <t>9時から12時など</t>
  </si>
  <si>
    <t xml:space="preserve">13:30-16:00 </t>
  </si>
  <si>
    <t>9時から12時</t>
  </si>
  <si>
    <t>練習：18時から22時（変更あり）</t>
  </si>
  <si>
    <t>10時から16時</t>
  </si>
  <si>
    <t>9時から12時、13時から17時</t>
  </si>
  <si>
    <t>毎週火曜日、最終金曜日は19時から21時、最終日曜日は10時から12時30分</t>
  </si>
  <si>
    <t>19時から21時</t>
  </si>
  <si>
    <t>9:00～15:00</t>
  </si>
  <si>
    <t>8時30分から17時15分</t>
  </si>
  <si>
    <t>８時30分から17時</t>
  </si>
  <si>
    <t>7～20時</t>
  </si>
  <si>
    <t>8時30分から17時30分</t>
  </si>
  <si>
    <t>１８時から１９時</t>
  </si>
  <si>
    <t>１３時から１５時</t>
  </si>
  <si>
    <t>１３時から１６時</t>
  </si>
  <si>
    <t>７時から８時</t>
  </si>
  <si>
    <t>9：00～12：00</t>
  </si>
  <si>
    <t>平日練習：19～21時　週末練習：13～17時</t>
  </si>
  <si>
    <t>10時～11時又は14時～15時</t>
  </si>
  <si>
    <t>9時から17時</t>
  </si>
  <si>
    <t>８時３０分から１７時</t>
  </si>
  <si>
    <t>8時30分～17時15分</t>
  </si>
  <si>
    <t>18時～20時</t>
  </si>
  <si>
    <t>２４時間</t>
  </si>
  <si>
    <t>勿来公民館、ふれあい農園、小中学校ほか</t>
  </si>
  <si>
    <t>市内公民館、集会所、総合保健福祉センター等</t>
  </si>
  <si>
    <t>市内体育施設、小中高校グラウンドたど</t>
  </si>
  <si>
    <t>事務所、公民館、２１世紀の森公園</t>
  </si>
  <si>
    <t>いわき市内</t>
  </si>
  <si>
    <t>いわき市生涯学習プラザなど</t>
  </si>
  <si>
    <t>いわき金成公園岩出の郷</t>
  </si>
  <si>
    <t>練習：アリオス別館　演奏：市内外</t>
  </si>
  <si>
    <t>多機能型重心児者デイサービス どりーむず</t>
  </si>
  <si>
    <t>福島県内</t>
  </si>
  <si>
    <t>いわき市生涯学習プラザ、各公民館</t>
  </si>
  <si>
    <t>事務所</t>
  </si>
  <si>
    <t>関田団地集会所、特別養護施設いわき育英舎、公共施設</t>
  </si>
  <si>
    <t>市内全域</t>
  </si>
  <si>
    <t>県内の復興公営住宅、いわき市内の災害公営住宅、双葉郡</t>
  </si>
  <si>
    <t>各地区</t>
  </si>
  <si>
    <t>れいめい kids factory 第一、れいめい kids factory 第二、れいめいFORCE、れいめい醍醐</t>
  </si>
  <si>
    <t>いわき市泉町下川字川向48-1</t>
  </si>
  <si>
    <t>いわき市泉事業所</t>
  </si>
  <si>
    <t>主に久之浜・大久地区内</t>
  </si>
  <si>
    <t>いわき駅前ラトブ</t>
  </si>
  <si>
    <t>特に定めていない</t>
  </si>
  <si>
    <t>いわき市立総合図書館</t>
  </si>
  <si>
    <t>市内好間町</t>
  </si>
  <si>
    <t>町内会美化活動　及び各公園</t>
  </si>
  <si>
    <t>マージャン店　第三会議室とドラえポン</t>
  </si>
  <si>
    <t>平日練習：奇数週→草野公民館、偶数週→中央公民館　週末練習：泉公民館もしくは好間公民館</t>
  </si>
  <si>
    <t>小名浜公民館(水)、常磐公民館(金)</t>
  </si>
  <si>
    <t>平体育館、小名浜武道館</t>
  </si>
  <si>
    <t>いわき市内外。海外</t>
  </si>
  <si>
    <t>事業ごとに開催場所は違う</t>
  </si>
  <si>
    <t>いわき市文化センター等</t>
  </si>
  <si>
    <t>内郷全般</t>
  </si>
  <si>
    <t>町内全域</t>
  </si>
  <si>
    <t>主として産業創造館</t>
  </si>
  <si>
    <t>障がい者地域生活施設ぐんぐん</t>
  </si>
  <si>
    <t>あり</t>
  </si>
  <si>
    <t>なし</t>
  </si>
  <si>
    <t>3,000円/年</t>
  </si>
  <si>
    <t>個人：1口1,000円、企業・団体：１口10,000円</t>
  </si>
  <si>
    <t>1,000円/年</t>
  </si>
  <si>
    <t>2,500円/月</t>
  </si>
  <si>
    <t>3,000円/年（正会員・防災士有資格者）</t>
  </si>
  <si>
    <t>2,000円/年（賛助会員/個人）、3,000円/年/口数（賛助会員/団体・法人）</t>
  </si>
  <si>
    <t>正会員　3,000円／年　</t>
  </si>
  <si>
    <t>賛助会員　2,000円／年</t>
  </si>
  <si>
    <t>地区内各団（４個団）よりの登録費</t>
  </si>
  <si>
    <t>10,000円/年</t>
  </si>
  <si>
    <t>0円</t>
  </si>
  <si>
    <t>1,000円/年　</t>
  </si>
  <si>
    <t>入会金　団体10,000円　個人5,000円　年会費　団体10,000円/年　個人5,000円/年　</t>
  </si>
  <si>
    <t>年会費　団体　一口5,000円/年　個人　一口3,000円/年</t>
  </si>
  <si>
    <t>５００円/年</t>
  </si>
  <si>
    <t>1,100円/回</t>
  </si>
  <si>
    <t>2,000円／月</t>
  </si>
  <si>
    <t>500円/回</t>
  </si>
  <si>
    <t>個人2,000円／年、団体5,000円以上／年</t>
  </si>
  <si>
    <t>6000円/年</t>
  </si>
  <si>
    <t>個人会員　2,000円/年</t>
  </si>
  <si>
    <t>賛助会員　5,000円/年、　団体会員　5,000円/年</t>
  </si>
  <si>
    <t>60,000円/年（入会金100,000円）</t>
  </si>
  <si>
    <t>20,000円/年</t>
  </si>
  <si>
    <t>2,000円/年</t>
  </si>
  <si>
    <t>一口2,000円/年</t>
  </si>
  <si>
    <t>当会は会員一人ひとりの意見を尊重し、必要とあればすぐにでも実行に移す行動力と、賛同してくださるボランティア団体や福祉施設、そして社協とのネットワークを独自に持つ地域密着型の団体です</t>
  </si>
  <si>
    <t>市開催「健康推進員育成支援研修」をはじめ研修会等を受講し、修得した知識や技術を生かし、「私たちの健康は私たちの手で」のスローガンのもと、栄養・運動・休養・社会参加の普及活動をしている。</t>
  </si>
  <si>
    <t>サッカー競技の普及及びサッカー人口の拡大に日々努めております。また、指導者、審判の育成資質向上のための講習会も定期的に実施しています。</t>
  </si>
  <si>
    <t>光の森プロジェクトは８年目を迎えます。今年から新たなステージに向かってレベルアップしていくため、この活動を通してご自身の夢や希望に向かって歩める人材を求めます！</t>
  </si>
  <si>
    <t>最新の情報技術を学び・話し合い、共に地域活性化を目指そう</t>
  </si>
  <si>
    <t>「熱いラテンとスタンダードなＪＡＺＺ」を演奏しています。</t>
  </si>
  <si>
    <t>重い障害をお持ちの方、常時医療的ケア等の必要な方が通う日中活動通所支援事業所です</t>
  </si>
  <si>
    <t>防災・減災・備えについて一緒に学び、地域安全活動での普及・啓発や災害援助活動に積極的に協力できる方をお待ちしております。</t>
  </si>
  <si>
    <t>パソコンで自分のやりたいことを勉強できます。会員募集中</t>
  </si>
  <si>
    <t>勿来地区において、まちづくりを実践したり、いわきの海の環境を守るための活動したり、地域の自然資源を活かした活動をしたりしています。興味のある方は一度活動を見に来てみませんか？</t>
  </si>
  <si>
    <t>子供への「お金の知識」をクイズ形式で学ぶ機会を提供、又チラシ寿司作りを通して経済の仕組みを理解する、シングル家庭への相談会も定期的に開催。</t>
  </si>
  <si>
    <t>「みんなが復興の主役」をスローガンに、3.11の被災者支援活動を行っています。被災者の課題は生活全般に関わってくることから、幅広いテーマを扱っております。</t>
  </si>
  <si>
    <t>「わんぱくフェスティバル」として、ボーイスカウトに所属していない子ども達を募集して、ゲームなどを行い交流を図ったり、その他いわきサンシャインマラソンの応援を行っています。</t>
  </si>
  <si>
    <t>障害者や幼児に対して自立した生活を送るための支援と健全な育成に関する事業を行い、福祉増進に寄与する事を目的とする。</t>
  </si>
  <si>
    <t>ハマヒルガオ・ハマエンドウの保護・増殖活動を中心に、久之浜・大久地区の地域資源（霧島昇や大須賀?軒・痩玉夫妻など）の再発見や掘り起こし事業にも取り組んでおります、興味のある方のご参加をお待ちしてます</t>
  </si>
  <si>
    <t>障がい者雇用の促進と安定を目的として、毎月勉強会を開催しています。多くの皆様のご参加をお待ちしております。</t>
  </si>
  <si>
    <t>いわきに深い縁があった真尾夫妻の作品を始めとして生活や当時の活躍ぶりを探りながら、いわきの文芸文化に貢献された実績を学び、作品を通して末永く読み継がれていくのを願い語り継がれるのを目的としています。</t>
  </si>
  <si>
    <t>いわき地域における文学愛好者が集い、文章講座・会員作品の合評会・プロ作家の作品を通しての勉強会・機会あるごとに文学賞に応募し、いわきに定着した文学文化を展開していく。</t>
  </si>
  <si>
    <t>健康まあじゃんでは対局者同士でより良いコミュニケーションを取りながら、和気あいあいと楽しむことを大切にしています。ぜひ皆様一度体験してみませんか？初心者・未経験者でも大丈夫です。</t>
  </si>
  <si>
    <t>年間通して会員募集中です。日常の健康作りや自己表現の場に如何でしょうか？</t>
  </si>
  <si>
    <t>私たちは、老人ホーム慰問、婦人学級のレクリエーションなどの活動を行っております！私たちと一緒に歌い時に笑いながら地域に貢献しませんか？現在会員絶賛募集中です！</t>
  </si>
  <si>
    <t>ストレッチ、筋トレ、脳トレ、呼吸法を取り入れた楽しい体操です。随時無料体験を募集中。お気軽にいらしてください。</t>
  </si>
  <si>
    <t>世界に向けていわきの魅力を発信し、海外からの誘客を増やしていわきの国際交流市実現を目指しています。いわき在住の外国人を対象に、日本語講座の開講や、就労・生活における相談を受け付けています。</t>
  </si>
  <si>
    <t>たらちねでは、科学的視点と思考を起点に、子どもたちの心と身体の健康を支えていきたいと思います。</t>
  </si>
  <si>
    <t>ジェンダー平等・男女共同参画社会実現のために研修会を開催しています。</t>
  </si>
  <si>
    <t>内郷の未来を楽しく、明るくしたいと思い活動しています。</t>
  </si>
  <si>
    <t>いまや全国的な課題である「空き家問題」に対応するため、設立したＮＰＯ法人です。空き家の利活用や管理、相続など空き家や住まいに関することでお困りの方は、是非ご相談ください！</t>
  </si>
  <si>
    <t>子供会を含めたバーベキュー大会を実施しています。</t>
  </si>
  <si>
    <t>花いっぱい運動（年2回）、四倉夏まつりの参加、各種イベント参加等　四倉町の事を第一に思いながら、商工業者女性として活動しています。</t>
  </si>
  <si>
    <t>○</t>
  </si>
  <si>
    <t/>
  </si>
  <si>
    <t>童謡の街づくりをすすめる会ほのぼの22</t>
  </si>
  <si>
    <t>一般社団法人Teco</t>
  </si>
  <si>
    <t>健康予報士・いわき市まちづくり健康クラブ（ＫＩＺＵＮＡ2011内）</t>
  </si>
  <si>
    <t>朗読サロン・ミモザ</t>
  </si>
  <si>
    <t>いわき絵本と朗読の会</t>
  </si>
  <si>
    <t>子どもの読書環境を豊かにする会</t>
  </si>
  <si>
    <t>いわき地域学會</t>
  </si>
  <si>
    <t>いわきフルートアンサンブルアルビレオ</t>
  </si>
  <si>
    <t>子育てサポーターのつどい★てんしのほほえみ★</t>
  </si>
  <si>
    <t>いわき市健康歩く会</t>
  </si>
  <si>
    <t>特定非営利活動法人ツークンフトロカール</t>
  </si>
  <si>
    <t>特定非営利活動法人園芸療法園芸福祉協会</t>
  </si>
  <si>
    <t>NPO法人 Lamia resort</t>
  </si>
  <si>
    <t>津軽三味線 光豊会</t>
  </si>
  <si>
    <t>CAPいわき</t>
  </si>
  <si>
    <t>NPO法人福島県重症心身障害児・障害者を守る会</t>
  </si>
  <si>
    <t>いわき子ども食堂ネットワーク</t>
  </si>
  <si>
    <t>日本将棋連盟　いわき棋友会支部</t>
  </si>
  <si>
    <t>特定非営利活動法人みどりの杜福祉会いわきワイナリー</t>
  </si>
  <si>
    <t>特定非営利活動法人　生涯就労支援センター</t>
  </si>
  <si>
    <t>970-8005</t>
  </si>
  <si>
    <t>970-8003</t>
  </si>
  <si>
    <t>973-8405</t>
  </si>
  <si>
    <t>970-8021</t>
  </si>
  <si>
    <t>971-8127</t>
  </si>
  <si>
    <t>979-0144</t>
  </si>
  <si>
    <t>972-8325</t>
  </si>
  <si>
    <t>972-8312</t>
  </si>
  <si>
    <t>974-8201</t>
  </si>
  <si>
    <t>970-0314</t>
  </si>
  <si>
    <t>970-8025</t>
  </si>
  <si>
    <t>いわき市常磐湯本町天王崎84-6</t>
  </si>
  <si>
    <t>いわき市平下平窪古川町フォーユーハウスB103</t>
  </si>
  <si>
    <t>いわき市平字梅香町5-18</t>
  </si>
  <si>
    <t>いわき市平下平窪字諸荷前１９－５</t>
  </si>
  <si>
    <t>いわき市内郷白水町川平45043</t>
  </si>
  <si>
    <t>いわき市内郷白水町45043</t>
  </si>
  <si>
    <t>いわき市四倉町梅ヶ丘2-2</t>
  </si>
  <si>
    <t>いわき市平中神谷</t>
  </si>
  <si>
    <t>いわき市泉町下川字川向小名浜玉川町東29の10</t>
  </si>
  <si>
    <t>いわき市勿来町大高応時40-3</t>
  </si>
  <si>
    <t>いわき市勿来町四沢潮見台30-1</t>
  </si>
  <si>
    <t>いわき市平中山字矢ノ倉常磐白鳥町北蟹打33番地</t>
  </si>
  <si>
    <t>いわき市小名浜燈籠原53-17</t>
  </si>
  <si>
    <t>いわき市平中神谷字柳橋6</t>
  </si>
  <si>
    <t>いわき市小名浜字芳浜8番地の１</t>
  </si>
  <si>
    <t>いわき市常磐下船尾町宮下110</t>
  </si>
  <si>
    <t>いわき市江畑町小能田４０番地の２</t>
  </si>
  <si>
    <t>いわき市平字高月103番地の1</t>
  </si>
  <si>
    <t>いわき市平字六間門2-66</t>
  </si>
  <si>
    <t>いわき市洋向台4-15-11</t>
  </si>
  <si>
    <t>いわき市平南白土</t>
  </si>
  <si>
    <t>いわき市平グラン・ディ・セーラムT1-1007</t>
  </si>
  <si>
    <t>いわき市95永戸イノベーションセンター内</t>
  </si>
  <si>
    <t>平下高久字清水11-1</t>
  </si>
  <si>
    <t>佐糠町東１－１９－５</t>
  </si>
  <si>
    <t>平字下の町7番地</t>
  </si>
  <si>
    <t>平字菱川町1番地の3</t>
  </si>
  <si>
    <t>中央台鹿島一丁目56-11フォルビテッツァ２階B号室</t>
  </si>
  <si>
    <t>平下神谷山ノ内56</t>
  </si>
  <si>
    <t>常磐湯本町栄田34-4</t>
  </si>
  <si>
    <t>四倉町五丁目２１８－１　道の駅よつくら港内</t>
  </si>
  <si>
    <t>四倉町上仁井田字北浜89-2</t>
  </si>
  <si>
    <t>久之浜町久之浜字中町32番地いわき市久之浜・大久支所内</t>
  </si>
  <si>
    <t>１３１－２４</t>
  </si>
  <si>
    <t>内郷内町水之出１４番地</t>
  </si>
  <si>
    <t>中央台鹿島二丁目15番地の13</t>
  </si>
  <si>
    <t>小名浜岡小名字荒工９－３</t>
  </si>
  <si>
    <t>鹿島町走熊字寺作３５</t>
  </si>
  <si>
    <t>湘南台二丁目12-9</t>
  </si>
  <si>
    <t>泉町滝尻字定ノ田172-2</t>
  </si>
  <si>
    <t>平赤井字笹目田26-2</t>
  </si>
  <si>
    <t>小名浜大原小滝町12-16</t>
  </si>
  <si>
    <t>平字杉平11-12</t>
  </si>
  <si>
    <t>泉ケ丘2-10-6</t>
  </si>
  <si>
    <t>小名浜花畑町11-3カネマンビル3F</t>
  </si>
  <si>
    <t>川部町富沢10-1</t>
  </si>
  <si>
    <t>常磐湯本町天王崎１ー１５１</t>
  </si>
  <si>
    <t>内郷小島町花輪９株式会社山一緑化土木　内</t>
  </si>
  <si>
    <t>平字童子町２-10</t>
  </si>
  <si>
    <t>勿来町四沢作田56-1</t>
  </si>
  <si>
    <t>四倉町字西四丁目4-5　四倉町商工会館</t>
  </si>
  <si>
    <t>泉玉露1-24-9</t>
  </si>
  <si>
    <t>中央台高久２-26-4</t>
  </si>
  <si>
    <t>平字梅本２１生活安全課内</t>
  </si>
  <si>
    <t>代表理事　小沼満貴</t>
  </si>
  <si>
    <t>野口　清孝</t>
  </si>
  <si>
    <t>箱﨑　耕平</t>
  </si>
  <si>
    <t>志賀　英信</t>
  </si>
  <si>
    <t>瀬川　寛</t>
  </si>
  <si>
    <t>大田原　邦彦</t>
  </si>
  <si>
    <t>佐々木 光豊 (佐藤 美子)</t>
  </si>
  <si>
    <t>富岡　靖</t>
  </si>
  <si>
    <t>國井　達夫</t>
  </si>
  <si>
    <t>菅波　香織</t>
  </si>
  <si>
    <t>長谷川　若菜</t>
  </si>
  <si>
    <t>九頭見　淑子</t>
  </si>
  <si>
    <t>桶田　隆司</t>
  </si>
  <si>
    <t>代表幹事 　夏井　芳徳</t>
  </si>
  <si>
    <t>小田中　映子</t>
  </si>
  <si>
    <t>横田　直人</t>
  </si>
  <si>
    <t>吉田　秀幸</t>
  </si>
  <si>
    <t>小野　洋美</t>
  </si>
  <si>
    <t>遠藤　八十八</t>
  </si>
  <si>
    <t>佐河　晴久</t>
  </si>
  <si>
    <t>若松　圭子</t>
  </si>
  <si>
    <t>諸橋　鑑一郎</t>
  </si>
  <si>
    <t>高山　文雄</t>
  </si>
  <si>
    <t>笠間　真紀</t>
  </si>
  <si>
    <t>鎌田　真理子</t>
  </si>
  <si>
    <t>長谷川　秀雄</t>
  </si>
  <si>
    <t>吉田　和正</t>
  </si>
  <si>
    <t>日和田　美幸</t>
  </si>
  <si>
    <t>理事長　河原　美奈子</t>
  </si>
  <si>
    <t>原田　正光</t>
  </si>
  <si>
    <t>館山　智子</t>
  </si>
  <si>
    <t>若井　健一</t>
  </si>
  <si>
    <t>佐々木　真裕美</t>
  </si>
  <si>
    <t>小栁　湖津江</t>
  </si>
  <si>
    <t>飯田　教郎</t>
  </si>
  <si>
    <t>坪井　樹里</t>
  </si>
  <si>
    <t>08096392525</t>
  </si>
  <si>
    <t>0246845017</t>
  </si>
  <si>
    <t>09067801117</t>
  </si>
  <si>
    <t>0246266264</t>
  </si>
  <si>
    <t>0246326422</t>
  </si>
  <si>
    <t>0246347871</t>
  </si>
  <si>
    <t>0246582878</t>
  </si>
  <si>
    <t>0246648387</t>
  </si>
  <si>
    <t>0246654322</t>
  </si>
  <si>
    <t>09092005011</t>
  </si>
  <si>
    <t>09049976401</t>
  </si>
  <si>
    <t>07083544638</t>
  </si>
  <si>
    <t>0246342035</t>
  </si>
  <si>
    <t>0246923393</t>
  </si>
  <si>
    <t>0246383331</t>
  </si>
  <si>
    <t>09082541601</t>
  </si>
  <si>
    <t>09062515814</t>
  </si>
  <si>
    <t>09058449779</t>
  </si>
  <si>
    <t>09066875528</t>
  </si>
  <si>
    <t>0246846200</t>
  </si>
  <si>
    <t>0246855011</t>
  </si>
  <si>
    <t>0246632111</t>
  </si>
  <si>
    <t>0246278594</t>
  </si>
  <si>
    <t>0246546211</t>
  </si>
  <si>
    <t>0246351430</t>
  </si>
  <si>
    <t>0246288673</t>
  </si>
  <si>
    <t>09039831503</t>
  </si>
  <si>
    <t>0246383719</t>
  </si>
  <si>
    <t>0246451045</t>
  </si>
  <si>
    <t>09062567262</t>
  </si>
  <si>
    <t>0246635055</t>
  </si>
  <si>
    <t>09029553036</t>
  </si>
  <si>
    <t>0246687612</t>
  </si>
  <si>
    <t>0246387359</t>
  </si>
  <si>
    <t>0246342386</t>
  </si>
  <si>
    <t>0246385607</t>
  </si>
  <si>
    <t>0246328075</t>
  </si>
  <si>
    <t>0246848901</t>
  </si>
  <si>
    <t>0246384632</t>
  </si>
  <si>
    <t>0246822111</t>
  </si>
  <si>
    <t>0246241588</t>
  </si>
  <si>
    <t>0246267720</t>
  </si>
  <si>
    <t>08055542514</t>
  </si>
  <si>
    <t>09058413404</t>
  </si>
  <si>
    <t>08052228671</t>
  </si>
  <si>
    <t>09020246563</t>
  </si>
  <si>
    <t>07024352020</t>
  </si>
  <si>
    <t>09020266308</t>
  </si>
  <si>
    <t>09018515694</t>
  </si>
  <si>
    <t>08033263776</t>
  </si>
  <si>
    <t>09020248566</t>
  </si>
  <si>
    <t>0246922526</t>
  </si>
  <si>
    <t>0246686307</t>
  </si>
  <si>
    <t>0246263061</t>
  </si>
  <si>
    <t>0246845341</t>
  </si>
  <si>
    <t>0246647982</t>
  </si>
  <si>
    <t>0246322900</t>
  </si>
  <si>
    <t>09047257636</t>
  </si>
  <si>
    <t>0246688928</t>
  </si>
  <si>
    <t>0246221152</t>
  </si>
  <si>
    <t>kizuna2011.iwaki@gmail.com</t>
  </si>
  <si>
    <t>okedata@green.ocn.ne.jp</t>
  </si>
  <si>
    <t>hakozaki@blue.plala.or.jp</t>
  </si>
  <si>
    <t>iwaki@chiikigaku.com</t>
  </si>
  <si>
    <t>info@scc-yoshima.org</t>
  </si>
  <si>
    <t>engei.ryoho@gmail.com</t>
  </si>
  <si>
    <t>retrainpo@gmail.com</t>
  </si>
  <si>
    <t>yoshi_yosi.32104@icloud.com</t>
  </si>
  <si>
    <t>cap-iwaki@air.ocn.ne.jp</t>
  </si>
  <si>
    <t>ifsc@iwakifureai.org</t>
  </si>
  <si>
    <t>tomioka12002@yahoo.co.jp</t>
  </si>
  <si>
    <t>yu-momo@yahoo.ne.jp</t>
  </si>
  <si>
    <t>midori@iwakiwinery.com</t>
  </si>
  <si>
    <t>shuurou.shien@bh.wakwak.com</t>
  </si>
  <si>
    <t>onumaki.teco@gmail.com</t>
  </si>
  <si>
    <t>https://www.facebook.com/iwaki.ehon.roudoku/</t>
  </si>
  <si>
    <t>http://iwaki.chiikigaku.com/</t>
  </si>
  <si>
    <t>URL : http://smilingangel.web.fc2.com/</t>
  </si>
  <si>
    <t xml:space="preserve"> http://engeiryoho.jimdo.com</t>
  </si>
  <si>
    <t>https;//iwakifureai.org/</t>
  </si>
  <si>
    <t>https://kyosounomati-iwaki.jimodofree.com</t>
  </si>
  <si>
    <t>http://midorinomori-f.com/miraikobo/　　　　https://iwakiwinery.com/　　　　２つあります</t>
  </si>
  <si>
    <t>https://xn--1cki9m1b9134an51pzm81c.com</t>
  </si>
  <si>
    <t>https://www.douyoukan.com/index.html</t>
  </si>
  <si>
    <t>http://tecojapan.wordpress.com</t>
  </si>
  <si>
    <t>童謡を通じて交流と地域振興</t>
  </si>
  <si>
    <t>復興支援/まちづくり/総合型地域スポーツクラブ/中間支援/移住サポート/コミュニティ食堂</t>
  </si>
  <si>
    <t>健康に関するセミナーなどを開催しています。</t>
  </si>
  <si>
    <t>鳴き砂調査、海岸清掃、鳴き砂体験、砂絵教室。いわきプラージュ（いわき駅前にて鳴き砂・砂絵・砂像体験）</t>
  </si>
  <si>
    <t>勤労者中心のサークル。昼間働いているので活動は夜間となりますが、みんな一生懸命朗読を勉強しています。</t>
  </si>
  <si>
    <t>絵本の読みきかせや文学作品の朗読を通して愛があふれる豊かな人生を送るお手伝いを行い地域に貢献する。</t>
  </si>
  <si>
    <t>保育園などで絵本の読み聞かせをしています。</t>
  </si>
  <si>
    <t>地域の学際的な総合調査研究発表、地域の文化振興に寄与することを目的とした活動</t>
  </si>
  <si>
    <t>毎年、市民文化祭に参加。その他、施設などでも演奏している。</t>
  </si>
  <si>
    <t>乳幼児と保護者を対象にした「ままtoこクラブ」など子育て支援の活動を行っています。</t>
  </si>
  <si>
    <t xml:space="preserve">毎月1回の園芸活動（団体の要請で実施）8月と1月には園芸活動（高校の要請で実施）        </t>
  </si>
  <si>
    <t>空き家の改修</t>
  </si>
  <si>
    <t>イベント、文化祭などに参加したり、施設慰問などしています。</t>
  </si>
  <si>
    <t>いじめ、痴漢、誘拐、虐待、性暴力といった様々な暴力から自分を守るための人権教育プログラムを提供</t>
  </si>
  <si>
    <t>総合型地域スポーツクラブとして、平成20年設立し、現在8種目のスポーツ活動を推進しています。</t>
  </si>
  <si>
    <t>重症心身障害児・障害者へ、福祉情報の提供と相談及び成年後見</t>
  </si>
  <si>
    <t>将棋を通して地域との交流</t>
  </si>
  <si>
    <t>障がい者の就労継続支援を行っています。宅配弁当未来キッチン、いわきワイナリーなどを運営しています。</t>
  </si>
  <si>
    <t>生産活動の機会を提供します。ボールペンの組立及びネットショップ販売による商品の梱包及び発送</t>
  </si>
  <si>
    <t>金、土、日、祝</t>
  </si>
  <si>
    <t>月～土</t>
  </si>
  <si>
    <t>不定期。　毎月第１金曜日18:30～定例会</t>
  </si>
  <si>
    <t>毎月第1・第3水曜日</t>
  </si>
  <si>
    <t>保育園、幼稚園、小中学校の希望する日</t>
  </si>
  <si>
    <t>市民講座の開催　主に第3土曜日　</t>
  </si>
  <si>
    <t>毎月土曜日、1回から2回</t>
  </si>
  <si>
    <t>毎月第２金曜日、月１回土曜日、奇数月の第４土曜日、ほか依頼に応じてなど</t>
  </si>
  <si>
    <t>活動休止中</t>
  </si>
  <si>
    <t>平日、土日</t>
  </si>
  <si>
    <t>不定期、依頼があればワークショップを提供</t>
  </si>
  <si>
    <t>毎週火曜、水曜、木曜、金曜、土曜、日曜に於いて8種目のスポーツ活動を行っています。</t>
  </si>
  <si>
    <t>毎週土曜日</t>
  </si>
  <si>
    <t>毎週月曜日～金曜日　　　休み（　土日祝日　夏季休暇　年末年始　）</t>
  </si>
  <si>
    <t>野口雨情記念湯本温泉童謡館</t>
  </si>
  <si>
    <t>支える会　2.000円/年</t>
  </si>
  <si>
    <t>9時～18時</t>
  </si>
  <si>
    <t>いわき市全域</t>
  </si>
  <si>
    <t>復興支援やまちづくり、コミュニティ食堂等に興味があるボランティアさんや、当法人の活動に賛同しご寄付やご協力を頂ける方を募集しております！※当法人はいわき市初のグッドガバナンス認証団体です</t>
  </si>
  <si>
    <t>血管チェックから生活習慣病の予防支援。生活習慣の改善の意欲付けと健康アドバイス。医師・企業と協働のもと、行政の支援を含めた医療費削減。</t>
  </si>
  <si>
    <t>3,000円/年。学生会員無料。</t>
  </si>
  <si>
    <t>鳴き砂調査、海岸清掃、鳴き砂体験、砂絵体験等を通し海岸環境の保全を啓発し、鳴き砂を地域の宝として健全な状態で次世代に引き継ぐことを目的に活動しています。皆様の参加をお待ちしております。</t>
  </si>
  <si>
    <t>18時30分～20時</t>
  </si>
  <si>
    <t>いわき市生涯学習プラザおよびいわき市文化センター</t>
  </si>
  <si>
    <t>500円/月</t>
  </si>
  <si>
    <t>朗読の発表会は生涯学習プラザフェスティバル、草野心平記念文学館サマーナイト朗読会、暮らしの伝承郷朗読会が主なものです。</t>
  </si>
  <si>
    <t>13時～15時</t>
  </si>
  <si>
    <t>いわき市文化センター</t>
  </si>
  <si>
    <t>1,000円/月</t>
  </si>
  <si>
    <t>定期的な発表会としては、絵本読みきかせは草野心平記念文学館でクリスマス絵本コンサート、朗読は吹風殿及びアリオスで行っています。</t>
  </si>
  <si>
    <t>保育園、幼稚園、小中学校の希望する時間</t>
  </si>
  <si>
    <t>市内全域公共施設</t>
  </si>
  <si>
    <t>現在は主に保育園、幼稚園、小中学校の希望する月日、時間などに出向いて絵本の読み聞かせを実施しています。</t>
  </si>
  <si>
    <t>午後2～4時</t>
  </si>
  <si>
    <t>5,000円/年</t>
  </si>
  <si>
    <t>賛助会員　一口10,000円</t>
  </si>
  <si>
    <t>会員以外の方でも、広く共同調査、意見交換の場として、いわき地域の学際的な総合調査研究発表の場を設けていますので、お気軽にお問い合わせください。</t>
  </si>
  <si>
    <t>いわきアリオス</t>
  </si>
  <si>
    <t>市民に親しまれるフルートアンサンブルとしての演奏活動を行い、自己研鑽に務めるとともに、いわき市民の音楽文化の発展に寄与することを目的とした活動をしている。一緒に楽しみませんか、団員募集中です。</t>
  </si>
  <si>
    <t>主に１０時～１２時、ほか要望に応じてなど</t>
  </si>
  <si>
    <t>いわき市生涯学習プラザ、いわき市の公民館、いわきアリオスなど</t>
  </si>
  <si>
    <t>年会費　1,200円</t>
  </si>
  <si>
    <t>乳幼児向きの「おはなしあそび」や「わらべうたふれあいあそび」など子どもたちが笑顔になる活動をしています。お手伝いをしてくださる方の参加をお待ちしてます。</t>
  </si>
  <si>
    <t>市内外</t>
  </si>
  <si>
    <t>4,000円/年（入会金あり）</t>
  </si>
  <si>
    <t>誰でもどこでもいつでもできるスポーツ等により自然を体感できます。市内にはいつでも誰もが楽しめる認定コースがあり、ラトブせんだいや・道の駅よつくら港で手続きをし、各コースを歩いて認定を受けられます。</t>
  </si>
  <si>
    <t>8:00～19:00</t>
  </si>
  <si>
    <t>子ども、10.000円／年　4.000/月</t>
  </si>
  <si>
    <t>13時から15時が多い</t>
  </si>
  <si>
    <t>決まっていない</t>
  </si>
  <si>
    <t xml:space="preserve">植物を活用することで、心身の機能の改善や健康の回復・維持を図り豊かで潤いのある生活の質の向上を目指す。 </t>
  </si>
  <si>
    <t>高齢社会で増えていく空き家を改修または、空き家になってしまう状況の方の相談などを活動としています。空き家は改修後地域の福祉施設へ転換させたり新しい世代の方が来やすい住まいを提案します。</t>
  </si>
  <si>
    <t>10時から21時</t>
  </si>
  <si>
    <t>自宅教室、その他</t>
  </si>
  <si>
    <t>お問い合わせください</t>
  </si>
  <si>
    <t>弾いても聴いても喜ばれるような津軽三味線演奏を目指しています。</t>
  </si>
  <si>
    <t>依頼に応じて対応</t>
  </si>
  <si>
    <t>CAPとはChild Assault Prevention（こどもへの暴力防止）の頭文字をとったものでこどもは誰でも「安心して「自信を持って」「自由に」生きる権利を持っていることを伝えます。</t>
  </si>
  <si>
    <t>9時～12時、13時30分～16時30分、17時～19時,19時～21時</t>
  </si>
  <si>
    <t>飯野公民館、中央台北小、中央台南小、中央台東小、郷ヶ丘小、いわき市陸上競技場</t>
  </si>
  <si>
    <t>寄附金制(40,000円/年)又は(60,000円/年)</t>
  </si>
  <si>
    <t>5,000円(個人)　10,000円(団体)</t>
  </si>
  <si>
    <t>18時から22時</t>
  </si>
  <si>
    <t>洋向台集会所</t>
  </si>
  <si>
    <t>将棋を通しての交流。県大会参加、その他、旅行、忘年会なども行なっています。</t>
  </si>
  <si>
    <t>8：30～14：30の間　午前や午後だけでもOK</t>
  </si>
  <si>
    <t>いわきワイナリー、いわきワイナリーガーデンテラス＆ショップ</t>
  </si>
  <si>
    <t>当法人は、障がい者施設や家庭に閉じこもるのではなく、社会生活に参画し、自信を持って自立した生活を送れるように手助けをしたいという想いからスタートしました。 農作業ボランティア募集中です。</t>
  </si>
  <si>
    <t>事業所　いわき市常磐西郷町銭田１０４－１０　KSビル２A</t>
  </si>
  <si>
    <t>一般企業に就労する事が困難な障がいのある方に対して雇用契約に基づき、福島県の最低労働賃金を支払い生産活動の機会の提供、知識及び能力の向上の為に必要な訓練を行います。</t>
  </si>
  <si>
    <t>特定非営利活動法人　いわき緊急サポートセンター</t>
  </si>
  <si>
    <t>郷ケ丘１丁目10-7平支援拠点</t>
  </si>
  <si>
    <t>前澤　由美</t>
  </si>
  <si>
    <t>08060551099</t>
  </si>
  <si>
    <t>iwakikinsapo@gmail.com</t>
  </si>
  <si>
    <t>https://iwakikinsapo.jimdofree.com</t>
  </si>
  <si>
    <t>○</t>
  </si>
  <si>
    <t>365日</t>
  </si>
  <si>
    <t>24時間</t>
  </si>
  <si>
    <t>いわき市郷ヶ丘１丁目10-7 平支援拠点リアライズ　いわき市小名浜大原字丁新地206-2 支援拠点アステール</t>
  </si>
  <si>
    <t>あり</t>
  </si>
  <si>
    <t>子どもの一時預かり(病児・障がい児含む)や出産前後のサポートでご家族まるごと応援しています。いわき芸術文化交流館アリオスといわき平第二小学校マナビィ館にて、すくのび広場を開催しています。</t>
  </si>
  <si>
    <t>会員
募集</t>
  </si>
  <si>
    <t>特定非営利活動法人いわき鳴き砂を守る会</t>
  </si>
  <si>
    <t>特定非営利活動法人共創のまちサポート</t>
  </si>
  <si>
    <t>特定非営利活動法人いわき情報技術研究会</t>
  </si>
  <si>
    <t>特定非営利活動法人みんぷく</t>
  </si>
  <si>
    <t>子供の活動費用を更に低減させる事を目標に取組んでいます。ご支援ご協力をお願いします。</t>
  </si>
  <si>
    <t>認定NPO法人いわきFスポーツクラブ</t>
  </si>
  <si>
    <t>いわき南地区防犯協会連合会</t>
  </si>
  <si>
    <t>974-8261</t>
  </si>
  <si>
    <t>植田町南町一丁目6-6</t>
  </si>
  <si>
    <t>瀬谷　一雄</t>
  </si>
  <si>
    <t>0246632141</t>
  </si>
  <si>
    <t>地域の安全安心活動、少年の健全育成活動</t>
  </si>
  <si>
    <t>不定期（７地区の地域の実情に合った活動を実施）</t>
  </si>
  <si>
    <t>いわき南部地域</t>
  </si>
  <si>
    <t>なし</t>
  </si>
  <si>
    <t>H19.6.1 勿来駅前に「関の子広場」を、H22.2.26 植田駅舎内に民間交番「うえだふれあい広場」を開所し、地域の安全安心活動や少年の健全育成活動を行っています。現在ｻﾎﾟｰﾀｰ募集中です！</t>
  </si>
  <si>
    <t>特定非営利活動法人　いわきFP・e－らいふ</t>
  </si>
  <si>
    <t>大川　幸子</t>
  </si>
  <si>
    <t>2,000円/年</t>
  </si>
  <si>
    <t>10,000円/年</t>
  </si>
  <si>
    <t>年会費2,000円　登録は無料</t>
  </si>
  <si>
    <t>学校や地域において若年層（小・中学生）を対象とした環境学習支援を行っています。最近は、ゼロカーボン推進や生物多様性保全をテーマに体験学習を進めており、一緒に活動していただける方を募集しています。</t>
  </si>
  <si>
    <t>正会員　10,000円 / 年</t>
  </si>
  <si>
    <t>活動会員:中学生以上2,000円/年、小学生以下1,500円/年   正会員:3,500円/年</t>
  </si>
  <si>
    <t>年一口10,000円</t>
  </si>
  <si>
    <t>2,000円</t>
  </si>
  <si>
    <t>障がい者の通所サービスと訪問介護、相談事業、自動車を使った外出支援を行なっています、２０２１年7月より生活困窮者への食料支援にも取り組んでいます。</t>
  </si>
  <si>
    <t>竹林整備、竹細工講座</t>
  </si>
  <si>
    <t>泉町下川字川向48-1</t>
  </si>
  <si>
    <t xml:space="preserve">特定非営利活動法人ちょぼらでは平成30年10月1日から生活介護事業所を開設しました。 令和２年４月１日には共生型事業所として、より幅広い方々を支援できるようになりました。 </t>
  </si>
  <si>
    <t>団体5,000円/年、個人2,000円/円</t>
  </si>
  <si>
    <t>団体20,000円/年、個人1,000円/年</t>
  </si>
  <si>
    <t>いわき市泉町下川字谷地川117番地</t>
  </si>
  <si>
    <t>高齢者や障がい者を始めとする地域住民の心身の健康の維持、生活安定の為に必要な事業を行い、住み慣れた環境で自らの意思により、その人らしい生活を継続する事が出来る地域社会の実現に寄与する事を目的にしている</t>
  </si>
  <si>
    <t>3,000円/年</t>
  </si>
  <si>
    <t>5,000円/年</t>
  </si>
  <si>
    <t>6,000円/年</t>
  </si>
  <si>
    <t>2,200円（J-CAPT準会員費含む）</t>
  </si>
  <si>
    <t>年会費：1,200円/年、ボランティア保険：350円/年</t>
  </si>
  <si>
    <t>毎月１～２回</t>
  </si>
  <si>
    <t>1,000円/月(中学生以上)　500円/月(小学生以上)</t>
  </si>
  <si>
    <t>高齢者を狙った詐欺事件が頻発しています。そのような事態にならないように対処能力をつける講座・セミナーを開催します。同時に、キャッシュレスの時代、子どもにいかに教育すべきかを学べる講座を開催します。</t>
  </si>
  <si>
    <t>一口3,000円/年</t>
  </si>
  <si>
    <t xml:space="preserve">いわき金成公園里山づくり協議会の参加団体です。  里山を再生・保全し次世代に伝えると共に、人と自然のふれあ える場所を一緒に創って行きませんか！ </t>
  </si>
  <si>
    <t>1,000円/年</t>
  </si>
  <si>
    <t>1,000円／月</t>
  </si>
  <si>
    <t>3,000円/月</t>
  </si>
  <si>
    <t>1,000円</t>
  </si>
  <si>
    <t>鹿島町走熊字寺作３５</t>
  </si>
  <si>
    <t>地域環境の質向上を目指して、地域環境に関する調査研究、政策提言ならびに環境改善のための諸活動を行う。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</si>
</sst>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00"/>
    <numFmt numFmtId="177" formatCode="yyyy&quot;年&quot;m&quot;月&quot;d&quot;日&quot;"/>
    <numFmt numFmtId="178" formatCode="yyyy&quot;年&quot;m&quot;月&quot;d&quot;日&quot;&quot;現在&quot;"/>
  </numFmts>
  <fonts count="56">
    <font>
      <sz val="11"/>
      <color theme="1"/>
      <name val="Calibri"/>
      <family val="3"/>
    </font>
    <font>
      <sz val="11"/>
      <color indexed="8"/>
      <name val="游ゴシック"/>
      <family val="3"/>
    </font>
    <font>
      <sz val="6"/>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sz val="11"/>
      <color indexed="8"/>
      <name val="MS UI Gothic"/>
      <family val="3"/>
    </font>
    <font>
      <sz val="16"/>
      <color indexed="8"/>
      <name val="MS UI Gothic"/>
      <family val="3"/>
    </font>
    <font>
      <sz val="11"/>
      <color indexed="8"/>
      <name val="BIZ UDゴシック"/>
      <family val="3"/>
    </font>
    <font>
      <sz val="10"/>
      <color indexed="8"/>
      <name val="MS UI Gothic"/>
      <family val="3"/>
    </font>
    <font>
      <sz val="9"/>
      <color indexed="8"/>
      <name val="MS UI Gothic"/>
      <family val="3"/>
    </font>
    <font>
      <sz val="8"/>
      <color indexed="8"/>
      <name val="MS UI Gothic"/>
      <family val="3"/>
    </font>
    <font>
      <u val="single"/>
      <sz val="11"/>
      <color indexed="30"/>
      <name val="MS UI Gothic"/>
      <family val="3"/>
    </font>
    <font>
      <sz val="14"/>
      <color indexed="8"/>
      <name val="BIZ UDゴシック"/>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MS UI Gothic"/>
      <family val="3"/>
    </font>
    <font>
      <sz val="16"/>
      <color theme="1"/>
      <name val="MS UI Gothic"/>
      <family val="3"/>
    </font>
    <font>
      <sz val="11"/>
      <color theme="1"/>
      <name val="BIZ UDゴシック"/>
      <family val="3"/>
    </font>
    <font>
      <sz val="10"/>
      <color theme="1"/>
      <name val="MS UI Gothic"/>
      <family val="3"/>
    </font>
    <font>
      <sz val="9"/>
      <color theme="1"/>
      <name val="MS UI Gothic"/>
      <family val="3"/>
    </font>
    <font>
      <sz val="8"/>
      <color theme="1"/>
      <name val="MS UI Gothic"/>
      <family val="3"/>
    </font>
    <font>
      <u val="single"/>
      <sz val="11"/>
      <color theme="10"/>
      <name val="MS UI Gothic"/>
      <family val="3"/>
    </font>
    <font>
      <sz val="14"/>
      <color theme="1"/>
      <name val="BIZ UD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medium"/>
      <top/>
      <bottom/>
    </border>
    <border>
      <left/>
      <right/>
      <top style="medium"/>
      <bottom/>
    </border>
    <border>
      <left/>
      <right style="medium"/>
      <top style="medium"/>
      <bottom/>
    </border>
    <border>
      <left/>
      <right/>
      <top/>
      <bottom style="medium"/>
    </border>
    <border>
      <left/>
      <right style="medium"/>
      <top/>
      <bottom style="medium"/>
    </border>
    <border>
      <left/>
      <right/>
      <top style="medium"/>
      <bottom style="thin"/>
    </border>
    <border>
      <left/>
      <right style="medium"/>
      <top style="medium"/>
      <bottom style="thin"/>
    </border>
    <border>
      <left style="thin"/>
      <right/>
      <top style="thin"/>
      <bottom style="thin"/>
    </border>
    <border>
      <left style="medium"/>
      <right/>
      <top style="medium"/>
      <bottom/>
    </border>
    <border>
      <left style="medium"/>
      <right/>
      <top/>
      <bottom/>
    </border>
    <border>
      <left style="medium"/>
      <right/>
      <top/>
      <bottom style="medium"/>
    </border>
    <border>
      <left/>
      <right/>
      <top style="thin"/>
      <bottom style="thin"/>
    </border>
    <border>
      <left/>
      <right/>
      <top style="thin"/>
      <bottom style="medium"/>
    </border>
    <border>
      <left style="thin"/>
      <right/>
      <top/>
      <bottom style="thin"/>
    </border>
    <border>
      <left>
        <color indexed="63"/>
      </left>
      <right style="thin"/>
      <top style="thin"/>
      <bottom style="thin"/>
    </border>
    <border>
      <left style="thin"/>
      <right/>
      <top style="thin"/>
      <bottom/>
    </border>
    <border>
      <left style="medium"/>
      <right/>
      <top style="medium"/>
      <bottom style="thin"/>
    </border>
    <border>
      <left style="medium"/>
      <right/>
      <top/>
      <bottom style="thin"/>
    </border>
    <border>
      <left/>
      <right/>
      <top/>
      <bottom style="thin"/>
    </border>
    <border>
      <left/>
      <right style="medium"/>
      <top/>
      <bottom style="thin"/>
    </border>
    <border>
      <left style="medium"/>
      <right style="thin"/>
      <top style="thin"/>
      <bottom style="thin"/>
    </border>
    <border>
      <left style="medium"/>
      <right/>
      <top style="thin"/>
      <bottom/>
    </border>
    <border>
      <left style="medium"/>
      <right/>
      <top style="thin"/>
      <bottom style="thin"/>
    </border>
    <border>
      <left style="medium"/>
      <right/>
      <top style="thin"/>
      <bottom style="medium"/>
    </border>
    <border>
      <left style="medium"/>
      <right style="thin"/>
      <top style="thin"/>
      <bottom style="medium"/>
    </border>
    <border>
      <left style="medium"/>
      <right style="medium"/>
      <top style="medium"/>
      <bottom/>
    </border>
    <border>
      <left style="medium"/>
      <right style="medium"/>
      <top/>
      <bottom style="medium"/>
    </border>
    <border>
      <left style="thin"/>
      <right style="medium"/>
      <top style="thin"/>
      <bottom/>
    </border>
    <border>
      <left style="thin"/>
      <right style="medium"/>
      <top/>
      <bottom style="thin"/>
    </border>
    <border>
      <left/>
      <right/>
      <top style="thin"/>
      <bottom/>
    </border>
    <border>
      <left/>
      <right style="medium"/>
      <top style="thin"/>
      <bottom/>
    </border>
    <border>
      <left/>
      <right style="medium"/>
      <top style="thin"/>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120">
    <xf numFmtId="0" fontId="0" fillId="0" borderId="0" xfId="0" applyFont="1" applyAlignment="1">
      <alignment vertical="center"/>
    </xf>
    <xf numFmtId="0" fontId="48" fillId="0" borderId="0" xfId="0" applyFont="1" applyAlignment="1">
      <alignment horizontal="center" vertical="center"/>
    </xf>
    <xf numFmtId="0" fontId="48" fillId="0" borderId="0" xfId="0" applyFont="1" applyAlignment="1">
      <alignment vertical="center"/>
    </xf>
    <xf numFmtId="0" fontId="49" fillId="0" borderId="0" xfId="0" applyFont="1" applyAlignment="1">
      <alignment horizontal="left" vertical="center"/>
    </xf>
    <xf numFmtId="49" fontId="48" fillId="0" borderId="10" xfId="0" applyNumberFormat="1" applyFont="1" applyBorder="1" applyAlignment="1">
      <alignment horizontal="center" vertical="center" wrapText="1"/>
    </xf>
    <xf numFmtId="0" fontId="48" fillId="0" borderId="0" xfId="0" applyFont="1" applyAlignment="1">
      <alignment vertical="center" wrapText="1"/>
    </xf>
    <xf numFmtId="0" fontId="48" fillId="0" borderId="10" xfId="0" applyFont="1" applyBorder="1" applyAlignment="1">
      <alignment vertical="center" wrapText="1"/>
    </xf>
    <xf numFmtId="0" fontId="48" fillId="0" borderId="10" xfId="0" applyFont="1" applyFill="1" applyBorder="1" applyAlignment="1">
      <alignment horizontal="center" vertical="top" textRotation="255"/>
    </xf>
    <xf numFmtId="0" fontId="48" fillId="0" borderId="10" xfId="0" applyFont="1" applyFill="1" applyBorder="1" applyAlignment="1">
      <alignment horizontal="center" vertical="top" textRotation="255" shrinkToFit="1"/>
    </xf>
    <xf numFmtId="0" fontId="50" fillId="33" borderId="0" xfId="0" applyFont="1" applyFill="1" applyBorder="1" applyAlignment="1">
      <alignment vertical="center"/>
    </xf>
    <xf numFmtId="0" fontId="0" fillId="33" borderId="11" xfId="0" applyFill="1" applyBorder="1" applyAlignment="1">
      <alignment vertical="center"/>
    </xf>
    <xf numFmtId="0" fontId="50" fillId="33" borderId="12" xfId="0" applyFont="1" applyFill="1" applyBorder="1" applyAlignment="1">
      <alignment vertical="center"/>
    </xf>
    <xf numFmtId="0" fontId="0" fillId="33" borderId="13" xfId="0" applyFill="1" applyBorder="1" applyAlignment="1">
      <alignment vertical="center"/>
    </xf>
    <xf numFmtId="0" fontId="50" fillId="33" borderId="14" xfId="0" applyFont="1" applyFill="1" applyBorder="1" applyAlignment="1">
      <alignment vertical="center"/>
    </xf>
    <xf numFmtId="0" fontId="0" fillId="33" borderId="15" xfId="0" applyFill="1" applyBorder="1" applyAlignment="1">
      <alignment vertical="center"/>
    </xf>
    <xf numFmtId="0" fontId="50" fillId="33" borderId="16" xfId="0" applyFont="1" applyFill="1" applyBorder="1" applyAlignment="1">
      <alignment vertical="center"/>
    </xf>
    <xf numFmtId="0" fontId="0" fillId="33" borderId="17" xfId="0" applyFill="1" applyBorder="1" applyAlignment="1">
      <alignment vertical="center"/>
    </xf>
    <xf numFmtId="0" fontId="49" fillId="0" borderId="0" xfId="0" applyFont="1" applyAlignment="1">
      <alignment horizontal="center" vertical="center"/>
    </xf>
    <xf numFmtId="0" fontId="48" fillId="0" borderId="18" xfId="0" applyFont="1" applyBorder="1" applyAlignment="1">
      <alignment horizontal="left" vertical="center" wrapText="1"/>
    </xf>
    <xf numFmtId="0" fontId="48" fillId="0" borderId="18" xfId="0" applyFont="1" applyBorder="1" applyAlignment="1">
      <alignment vertical="center" wrapText="1"/>
    </xf>
    <xf numFmtId="0" fontId="50" fillId="33" borderId="19" xfId="0" applyFont="1" applyFill="1" applyBorder="1" applyAlignment="1">
      <alignment horizontal="center" vertical="center"/>
    </xf>
    <xf numFmtId="0" fontId="50" fillId="33" borderId="12" xfId="0" applyFont="1" applyFill="1" applyBorder="1" applyAlignment="1">
      <alignment horizontal="center" vertical="center"/>
    </xf>
    <xf numFmtId="0" fontId="50" fillId="33" borderId="20" xfId="0" applyFont="1" applyFill="1" applyBorder="1" applyAlignment="1">
      <alignment horizontal="center" vertical="center"/>
    </xf>
    <xf numFmtId="0" fontId="50" fillId="33" borderId="0" xfId="0" applyFont="1" applyFill="1" applyBorder="1" applyAlignment="1">
      <alignment horizontal="center" vertical="center"/>
    </xf>
    <xf numFmtId="0" fontId="50" fillId="33" borderId="21" xfId="0" applyFont="1" applyFill="1" applyBorder="1" applyAlignment="1">
      <alignment horizontal="center" vertical="center"/>
    </xf>
    <xf numFmtId="0" fontId="50" fillId="33" borderId="14" xfId="0" applyFont="1" applyFill="1" applyBorder="1" applyAlignment="1">
      <alignment horizontal="center" vertical="center"/>
    </xf>
    <xf numFmtId="0" fontId="50" fillId="33" borderId="16" xfId="0" applyFont="1" applyFill="1" applyBorder="1" applyAlignment="1">
      <alignment horizontal="center" vertical="center"/>
    </xf>
    <xf numFmtId="0" fontId="50" fillId="33" borderId="22" xfId="0" applyFont="1" applyFill="1" applyBorder="1" applyAlignment="1">
      <alignment horizontal="center" vertical="center"/>
    </xf>
    <xf numFmtId="0" fontId="50" fillId="33" borderId="23" xfId="0" applyFont="1" applyFill="1" applyBorder="1" applyAlignment="1">
      <alignment horizontal="center" vertical="center"/>
    </xf>
    <xf numFmtId="0" fontId="50" fillId="0" borderId="0" xfId="0" applyFont="1" applyFill="1" applyAlignment="1">
      <alignment vertical="center"/>
    </xf>
    <xf numFmtId="0" fontId="0" fillId="0" borderId="0" xfId="0" applyFill="1" applyAlignment="1">
      <alignment vertical="center"/>
    </xf>
    <xf numFmtId="0" fontId="0" fillId="33" borderId="0" xfId="0" applyFill="1" applyAlignment="1">
      <alignment vertical="center"/>
    </xf>
    <xf numFmtId="0" fontId="50" fillId="33" borderId="0" xfId="0" applyFont="1" applyFill="1" applyAlignment="1">
      <alignment vertical="center"/>
    </xf>
    <xf numFmtId="0" fontId="42" fillId="33" borderId="0" xfId="0" applyFont="1" applyFill="1" applyBorder="1" applyAlignment="1">
      <alignment horizontal="center" vertical="center"/>
    </xf>
    <xf numFmtId="0" fontId="48" fillId="0" borderId="0" xfId="0" applyFont="1" applyAlignment="1">
      <alignment vertical="center"/>
    </xf>
    <xf numFmtId="0" fontId="48" fillId="34" borderId="10" xfId="0" applyFont="1" applyFill="1" applyBorder="1" applyAlignment="1">
      <alignment horizontal="center" vertical="center"/>
    </xf>
    <xf numFmtId="0" fontId="48" fillId="34" borderId="10" xfId="0" applyFont="1" applyFill="1" applyBorder="1" applyAlignment="1">
      <alignment horizontal="center" vertical="center" wrapText="1"/>
    </xf>
    <xf numFmtId="0" fontId="48" fillId="34" borderId="10" xfId="0" applyFont="1" applyFill="1" applyBorder="1" applyAlignment="1">
      <alignment horizontal="center" vertical="top" textRotation="255"/>
    </xf>
    <xf numFmtId="0" fontId="48" fillId="34" borderId="10" xfId="0" applyFont="1" applyFill="1" applyBorder="1" applyAlignment="1">
      <alignment horizontal="center" vertical="top" textRotation="255" shrinkToFit="1"/>
    </xf>
    <xf numFmtId="0" fontId="48" fillId="0" borderId="10" xfId="0" applyFont="1" applyBorder="1" applyAlignment="1">
      <alignment horizontal="left" vertical="center" wrapText="1"/>
    </xf>
    <xf numFmtId="0" fontId="48" fillId="0" borderId="10" xfId="0" applyFont="1" applyBorder="1" applyAlignment="1">
      <alignment vertical="center"/>
    </xf>
    <xf numFmtId="49" fontId="48" fillId="0" borderId="10" xfId="0" applyNumberFormat="1" applyFont="1" applyBorder="1" applyAlignment="1">
      <alignment horizontal="center" vertical="center"/>
    </xf>
    <xf numFmtId="49" fontId="48" fillId="0" borderId="0" xfId="0" applyNumberFormat="1" applyFont="1" applyAlignment="1">
      <alignment horizontal="center" vertical="center"/>
    </xf>
    <xf numFmtId="49" fontId="49" fillId="0" borderId="0" xfId="0" applyNumberFormat="1" applyFont="1" applyAlignment="1">
      <alignment horizontal="center" vertical="center"/>
    </xf>
    <xf numFmtId="49" fontId="48" fillId="34" borderId="10" xfId="0" applyNumberFormat="1" applyFont="1" applyFill="1" applyBorder="1" applyAlignment="1">
      <alignment horizontal="center" vertical="center"/>
    </xf>
    <xf numFmtId="0" fontId="48" fillId="0" borderId="0" xfId="0" applyFont="1" applyAlignment="1">
      <alignment horizontal="center" vertical="center" wrapText="1"/>
    </xf>
    <xf numFmtId="0" fontId="49" fillId="0" borderId="0" xfId="0" applyFont="1" applyAlignment="1">
      <alignment horizontal="center" vertical="center" wrapText="1"/>
    </xf>
    <xf numFmtId="38" fontId="48" fillId="0" borderId="10" xfId="49" applyFont="1" applyBorder="1" applyAlignment="1">
      <alignment horizontal="center" vertical="center" wrapText="1"/>
    </xf>
    <xf numFmtId="38" fontId="48" fillId="0" borderId="10" xfId="49" applyFont="1" applyBorder="1" applyAlignment="1">
      <alignment horizontal="center" vertical="center"/>
    </xf>
    <xf numFmtId="0" fontId="51" fillId="0" borderId="10" xfId="0" applyFont="1" applyBorder="1" applyAlignment="1">
      <alignment vertical="center" wrapText="1"/>
    </xf>
    <xf numFmtId="0" fontId="52" fillId="0" borderId="10" xfId="0" applyFont="1" applyBorder="1" applyAlignment="1">
      <alignment vertical="center" wrapText="1"/>
    </xf>
    <xf numFmtId="0" fontId="53" fillId="0" borderId="10" xfId="0" applyFont="1" applyBorder="1" applyAlignment="1">
      <alignment vertical="center" wrapText="1"/>
    </xf>
    <xf numFmtId="0" fontId="51" fillId="0" borderId="10" xfId="0" applyFont="1" applyBorder="1" applyAlignment="1">
      <alignment horizontal="left" vertical="center" wrapText="1"/>
    </xf>
    <xf numFmtId="0" fontId="52" fillId="0" borderId="10" xfId="0" applyFont="1" applyBorder="1" applyAlignment="1">
      <alignment horizontal="left" vertical="center" wrapText="1"/>
    </xf>
    <xf numFmtId="0" fontId="48" fillId="0" borderId="0" xfId="0" applyFont="1" applyBorder="1" applyAlignment="1">
      <alignment vertical="center" wrapText="1"/>
    </xf>
    <xf numFmtId="0" fontId="54" fillId="0" borderId="10" xfId="43" applyFont="1" applyBorder="1" applyAlignment="1">
      <alignment horizontal="center" vertical="center" wrapText="1"/>
    </xf>
    <xf numFmtId="0" fontId="48" fillId="0" borderId="22" xfId="0" applyFont="1" applyBorder="1" applyAlignment="1">
      <alignment vertical="center" wrapText="1"/>
    </xf>
    <xf numFmtId="0" fontId="48" fillId="0" borderId="10" xfId="0" applyFont="1" applyFill="1" applyBorder="1" applyAlignment="1">
      <alignment vertical="center" wrapText="1"/>
    </xf>
    <xf numFmtId="0" fontId="48" fillId="0" borderId="10" xfId="0" applyFont="1" applyBorder="1" applyAlignment="1">
      <alignment horizontal="center" vertical="center"/>
    </xf>
    <xf numFmtId="0" fontId="48" fillId="0" borderId="10" xfId="0" applyFont="1" applyBorder="1" applyAlignment="1">
      <alignment horizontal="center" vertical="center" wrapText="1"/>
    </xf>
    <xf numFmtId="0" fontId="48" fillId="0" borderId="10" xfId="0" applyFont="1" applyBorder="1" applyAlignment="1">
      <alignment horizontal="center" vertical="center"/>
    </xf>
    <xf numFmtId="0" fontId="48" fillId="0" borderId="10" xfId="0" applyFont="1" applyBorder="1" applyAlignment="1">
      <alignment horizontal="center" vertical="center" wrapText="1"/>
    </xf>
    <xf numFmtId="0" fontId="48" fillId="34" borderId="24" xfId="0" applyFont="1" applyFill="1" applyBorder="1" applyAlignment="1">
      <alignment horizontal="center" vertical="center" wrapText="1"/>
    </xf>
    <xf numFmtId="0" fontId="48" fillId="0" borderId="10" xfId="0" applyFont="1" applyBorder="1" applyAlignment="1">
      <alignment horizontal="center" vertical="center"/>
    </xf>
    <xf numFmtId="0" fontId="48" fillId="0" borderId="18" xfId="0" applyFont="1" applyBorder="1" applyAlignment="1">
      <alignment horizontal="center" vertical="center"/>
    </xf>
    <xf numFmtId="0" fontId="48" fillId="0" borderId="22" xfId="0" applyFont="1" applyBorder="1" applyAlignment="1">
      <alignment horizontal="center" vertical="center"/>
    </xf>
    <xf numFmtId="0" fontId="48" fillId="0" borderId="25" xfId="0" applyFont="1" applyBorder="1" applyAlignment="1">
      <alignment horizontal="center" vertical="center"/>
    </xf>
    <xf numFmtId="0" fontId="48" fillId="0" borderId="10" xfId="0" applyFont="1" applyBorder="1" applyAlignment="1">
      <alignment horizontal="center" vertical="center" wrapText="1"/>
    </xf>
    <xf numFmtId="0" fontId="48" fillId="0" borderId="26" xfId="0" applyFont="1" applyBorder="1" applyAlignment="1">
      <alignment horizontal="center" vertical="center" wrapText="1"/>
    </xf>
    <xf numFmtId="0" fontId="48" fillId="0" borderId="24" xfId="0" applyFont="1" applyBorder="1" applyAlignment="1">
      <alignment horizontal="center" vertical="center" wrapText="1"/>
    </xf>
    <xf numFmtId="0" fontId="50" fillId="33" borderId="20" xfId="0" applyFont="1" applyFill="1" applyBorder="1" applyAlignment="1">
      <alignment horizontal="center" vertical="center" wrapText="1"/>
    </xf>
    <xf numFmtId="0" fontId="50" fillId="33" borderId="0" xfId="0" applyFont="1" applyFill="1" applyBorder="1" applyAlignment="1">
      <alignment horizontal="center" vertical="center"/>
    </xf>
    <xf numFmtId="0" fontId="50" fillId="33" borderId="21" xfId="0" applyFont="1" applyFill="1" applyBorder="1" applyAlignment="1">
      <alignment horizontal="center" vertical="center"/>
    </xf>
    <xf numFmtId="0" fontId="50" fillId="33" borderId="14" xfId="0" applyFont="1" applyFill="1" applyBorder="1" applyAlignment="1">
      <alignment horizontal="center" vertical="center"/>
    </xf>
    <xf numFmtId="0" fontId="50" fillId="33" borderId="27" xfId="0" applyFont="1" applyFill="1" applyBorder="1" applyAlignment="1">
      <alignment horizontal="left" vertical="center"/>
    </xf>
    <xf numFmtId="0" fontId="50" fillId="33" borderId="16" xfId="0" applyFont="1" applyFill="1" applyBorder="1" applyAlignment="1">
      <alignment horizontal="left" vertical="center"/>
    </xf>
    <xf numFmtId="0" fontId="50" fillId="33" borderId="17" xfId="0" applyFont="1" applyFill="1" applyBorder="1" applyAlignment="1">
      <alignment horizontal="left" vertical="center"/>
    </xf>
    <xf numFmtId="176" fontId="50" fillId="33" borderId="28" xfId="0" applyNumberFormat="1" applyFont="1" applyFill="1" applyBorder="1" applyAlignment="1">
      <alignment horizontal="left" vertical="center"/>
    </xf>
    <xf numFmtId="176" fontId="50" fillId="33" borderId="29" xfId="0" applyNumberFormat="1" applyFont="1" applyFill="1" applyBorder="1" applyAlignment="1">
      <alignment horizontal="left" vertical="center"/>
    </xf>
    <xf numFmtId="176" fontId="50" fillId="33" borderId="30" xfId="0" applyNumberFormat="1" applyFont="1" applyFill="1" applyBorder="1" applyAlignment="1">
      <alignment horizontal="left" vertical="center"/>
    </xf>
    <xf numFmtId="0" fontId="50" fillId="33" borderId="28" xfId="0" applyFont="1" applyFill="1" applyBorder="1" applyAlignment="1">
      <alignment horizontal="left" vertical="center"/>
    </xf>
    <xf numFmtId="0" fontId="50" fillId="33" borderId="29" xfId="0" applyFont="1" applyFill="1" applyBorder="1" applyAlignment="1">
      <alignment horizontal="left" vertical="center"/>
    </xf>
    <xf numFmtId="0" fontId="50" fillId="33" borderId="30" xfId="0" applyFont="1" applyFill="1" applyBorder="1" applyAlignment="1">
      <alignment horizontal="left" vertical="center"/>
    </xf>
    <xf numFmtId="0" fontId="50" fillId="33" borderId="31" xfId="0" applyFont="1" applyFill="1" applyBorder="1" applyAlignment="1">
      <alignment horizontal="center" vertical="center" textRotation="255"/>
    </xf>
    <xf numFmtId="0" fontId="50" fillId="33" borderId="32" xfId="0" applyFont="1" applyFill="1" applyBorder="1" applyAlignment="1">
      <alignment horizontal="center" vertical="center"/>
    </xf>
    <xf numFmtId="0" fontId="50" fillId="33" borderId="28" xfId="0" applyFont="1" applyFill="1" applyBorder="1" applyAlignment="1">
      <alignment horizontal="center" vertical="center"/>
    </xf>
    <xf numFmtId="0" fontId="50" fillId="33" borderId="28" xfId="0" applyFont="1" applyFill="1" applyBorder="1" applyAlignment="1">
      <alignment horizontal="left" vertical="center" shrinkToFit="1"/>
    </xf>
    <xf numFmtId="0" fontId="50" fillId="33" borderId="29" xfId="0" applyFont="1" applyFill="1" applyBorder="1" applyAlignment="1">
      <alignment horizontal="left" vertical="center" shrinkToFit="1"/>
    </xf>
    <xf numFmtId="0" fontId="50" fillId="33" borderId="30" xfId="0" applyFont="1" applyFill="1" applyBorder="1" applyAlignment="1">
      <alignment horizontal="left" vertical="center" shrinkToFit="1"/>
    </xf>
    <xf numFmtId="0" fontId="50" fillId="33" borderId="20" xfId="0" applyFont="1" applyFill="1" applyBorder="1" applyAlignment="1">
      <alignment horizontal="left" vertical="center" wrapText="1"/>
    </xf>
    <xf numFmtId="0" fontId="50" fillId="33" borderId="0" xfId="0" applyFont="1" applyFill="1" applyBorder="1" applyAlignment="1">
      <alignment horizontal="left" vertical="center" wrapText="1"/>
    </xf>
    <xf numFmtId="0" fontId="50" fillId="33" borderId="11" xfId="0" applyFont="1" applyFill="1" applyBorder="1" applyAlignment="1">
      <alignment horizontal="left" vertical="center" wrapText="1"/>
    </xf>
    <xf numFmtId="0" fontId="50" fillId="33" borderId="21" xfId="0" applyFont="1" applyFill="1" applyBorder="1" applyAlignment="1">
      <alignment horizontal="left" vertical="center" wrapText="1"/>
    </xf>
    <xf numFmtId="0" fontId="50" fillId="33" borderId="14" xfId="0" applyFont="1" applyFill="1" applyBorder="1" applyAlignment="1">
      <alignment horizontal="left" vertical="center" wrapText="1"/>
    </xf>
    <xf numFmtId="0" fontId="50" fillId="33" borderId="15" xfId="0" applyFont="1" applyFill="1" applyBorder="1" applyAlignment="1">
      <alignment horizontal="left" vertical="center" wrapText="1"/>
    </xf>
    <xf numFmtId="0" fontId="55" fillId="33" borderId="0" xfId="0" applyFont="1" applyFill="1" applyAlignment="1">
      <alignment horizontal="center" vertical="center"/>
    </xf>
    <xf numFmtId="0" fontId="50" fillId="33" borderId="27" xfId="0" applyFont="1" applyFill="1" applyBorder="1" applyAlignment="1">
      <alignment horizontal="center" vertical="center"/>
    </xf>
    <xf numFmtId="0" fontId="50" fillId="33" borderId="16" xfId="0" applyFont="1" applyFill="1" applyBorder="1" applyAlignment="1">
      <alignment horizontal="center" vertical="center"/>
    </xf>
    <xf numFmtId="0" fontId="50" fillId="33" borderId="33" xfId="0" applyFont="1" applyFill="1" applyBorder="1" applyAlignment="1">
      <alignment horizontal="center" vertical="center"/>
    </xf>
    <xf numFmtId="0" fontId="50" fillId="33" borderId="22" xfId="0" applyFont="1" applyFill="1" applyBorder="1" applyAlignment="1">
      <alignment horizontal="center" vertical="center"/>
    </xf>
    <xf numFmtId="0" fontId="50" fillId="33" borderId="34" xfId="0" applyFont="1" applyFill="1" applyBorder="1" applyAlignment="1">
      <alignment horizontal="center" vertical="center"/>
    </xf>
    <xf numFmtId="0" fontId="50" fillId="33" borderId="23" xfId="0" applyFont="1" applyFill="1" applyBorder="1" applyAlignment="1">
      <alignment horizontal="center" vertical="center"/>
    </xf>
    <xf numFmtId="0" fontId="50" fillId="33" borderId="35" xfId="0" applyFont="1" applyFill="1" applyBorder="1" applyAlignment="1">
      <alignment horizontal="center" vertical="center" textRotation="255"/>
    </xf>
    <xf numFmtId="0" fontId="42" fillId="5" borderId="36" xfId="0" applyFont="1" applyFill="1" applyBorder="1" applyAlignment="1" applyProtection="1">
      <alignment horizontal="center" vertical="center"/>
      <protection locked="0"/>
    </xf>
    <xf numFmtId="0" fontId="42" fillId="5" borderId="37" xfId="0" applyFont="1" applyFill="1" applyBorder="1" applyAlignment="1" applyProtection="1">
      <alignment horizontal="center" vertical="center"/>
      <protection locked="0"/>
    </xf>
    <xf numFmtId="0" fontId="50" fillId="33" borderId="38" xfId="0" applyFont="1" applyFill="1" applyBorder="1" applyAlignment="1">
      <alignment horizontal="center" vertical="center"/>
    </xf>
    <xf numFmtId="0" fontId="50" fillId="33" borderId="39" xfId="0" applyFont="1" applyFill="1" applyBorder="1" applyAlignment="1">
      <alignment horizontal="center" vertical="center"/>
    </xf>
    <xf numFmtId="0" fontId="50" fillId="33" borderId="40" xfId="0" applyFont="1" applyFill="1" applyBorder="1" applyAlignment="1">
      <alignment horizontal="left" vertical="center" wrapText="1"/>
    </xf>
    <xf numFmtId="0" fontId="50" fillId="33" borderId="41" xfId="0" applyFont="1" applyFill="1" applyBorder="1" applyAlignment="1">
      <alignment horizontal="left" vertical="center" wrapText="1"/>
    </xf>
    <xf numFmtId="0" fontId="50" fillId="33" borderId="29" xfId="0" applyFont="1" applyFill="1" applyBorder="1" applyAlignment="1">
      <alignment horizontal="left" vertical="center" wrapText="1"/>
    </xf>
    <xf numFmtId="0" fontId="50" fillId="33" borderId="30" xfId="0" applyFont="1" applyFill="1" applyBorder="1" applyAlignment="1">
      <alignment horizontal="left" vertical="center" wrapText="1"/>
    </xf>
    <xf numFmtId="0" fontId="50" fillId="33" borderId="40" xfId="0" applyFont="1" applyFill="1" applyBorder="1" applyAlignment="1">
      <alignment horizontal="center" vertical="center"/>
    </xf>
    <xf numFmtId="0" fontId="50" fillId="33" borderId="29" xfId="0" applyFont="1" applyFill="1" applyBorder="1" applyAlignment="1">
      <alignment horizontal="center" vertical="center"/>
    </xf>
    <xf numFmtId="0" fontId="50" fillId="33" borderId="34" xfId="0" applyFont="1" applyFill="1" applyBorder="1" applyAlignment="1">
      <alignment horizontal="left" vertical="center" shrinkToFit="1"/>
    </xf>
    <xf numFmtId="0" fontId="50" fillId="33" borderId="23" xfId="0" applyFont="1" applyFill="1" applyBorder="1" applyAlignment="1">
      <alignment horizontal="left" vertical="center" shrinkToFit="1"/>
    </xf>
    <xf numFmtId="0" fontId="50" fillId="33" borderId="42" xfId="0" applyFont="1" applyFill="1" applyBorder="1" applyAlignment="1">
      <alignment horizontal="left" vertical="center" shrinkToFit="1"/>
    </xf>
    <xf numFmtId="0" fontId="50" fillId="33" borderId="19" xfId="0" applyFont="1" applyFill="1" applyBorder="1" applyAlignment="1">
      <alignment horizontal="center" vertical="center"/>
    </xf>
    <xf numFmtId="0" fontId="50" fillId="33" borderId="12" xfId="0" applyFont="1" applyFill="1" applyBorder="1" applyAlignment="1">
      <alignment horizontal="center" vertical="center"/>
    </xf>
    <xf numFmtId="0" fontId="50" fillId="33" borderId="20" xfId="0" applyFont="1" applyFill="1" applyBorder="1" applyAlignment="1">
      <alignment horizontal="center" vertical="center"/>
    </xf>
    <xf numFmtId="178" fontId="48" fillId="0" borderId="0" xfId="0" applyNumberFormat="1" applyFont="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A73"/>
  <sheetViews>
    <sheetView tabSelected="1" view="pageBreakPreview" zoomScale="60" zoomScaleNormal="80" zoomScalePageLayoutView="0" workbookViewId="0" topLeftCell="A1">
      <pane ySplit="5" topLeftCell="A6" activePane="bottomLeft" state="frozen"/>
      <selection pane="topLeft" activeCell="A1" sqref="A1"/>
      <selection pane="bottomLeft" activeCell="Y9" sqref="Y9"/>
    </sheetView>
  </sheetViews>
  <sheetFormatPr defaultColWidth="9.140625" defaultRowHeight="15"/>
  <cols>
    <col min="1" max="1" width="4.421875" style="1" bestFit="1" customWidth="1"/>
    <col min="2" max="2" width="18.00390625" style="5" customWidth="1"/>
    <col min="3" max="3" width="8.421875" style="1" bestFit="1" customWidth="1"/>
    <col min="4" max="4" width="15.57421875" style="5" customWidth="1"/>
    <col min="5" max="5" width="12.421875" style="45" bestFit="1" customWidth="1"/>
    <col min="6" max="6" width="11.57421875" style="42" bestFit="1" customWidth="1"/>
    <col min="7" max="8" width="15.57421875" style="5" customWidth="1"/>
    <col min="9" max="18" width="3.57421875" style="1" customWidth="1"/>
    <col min="19" max="19" width="21.8515625" style="2" customWidth="1"/>
    <col min="20" max="20" width="7.140625" style="2" bestFit="1" customWidth="1"/>
    <col min="21" max="21" width="15.140625" style="5" bestFit="1" customWidth="1"/>
    <col min="22" max="22" width="11.28125" style="5" bestFit="1" customWidth="1"/>
    <col min="23" max="23" width="13.57421875" style="5" customWidth="1"/>
    <col min="24" max="25" width="12.57421875" style="5" customWidth="1"/>
    <col min="26" max="26" width="5.57421875" style="45" bestFit="1" customWidth="1"/>
    <col min="27" max="27" width="36.28125" style="5" customWidth="1"/>
  </cols>
  <sheetData>
    <row r="1" spans="1:27" s="2" customFormat="1" ht="31.5" customHeight="1">
      <c r="A1" s="3" t="s">
        <v>24</v>
      </c>
      <c r="B1" s="5"/>
      <c r="C1" s="1"/>
      <c r="D1" s="5"/>
      <c r="E1" s="45"/>
      <c r="F1" s="42"/>
      <c r="G1" s="5"/>
      <c r="H1" s="5"/>
      <c r="I1" s="1"/>
      <c r="J1" s="1"/>
      <c r="K1" s="1"/>
      <c r="L1" s="1"/>
      <c r="M1" s="1"/>
      <c r="N1" s="1"/>
      <c r="O1" s="1"/>
      <c r="P1" s="1"/>
      <c r="Q1" s="1"/>
      <c r="R1" s="1"/>
      <c r="U1" s="5"/>
      <c r="V1" s="5"/>
      <c r="W1" s="5"/>
      <c r="X1" s="5"/>
      <c r="Y1" s="5"/>
      <c r="Z1" s="45"/>
      <c r="AA1" s="119">
        <v>45125</v>
      </c>
    </row>
    <row r="2" spans="1:27" s="2" customFormat="1" ht="31.5" customHeight="1" hidden="1">
      <c r="A2" s="17">
        <v>1</v>
      </c>
      <c r="B2" s="46">
        <v>2</v>
      </c>
      <c r="C2" s="17">
        <v>3</v>
      </c>
      <c r="D2" s="46">
        <v>4</v>
      </c>
      <c r="E2" s="46">
        <v>6</v>
      </c>
      <c r="F2" s="43">
        <v>7</v>
      </c>
      <c r="G2" s="17">
        <v>8</v>
      </c>
      <c r="H2" s="46">
        <v>9</v>
      </c>
      <c r="I2" s="17">
        <v>10</v>
      </c>
      <c r="J2" s="17">
        <v>11</v>
      </c>
      <c r="K2" s="17">
        <v>12</v>
      </c>
      <c r="L2" s="17">
        <v>14</v>
      </c>
      <c r="M2" s="17">
        <v>15</v>
      </c>
      <c r="N2" s="17">
        <v>16</v>
      </c>
      <c r="O2" s="17">
        <v>17</v>
      </c>
      <c r="P2" s="17">
        <v>18</v>
      </c>
      <c r="Q2" s="17">
        <v>19</v>
      </c>
      <c r="R2" s="17">
        <v>20</v>
      </c>
      <c r="S2" s="17">
        <v>21</v>
      </c>
      <c r="T2" s="17">
        <v>22</v>
      </c>
      <c r="U2" s="46">
        <v>23</v>
      </c>
      <c r="V2" s="46">
        <v>24</v>
      </c>
      <c r="W2" s="46">
        <v>25</v>
      </c>
      <c r="X2" s="46">
        <v>26</v>
      </c>
      <c r="Y2" s="46">
        <v>27</v>
      </c>
      <c r="Z2" s="46">
        <v>28</v>
      </c>
      <c r="AA2" s="46">
        <v>29</v>
      </c>
    </row>
    <row r="3" spans="1:27" s="34" customFormat="1" ht="19.5" customHeight="1">
      <c r="A3" s="63" t="s">
        <v>0</v>
      </c>
      <c r="B3" s="67" t="s">
        <v>1</v>
      </c>
      <c r="C3" s="63" t="s">
        <v>11</v>
      </c>
      <c r="D3" s="68" t="s">
        <v>2</v>
      </c>
      <c r="E3" s="67" t="s">
        <v>3</v>
      </c>
      <c r="F3" s="63" t="s">
        <v>5</v>
      </c>
      <c r="G3" s="63"/>
      <c r="H3" s="67" t="s">
        <v>8</v>
      </c>
      <c r="I3" s="63" t="s">
        <v>4</v>
      </c>
      <c r="J3" s="63"/>
      <c r="K3" s="63"/>
      <c r="L3" s="63"/>
      <c r="M3" s="63"/>
      <c r="N3" s="63"/>
      <c r="O3" s="63"/>
      <c r="P3" s="63"/>
      <c r="Q3" s="63"/>
      <c r="R3" s="63"/>
      <c r="S3" s="63"/>
      <c r="T3" s="58" t="s">
        <v>37</v>
      </c>
      <c r="U3" s="64" t="s">
        <v>9</v>
      </c>
      <c r="V3" s="65"/>
      <c r="W3" s="65"/>
      <c r="X3" s="65"/>
      <c r="Y3" s="65"/>
      <c r="Z3" s="66"/>
      <c r="AA3" s="67" t="s">
        <v>26</v>
      </c>
    </row>
    <row r="4" spans="1:27" s="2" customFormat="1" ht="204">
      <c r="A4" s="63"/>
      <c r="B4" s="67"/>
      <c r="C4" s="63"/>
      <c r="D4" s="69"/>
      <c r="E4" s="67"/>
      <c r="F4" s="41" t="s">
        <v>6</v>
      </c>
      <c r="G4" s="59" t="s">
        <v>7</v>
      </c>
      <c r="H4" s="67"/>
      <c r="I4" s="7" t="s">
        <v>12</v>
      </c>
      <c r="J4" s="8" t="s">
        <v>18</v>
      </c>
      <c r="K4" s="7" t="s">
        <v>19</v>
      </c>
      <c r="L4" s="8" t="s">
        <v>20</v>
      </c>
      <c r="M4" s="7" t="s">
        <v>49</v>
      </c>
      <c r="N4" s="7" t="s">
        <v>21</v>
      </c>
      <c r="O4" s="8" t="s">
        <v>23</v>
      </c>
      <c r="P4" s="7" t="s">
        <v>22</v>
      </c>
      <c r="Q4" s="7" t="s">
        <v>13</v>
      </c>
      <c r="R4" s="7" t="s">
        <v>14</v>
      </c>
      <c r="S4" s="59" t="s">
        <v>25</v>
      </c>
      <c r="T4" s="59" t="s">
        <v>27</v>
      </c>
      <c r="U4" s="59" t="s">
        <v>10</v>
      </c>
      <c r="V4" s="59" t="s">
        <v>15</v>
      </c>
      <c r="W4" s="59" t="s">
        <v>41</v>
      </c>
      <c r="X4" s="59" t="s">
        <v>16</v>
      </c>
      <c r="Y4" s="59" t="s">
        <v>17</v>
      </c>
      <c r="Z4" s="59" t="s">
        <v>709</v>
      </c>
      <c r="AA4" s="67"/>
    </row>
    <row r="5" spans="1:27" s="2" customFormat="1" ht="13.5">
      <c r="A5" s="35"/>
      <c r="B5" s="36"/>
      <c r="C5" s="35"/>
      <c r="D5" s="62"/>
      <c r="E5" s="36"/>
      <c r="F5" s="44"/>
      <c r="G5" s="36"/>
      <c r="H5" s="36"/>
      <c r="I5" s="37"/>
      <c r="J5" s="38"/>
      <c r="K5" s="37"/>
      <c r="L5" s="38"/>
      <c r="M5" s="37"/>
      <c r="N5" s="37"/>
      <c r="O5" s="38"/>
      <c r="P5" s="37"/>
      <c r="Q5" s="37"/>
      <c r="R5" s="37"/>
      <c r="S5" s="36"/>
      <c r="T5" s="36"/>
      <c r="U5" s="36"/>
      <c r="V5" s="36"/>
      <c r="W5" s="36"/>
      <c r="X5" s="36"/>
      <c r="Y5" s="36"/>
      <c r="Z5" s="36"/>
      <c r="AA5" s="36"/>
    </row>
    <row r="6" spans="1:27" ht="69.75" customHeight="1">
      <c r="A6" s="58">
        <v>1</v>
      </c>
      <c r="B6" s="6" t="s">
        <v>80</v>
      </c>
      <c r="C6" s="58" t="s">
        <v>112</v>
      </c>
      <c r="D6" s="19" t="s">
        <v>468</v>
      </c>
      <c r="E6" s="59" t="s">
        <v>516</v>
      </c>
      <c r="F6" s="41" t="s">
        <v>565</v>
      </c>
      <c r="G6" s="6" t="s">
        <v>183</v>
      </c>
      <c r="H6" s="6" t="s">
        <v>214</v>
      </c>
      <c r="I6" s="58" t="s">
        <v>401</v>
      </c>
      <c r="J6" s="58" t="s">
        <v>400</v>
      </c>
      <c r="K6" s="58" t="s">
        <v>400</v>
      </c>
      <c r="L6" s="58" t="s">
        <v>401</v>
      </c>
      <c r="M6" s="58" t="s">
        <v>400</v>
      </c>
      <c r="N6" s="58" t="s">
        <v>401</v>
      </c>
      <c r="O6" s="58" t="s">
        <v>401</v>
      </c>
      <c r="P6" s="58" t="s">
        <v>401</v>
      </c>
      <c r="Q6" s="58" t="s">
        <v>401</v>
      </c>
      <c r="R6" s="58" t="s">
        <v>401</v>
      </c>
      <c r="S6" s="6" t="s">
        <v>759</v>
      </c>
      <c r="T6" s="48">
        <v>15</v>
      </c>
      <c r="U6" s="6" t="s">
        <v>253</v>
      </c>
      <c r="V6" s="6" t="s">
        <v>284</v>
      </c>
      <c r="W6" s="6" t="s">
        <v>328</v>
      </c>
      <c r="X6" s="6" t="s">
        <v>728</v>
      </c>
      <c r="Y6" s="6" t="s">
        <v>729</v>
      </c>
      <c r="Z6" s="59" t="s">
        <v>343</v>
      </c>
      <c r="AA6" s="6" t="s">
        <v>731</v>
      </c>
    </row>
    <row r="7" spans="1:27" ht="69.75" customHeight="1">
      <c r="A7" s="58">
        <v>2</v>
      </c>
      <c r="B7" s="6" t="s">
        <v>417</v>
      </c>
      <c r="C7" s="58" t="s">
        <v>430</v>
      </c>
      <c r="D7" s="19" t="s">
        <v>449</v>
      </c>
      <c r="E7" s="59" t="s">
        <v>494</v>
      </c>
      <c r="F7" s="41" t="s">
        <v>538</v>
      </c>
      <c r="G7" s="6" t="s">
        <v>593</v>
      </c>
      <c r="H7" s="6"/>
      <c r="I7" s="58" t="s">
        <v>400</v>
      </c>
      <c r="J7" s="58" t="s">
        <v>401</v>
      </c>
      <c r="K7" s="58" t="s">
        <v>401</v>
      </c>
      <c r="L7" s="58" t="s">
        <v>401</v>
      </c>
      <c r="M7" s="58" t="s">
        <v>401</v>
      </c>
      <c r="N7" s="58" t="s">
        <v>401</v>
      </c>
      <c r="O7" s="58" t="s">
        <v>401</v>
      </c>
      <c r="P7" s="58" t="s">
        <v>401</v>
      </c>
      <c r="Q7" s="58" t="s">
        <v>401</v>
      </c>
      <c r="R7" s="58" t="s">
        <v>401</v>
      </c>
      <c r="S7" s="6" t="s">
        <v>623</v>
      </c>
      <c r="T7" s="48">
        <v>16</v>
      </c>
      <c r="U7" s="39" t="s">
        <v>253</v>
      </c>
      <c r="V7" s="39"/>
      <c r="W7" s="6" t="s">
        <v>316</v>
      </c>
      <c r="X7" s="6" t="s">
        <v>347</v>
      </c>
      <c r="Y7" s="6"/>
      <c r="Z7" s="59" t="s">
        <v>344</v>
      </c>
      <c r="AA7" s="6"/>
    </row>
    <row r="8" spans="1:27" ht="69.75" customHeight="1">
      <c r="A8" s="60">
        <v>3</v>
      </c>
      <c r="B8" s="6" t="s">
        <v>414</v>
      </c>
      <c r="C8" s="58" t="s">
        <v>102</v>
      </c>
      <c r="D8" s="19" t="s">
        <v>445</v>
      </c>
      <c r="E8" s="59" t="s">
        <v>503</v>
      </c>
      <c r="F8" s="41" t="s">
        <v>534</v>
      </c>
      <c r="G8" s="6" t="s">
        <v>589</v>
      </c>
      <c r="H8" s="6"/>
      <c r="I8" s="58" t="s">
        <v>401</v>
      </c>
      <c r="J8" s="58" t="s">
        <v>401</v>
      </c>
      <c r="K8" s="58" t="s">
        <v>400</v>
      </c>
      <c r="L8" s="58" t="s">
        <v>401</v>
      </c>
      <c r="M8" s="58" t="s">
        <v>400</v>
      </c>
      <c r="N8" s="58" t="s">
        <v>401</v>
      </c>
      <c r="O8" s="58" t="s">
        <v>401</v>
      </c>
      <c r="P8" s="58" t="s">
        <v>401</v>
      </c>
      <c r="Q8" s="58" t="s">
        <v>401</v>
      </c>
      <c r="R8" s="58" t="s">
        <v>401</v>
      </c>
      <c r="S8" s="6" t="s">
        <v>619</v>
      </c>
      <c r="T8" s="48">
        <v>10</v>
      </c>
      <c r="U8" s="39" t="s">
        <v>635</v>
      </c>
      <c r="V8" s="39"/>
      <c r="W8" s="6"/>
      <c r="X8" s="39"/>
      <c r="Y8" s="39"/>
      <c r="Z8" s="59" t="s">
        <v>344</v>
      </c>
      <c r="AA8" s="6" t="s">
        <v>678</v>
      </c>
    </row>
    <row r="9" spans="1:27" ht="69.75" customHeight="1">
      <c r="A9" s="60">
        <v>4</v>
      </c>
      <c r="B9" s="6" t="s">
        <v>726</v>
      </c>
      <c r="C9" s="58" t="s">
        <v>104</v>
      </c>
      <c r="D9" s="19" t="s">
        <v>458</v>
      </c>
      <c r="E9" s="59" t="s">
        <v>727</v>
      </c>
      <c r="F9" s="41" t="s">
        <v>554</v>
      </c>
      <c r="G9" s="6" t="s">
        <v>177</v>
      </c>
      <c r="H9" s="6" t="s">
        <v>207</v>
      </c>
      <c r="I9" s="58" t="s">
        <v>401</v>
      </c>
      <c r="J9" s="58" t="s">
        <v>400</v>
      </c>
      <c r="K9" s="58" t="s">
        <v>400</v>
      </c>
      <c r="L9" s="58" t="s">
        <v>401</v>
      </c>
      <c r="M9" s="58" t="s">
        <v>401</v>
      </c>
      <c r="N9" s="58" t="s">
        <v>401</v>
      </c>
      <c r="O9" s="58" t="s">
        <v>400</v>
      </c>
      <c r="P9" s="58" t="s">
        <v>401</v>
      </c>
      <c r="Q9" s="58" t="s">
        <v>401</v>
      </c>
      <c r="R9" s="58" t="s">
        <v>401</v>
      </c>
      <c r="S9" s="6" t="s">
        <v>233</v>
      </c>
      <c r="T9" s="48"/>
      <c r="U9" s="39" t="s">
        <v>253</v>
      </c>
      <c r="V9" s="39" t="s">
        <v>290</v>
      </c>
      <c r="W9" s="6" t="s">
        <v>319</v>
      </c>
      <c r="X9" s="6" t="s">
        <v>345</v>
      </c>
      <c r="Y9" s="6"/>
      <c r="Z9" s="59" t="s">
        <v>343</v>
      </c>
      <c r="AA9" s="6" t="s">
        <v>381</v>
      </c>
    </row>
    <row r="10" spans="1:27" ht="69.75" customHeight="1">
      <c r="A10" s="60">
        <v>5</v>
      </c>
      <c r="B10" s="6" t="s">
        <v>697</v>
      </c>
      <c r="C10" s="58" t="s">
        <v>106</v>
      </c>
      <c r="D10" s="19" t="s">
        <v>698</v>
      </c>
      <c r="E10" s="59" t="s">
        <v>699</v>
      </c>
      <c r="F10" s="41" t="s">
        <v>700</v>
      </c>
      <c r="G10" s="6" t="s">
        <v>701</v>
      </c>
      <c r="H10" s="6" t="s">
        <v>702</v>
      </c>
      <c r="I10" s="58" t="s">
        <v>703</v>
      </c>
      <c r="J10" s="58" t="s">
        <v>703</v>
      </c>
      <c r="K10" s="58" t="s">
        <v>703</v>
      </c>
      <c r="L10" s="58"/>
      <c r="M10" s="58"/>
      <c r="N10" s="58"/>
      <c r="O10" s="58"/>
      <c r="P10" s="58"/>
      <c r="Q10" s="58"/>
      <c r="R10" s="58"/>
      <c r="S10" s="40"/>
      <c r="T10" s="60">
        <v>28</v>
      </c>
      <c r="U10" s="6" t="s">
        <v>704</v>
      </c>
      <c r="V10" s="6" t="s">
        <v>705</v>
      </c>
      <c r="W10" s="51" t="s">
        <v>706</v>
      </c>
      <c r="X10" s="6" t="s">
        <v>730</v>
      </c>
      <c r="Y10" s="6"/>
      <c r="Z10" s="59" t="s">
        <v>707</v>
      </c>
      <c r="AA10" s="6" t="s">
        <v>708</v>
      </c>
    </row>
    <row r="11" spans="1:27" ht="69.75" customHeight="1">
      <c r="A11" s="60">
        <v>6</v>
      </c>
      <c r="B11" s="6" t="s">
        <v>78</v>
      </c>
      <c r="C11" s="58" t="s">
        <v>119</v>
      </c>
      <c r="D11" s="19" t="s">
        <v>466</v>
      </c>
      <c r="E11" s="59" t="s">
        <v>154</v>
      </c>
      <c r="F11" s="41" t="s">
        <v>563</v>
      </c>
      <c r="G11" s="6"/>
      <c r="H11" s="6" t="s">
        <v>213</v>
      </c>
      <c r="I11" s="58" t="s">
        <v>400</v>
      </c>
      <c r="J11" s="58" t="s">
        <v>401</v>
      </c>
      <c r="K11" s="58" t="s">
        <v>401</v>
      </c>
      <c r="L11" s="58" t="s">
        <v>401</v>
      </c>
      <c r="M11" s="58" t="s">
        <v>401</v>
      </c>
      <c r="N11" s="58" t="s">
        <v>401</v>
      </c>
      <c r="O11" s="58" t="s">
        <v>401</v>
      </c>
      <c r="P11" s="58" t="s">
        <v>401</v>
      </c>
      <c r="Q11" s="58" t="s">
        <v>401</v>
      </c>
      <c r="R11" s="58" t="s">
        <v>401</v>
      </c>
      <c r="S11" s="6" t="s">
        <v>238</v>
      </c>
      <c r="T11" s="48">
        <v>79</v>
      </c>
      <c r="U11" s="6" t="s">
        <v>267</v>
      </c>
      <c r="V11" s="6" t="s">
        <v>295</v>
      </c>
      <c r="W11" s="6" t="s">
        <v>327</v>
      </c>
      <c r="X11" s="50" t="s">
        <v>357</v>
      </c>
      <c r="Y11" s="6" t="s">
        <v>358</v>
      </c>
      <c r="Z11" s="59" t="s">
        <v>343</v>
      </c>
      <c r="AA11" s="6" t="s">
        <v>386</v>
      </c>
    </row>
    <row r="12" spans="1:27" ht="69.75" customHeight="1">
      <c r="A12" s="60">
        <v>7</v>
      </c>
      <c r="B12" s="6" t="s">
        <v>76</v>
      </c>
      <c r="C12" s="58" t="s">
        <v>117</v>
      </c>
      <c r="D12" s="19" t="s">
        <v>464</v>
      </c>
      <c r="E12" s="59" t="s">
        <v>152</v>
      </c>
      <c r="F12" s="41" t="s">
        <v>561</v>
      </c>
      <c r="G12" s="6" t="s">
        <v>182</v>
      </c>
      <c r="H12" s="6" t="s">
        <v>212</v>
      </c>
      <c r="I12" s="58" t="s">
        <v>400</v>
      </c>
      <c r="J12" s="58" t="s">
        <v>401</v>
      </c>
      <c r="K12" s="58" t="s">
        <v>401</v>
      </c>
      <c r="L12" s="58" t="s">
        <v>401</v>
      </c>
      <c r="M12" s="58" t="s">
        <v>401</v>
      </c>
      <c r="N12" s="58" t="s">
        <v>401</v>
      </c>
      <c r="O12" s="58" t="s">
        <v>401</v>
      </c>
      <c r="P12" s="58" t="s">
        <v>401</v>
      </c>
      <c r="Q12" s="58" t="s">
        <v>401</v>
      </c>
      <c r="R12" s="58" t="s">
        <v>401</v>
      </c>
      <c r="S12" s="6"/>
      <c r="T12" s="48">
        <v>5</v>
      </c>
      <c r="U12" s="6" t="s">
        <v>262</v>
      </c>
      <c r="V12" s="6" t="s">
        <v>294</v>
      </c>
      <c r="W12" s="6" t="s">
        <v>325</v>
      </c>
      <c r="X12" s="6" t="s">
        <v>356</v>
      </c>
      <c r="Y12" s="6" t="s">
        <v>347</v>
      </c>
      <c r="Z12" s="59" t="s">
        <v>343</v>
      </c>
      <c r="AA12" s="6" t="s">
        <v>384</v>
      </c>
    </row>
    <row r="13" spans="1:27" ht="69.75" customHeight="1">
      <c r="A13" s="60">
        <v>8</v>
      </c>
      <c r="B13" s="6" t="s">
        <v>421</v>
      </c>
      <c r="C13" s="58" t="s">
        <v>104</v>
      </c>
      <c r="D13" s="19" t="s">
        <v>454</v>
      </c>
      <c r="E13" s="59" t="s">
        <v>497</v>
      </c>
      <c r="F13" s="41" t="s">
        <v>543</v>
      </c>
      <c r="G13" s="6" t="s">
        <v>596</v>
      </c>
      <c r="H13" s="6" t="s">
        <v>605</v>
      </c>
      <c r="I13" s="58" t="s">
        <v>400</v>
      </c>
      <c r="J13" s="58" t="s">
        <v>401</v>
      </c>
      <c r="K13" s="58" t="s">
        <v>401</v>
      </c>
      <c r="L13" s="58" t="s">
        <v>401</v>
      </c>
      <c r="M13" s="58" t="s">
        <v>401</v>
      </c>
      <c r="N13" s="58" t="s">
        <v>401</v>
      </c>
      <c r="O13" s="58" t="s">
        <v>401</v>
      </c>
      <c r="P13" s="58" t="s">
        <v>401</v>
      </c>
      <c r="Q13" s="58" t="s">
        <v>401</v>
      </c>
      <c r="R13" s="58" t="s">
        <v>401</v>
      </c>
      <c r="S13" s="6" t="s">
        <v>626</v>
      </c>
      <c r="T13" s="48">
        <v>23</v>
      </c>
      <c r="U13" s="39" t="s">
        <v>640</v>
      </c>
      <c r="V13" s="39" t="s">
        <v>286</v>
      </c>
      <c r="W13" s="6" t="s">
        <v>695</v>
      </c>
      <c r="X13" s="6"/>
      <c r="Y13" s="6"/>
      <c r="Z13" s="59"/>
      <c r="AA13" s="6" t="s">
        <v>696</v>
      </c>
    </row>
    <row r="14" spans="1:27" ht="69.75" customHeight="1">
      <c r="A14" s="60">
        <v>9</v>
      </c>
      <c r="B14" s="6" t="s">
        <v>73</v>
      </c>
      <c r="C14" s="58" t="s">
        <v>114</v>
      </c>
      <c r="D14" s="19" t="s">
        <v>462</v>
      </c>
      <c r="E14" s="59" t="s">
        <v>151</v>
      </c>
      <c r="F14" s="41" t="s">
        <v>558</v>
      </c>
      <c r="G14" s="6" t="s">
        <v>180</v>
      </c>
      <c r="H14" s="6" t="s">
        <v>210</v>
      </c>
      <c r="I14" s="58" t="s">
        <v>400</v>
      </c>
      <c r="J14" s="58" t="s">
        <v>400</v>
      </c>
      <c r="K14" s="58" t="s">
        <v>401</v>
      </c>
      <c r="L14" s="58" t="s">
        <v>400</v>
      </c>
      <c r="M14" s="58" t="s">
        <v>401</v>
      </c>
      <c r="N14" s="58" t="s">
        <v>401</v>
      </c>
      <c r="O14" s="58" t="s">
        <v>400</v>
      </c>
      <c r="P14" s="58" t="s">
        <v>401</v>
      </c>
      <c r="Q14" s="58" t="s">
        <v>400</v>
      </c>
      <c r="R14" s="58" t="s">
        <v>401</v>
      </c>
      <c r="S14" s="6" t="s">
        <v>236</v>
      </c>
      <c r="T14" s="48"/>
      <c r="U14" s="39" t="s">
        <v>265</v>
      </c>
      <c r="V14" s="39" t="s">
        <v>293</v>
      </c>
      <c r="W14" s="50" t="s">
        <v>323</v>
      </c>
      <c r="X14" s="6"/>
      <c r="Y14" s="6"/>
      <c r="Z14" s="59"/>
      <c r="AA14" s="6"/>
    </row>
    <row r="15" spans="1:27" ht="69.75" customHeight="1">
      <c r="A15" s="60">
        <v>10</v>
      </c>
      <c r="B15" s="6" t="s">
        <v>63</v>
      </c>
      <c r="C15" s="58" t="s">
        <v>103</v>
      </c>
      <c r="D15" s="19" t="s">
        <v>135</v>
      </c>
      <c r="E15" s="59" t="s">
        <v>507</v>
      </c>
      <c r="F15" s="41"/>
      <c r="G15" s="6" t="s">
        <v>169</v>
      </c>
      <c r="H15" s="6" t="s">
        <v>199</v>
      </c>
      <c r="I15" s="58" t="s">
        <v>401</v>
      </c>
      <c r="J15" s="58" t="s">
        <v>400</v>
      </c>
      <c r="K15" s="58" t="s">
        <v>400</v>
      </c>
      <c r="L15" s="58" t="s">
        <v>401</v>
      </c>
      <c r="M15" s="58" t="s">
        <v>401</v>
      </c>
      <c r="N15" s="58" t="s">
        <v>401</v>
      </c>
      <c r="O15" s="58" t="s">
        <v>401</v>
      </c>
      <c r="P15" s="58" t="s">
        <v>401</v>
      </c>
      <c r="Q15" s="58" t="s">
        <v>401</v>
      </c>
      <c r="R15" s="58" t="s">
        <v>401</v>
      </c>
      <c r="S15" s="6" t="s">
        <v>225</v>
      </c>
      <c r="T15" s="48">
        <v>10</v>
      </c>
      <c r="U15" s="53" t="s">
        <v>254</v>
      </c>
      <c r="V15" s="53" t="s">
        <v>281</v>
      </c>
      <c r="W15" s="6" t="s">
        <v>310</v>
      </c>
      <c r="X15" s="6" t="s">
        <v>732</v>
      </c>
      <c r="Y15" s="6"/>
      <c r="Z15" s="59" t="s">
        <v>343</v>
      </c>
      <c r="AA15" s="6" t="s">
        <v>374</v>
      </c>
    </row>
    <row r="16" spans="1:27" ht="69.75" customHeight="1">
      <c r="A16" s="60">
        <v>11</v>
      </c>
      <c r="B16" s="6" t="s">
        <v>89</v>
      </c>
      <c r="C16" s="58" t="s">
        <v>103</v>
      </c>
      <c r="D16" s="19" t="s">
        <v>476</v>
      </c>
      <c r="E16" s="59" t="s">
        <v>160</v>
      </c>
      <c r="F16" s="41" t="s">
        <v>573</v>
      </c>
      <c r="G16" s="6" t="s">
        <v>189</v>
      </c>
      <c r="H16" s="6" t="s">
        <v>217</v>
      </c>
      <c r="I16" s="58" t="s">
        <v>401</v>
      </c>
      <c r="J16" s="58" t="s">
        <v>401</v>
      </c>
      <c r="K16" s="58" t="s">
        <v>401</v>
      </c>
      <c r="L16" s="58" t="s">
        <v>401</v>
      </c>
      <c r="M16" s="58" t="s">
        <v>401</v>
      </c>
      <c r="N16" s="58" t="s">
        <v>401</v>
      </c>
      <c r="O16" s="58" t="s">
        <v>401</v>
      </c>
      <c r="P16" s="58" t="s">
        <v>400</v>
      </c>
      <c r="Q16" s="58" t="s">
        <v>401</v>
      </c>
      <c r="R16" s="58" t="s">
        <v>401</v>
      </c>
      <c r="S16" s="6" t="s">
        <v>246</v>
      </c>
      <c r="T16" s="48">
        <v>29</v>
      </c>
      <c r="U16" s="6" t="s">
        <v>253</v>
      </c>
      <c r="V16" s="6" t="s">
        <v>280</v>
      </c>
      <c r="W16" s="6" t="s">
        <v>336</v>
      </c>
      <c r="X16" s="6"/>
      <c r="Y16" s="6" t="s">
        <v>363</v>
      </c>
      <c r="Z16" s="59" t="s">
        <v>343</v>
      </c>
      <c r="AA16" s="6" t="s">
        <v>393</v>
      </c>
    </row>
    <row r="17" spans="1:27" ht="69.75" customHeight="1">
      <c r="A17" s="60">
        <v>12</v>
      </c>
      <c r="B17" s="6" t="s">
        <v>62</v>
      </c>
      <c r="C17" s="58" t="s">
        <v>102</v>
      </c>
      <c r="D17" s="19" t="s">
        <v>134</v>
      </c>
      <c r="E17" s="59" t="s">
        <v>144</v>
      </c>
      <c r="F17" s="41" t="s">
        <v>546</v>
      </c>
      <c r="G17" s="6" t="s">
        <v>168</v>
      </c>
      <c r="H17" s="6" t="s">
        <v>198</v>
      </c>
      <c r="I17" s="58" t="s">
        <v>401</v>
      </c>
      <c r="J17" s="58" t="s">
        <v>400</v>
      </c>
      <c r="K17" s="58" t="s">
        <v>401</v>
      </c>
      <c r="L17" s="58" t="s">
        <v>400</v>
      </c>
      <c r="M17" s="58" t="s">
        <v>401</v>
      </c>
      <c r="N17" s="58" t="s">
        <v>401</v>
      </c>
      <c r="O17" s="58" t="s">
        <v>401</v>
      </c>
      <c r="P17" s="58" t="s">
        <v>401</v>
      </c>
      <c r="Q17" s="58" t="s">
        <v>401</v>
      </c>
      <c r="R17" s="58" t="s">
        <v>401</v>
      </c>
      <c r="S17" s="6" t="s">
        <v>224</v>
      </c>
      <c r="T17" s="48">
        <v>1874</v>
      </c>
      <c r="U17" s="39" t="s">
        <v>253</v>
      </c>
      <c r="V17" s="39" t="s">
        <v>253</v>
      </c>
      <c r="W17" s="6" t="s">
        <v>309</v>
      </c>
      <c r="X17" s="49" t="s">
        <v>733</v>
      </c>
      <c r="Y17" s="6" t="s">
        <v>734</v>
      </c>
      <c r="Z17" s="59" t="s">
        <v>343</v>
      </c>
      <c r="AA17" s="6" t="s">
        <v>373</v>
      </c>
    </row>
    <row r="18" spans="1:27" ht="69.75" customHeight="1">
      <c r="A18" s="60">
        <v>13</v>
      </c>
      <c r="B18" s="6" t="s">
        <v>712</v>
      </c>
      <c r="C18" s="58" t="s">
        <v>105</v>
      </c>
      <c r="D18" s="19" t="s">
        <v>455</v>
      </c>
      <c r="E18" s="59" t="s">
        <v>509</v>
      </c>
      <c r="F18" s="41"/>
      <c r="G18" s="6" t="s">
        <v>171</v>
      </c>
      <c r="H18" s="6" t="s">
        <v>200</v>
      </c>
      <c r="I18" s="58" t="s">
        <v>401</v>
      </c>
      <c r="J18" s="58" t="s">
        <v>400</v>
      </c>
      <c r="K18" s="58" t="s">
        <v>400</v>
      </c>
      <c r="L18" s="58" t="s">
        <v>401</v>
      </c>
      <c r="M18" s="58" t="s">
        <v>401</v>
      </c>
      <c r="N18" s="58" t="s">
        <v>401</v>
      </c>
      <c r="O18" s="58" t="s">
        <v>401</v>
      </c>
      <c r="P18" s="58" t="s">
        <v>401</v>
      </c>
      <c r="Q18" s="58" t="s">
        <v>400</v>
      </c>
      <c r="R18" s="58" t="s">
        <v>401</v>
      </c>
      <c r="S18" s="6" t="s">
        <v>226</v>
      </c>
      <c r="T18" s="48">
        <v>21</v>
      </c>
      <c r="U18" s="39" t="s">
        <v>255</v>
      </c>
      <c r="V18" s="39" t="s">
        <v>283</v>
      </c>
      <c r="W18" s="6" t="s">
        <v>312</v>
      </c>
      <c r="X18" s="6" t="s">
        <v>346</v>
      </c>
      <c r="Y18" s="6" t="s">
        <v>346</v>
      </c>
      <c r="Z18" s="59" t="s">
        <v>343</v>
      </c>
      <c r="AA18" s="6" t="s">
        <v>375</v>
      </c>
    </row>
    <row r="19" spans="1:27" ht="69.75" customHeight="1">
      <c r="A19" s="60">
        <v>14</v>
      </c>
      <c r="B19" s="6" t="s">
        <v>92</v>
      </c>
      <c r="C19" s="58" t="s">
        <v>114</v>
      </c>
      <c r="D19" s="19" t="s">
        <v>479</v>
      </c>
      <c r="E19" s="59" t="s">
        <v>520</v>
      </c>
      <c r="F19" s="41" t="s">
        <v>575</v>
      </c>
      <c r="G19" s="6" t="s">
        <v>192</v>
      </c>
      <c r="H19" s="6"/>
      <c r="I19" s="58" t="s">
        <v>400</v>
      </c>
      <c r="J19" s="58" t="s">
        <v>401</v>
      </c>
      <c r="K19" s="58" t="s">
        <v>401</v>
      </c>
      <c r="L19" s="58" t="s">
        <v>401</v>
      </c>
      <c r="M19" s="58" t="s">
        <v>401</v>
      </c>
      <c r="N19" s="58" t="s">
        <v>401</v>
      </c>
      <c r="O19" s="58" t="s">
        <v>401</v>
      </c>
      <c r="P19" s="58" t="s">
        <v>401</v>
      </c>
      <c r="Q19" s="58" t="s">
        <v>401</v>
      </c>
      <c r="R19" s="58" t="s">
        <v>401</v>
      </c>
      <c r="S19" s="6"/>
      <c r="T19" s="48">
        <v>10</v>
      </c>
      <c r="U19" s="6" t="s">
        <v>276</v>
      </c>
      <c r="V19" s="6" t="s">
        <v>303</v>
      </c>
      <c r="W19" s="6" t="s">
        <v>141</v>
      </c>
      <c r="X19" s="6" t="s">
        <v>735</v>
      </c>
      <c r="Y19" s="6"/>
      <c r="Z19" s="59" t="s">
        <v>344</v>
      </c>
      <c r="AA19" s="6"/>
    </row>
    <row r="20" spans="1:27" ht="69.75" customHeight="1">
      <c r="A20" s="60">
        <v>15</v>
      </c>
      <c r="B20" s="6" t="s">
        <v>94</v>
      </c>
      <c r="C20" s="58" t="s">
        <v>104</v>
      </c>
      <c r="D20" s="19" t="s">
        <v>481</v>
      </c>
      <c r="E20" s="59" t="s">
        <v>164</v>
      </c>
      <c r="F20" s="41" t="s">
        <v>577</v>
      </c>
      <c r="G20" s="6" t="s">
        <v>194</v>
      </c>
      <c r="H20" s="6" t="s">
        <v>220</v>
      </c>
      <c r="I20" s="58" t="s">
        <v>401</v>
      </c>
      <c r="J20" s="58" t="s">
        <v>401</v>
      </c>
      <c r="K20" s="58" t="s">
        <v>400</v>
      </c>
      <c r="L20" s="58" t="s">
        <v>401</v>
      </c>
      <c r="M20" s="58" t="s">
        <v>401</v>
      </c>
      <c r="N20" s="58" t="s">
        <v>401</v>
      </c>
      <c r="O20" s="58" t="s">
        <v>401</v>
      </c>
      <c r="P20" s="58" t="s">
        <v>401</v>
      </c>
      <c r="Q20" s="58" t="s">
        <v>401</v>
      </c>
      <c r="R20" s="58" t="s">
        <v>401</v>
      </c>
      <c r="S20" s="6" t="s">
        <v>250</v>
      </c>
      <c r="T20" s="48">
        <v>24</v>
      </c>
      <c r="U20" s="6" t="s">
        <v>277</v>
      </c>
      <c r="V20" s="6" t="s">
        <v>304</v>
      </c>
      <c r="W20" s="6" t="s">
        <v>311</v>
      </c>
      <c r="X20" s="6" t="s">
        <v>367</v>
      </c>
      <c r="Y20" s="6" t="s">
        <v>368</v>
      </c>
      <c r="Z20" s="59" t="s">
        <v>343</v>
      </c>
      <c r="AA20" s="6" t="s">
        <v>397</v>
      </c>
    </row>
    <row r="21" spans="1:27" ht="69.75" customHeight="1">
      <c r="A21" s="60">
        <v>16</v>
      </c>
      <c r="B21" s="6" t="s">
        <v>98</v>
      </c>
      <c r="C21" s="58" t="s">
        <v>130</v>
      </c>
      <c r="D21" s="19" t="s">
        <v>485</v>
      </c>
      <c r="E21" s="59" t="s">
        <v>512</v>
      </c>
      <c r="F21" s="41" t="s">
        <v>581</v>
      </c>
      <c r="G21" s="6" t="s">
        <v>196</v>
      </c>
      <c r="H21" s="6" t="s">
        <v>221</v>
      </c>
      <c r="I21" s="58" t="s">
        <v>400</v>
      </c>
      <c r="J21" s="58" t="s">
        <v>401</v>
      </c>
      <c r="K21" s="58" t="s">
        <v>400</v>
      </c>
      <c r="L21" s="58" t="s">
        <v>401</v>
      </c>
      <c r="M21" s="58" t="s">
        <v>401</v>
      </c>
      <c r="N21" s="58" t="s">
        <v>401</v>
      </c>
      <c r="O21" s="58" t="s">
        <v>401</v>
      </c>
      <c r="P21" s="58" t="s">
        <v>401</v>
      </c>
      <c r="Q21" s="58" t="s">
        <v>401</v>
      </c>
      <c r="R21" s="58" t="s">
        <v>401</v>
      </c>
      <c r="S21" s="6"/>
      <c r="T21" s="48">
        <v>60</v>
      </c>
      <c r="U21" s="6" t="s">
        <v>278</v>
      </c>
      <c r="V21" s="6" t="s">
        <v>306</v>
      </c>
      <c r="W21" s="6" t="s">
        <v>342</v>
      </c>
      <c r="X21" s="6" t="s">
        <v>735</v>
      </c>
      <c r="Y21" s="6"/>
      <c r="Z21" s="59" t="s">
        <v>343</v>
      </c>
      <c r="AA21" s="6" t="s">
        <v>736</v>
      </c>
    </row>
    <row r="22" spans="1:27" ht="69.75" customHeight="1">
      <c r="A22" s="60">
        <v>17</v>
      </c>
      <c r="B22" s="6" t="s">
        <v>64</v>
      </c>
      <c r="C22" s="58" t="s">
        <v>104</v>
      </c>
      <c r="D22" s="19" t="s">
        <v>136</v>
      </c>
      <c r="E22" s="59" t="s">
        <v>508</v>
      </c>
      <c r="F22" s="41" t="s">
        <v>547</v>
      </c>
      <c r="G22" s="6" t="s">
        <v>170</v>
      </c>
      <c r="H22" s="6"/>
      <c r="I22" s="58" t="s">
        <v>401</v>
      </c>
      <c r="J22" s="58" t="s">
        <v>401</v>
      </c>
      <c r="K22" s="58" t="s">
        <v>401</v>
      </c>
      <c r="L22" s="58" t="s">
        <v>401</v>
      </c>
      <c r="M22" s="58" t="s">
        <v>400</v>
      </c>
      <c r="N22" s="58" t="s">
        <v>401</v>
      </c>
      <c r="O22" s="58" t="s">
        <v>401</v>
      </c>
      <c r="P22" s="58" t="s">
        <v>401</v>
      </c>
      <c r="Q22" s="58" t="s">
        <v>401</v>
      </c>
      <c r="R22" s="58" t="s">
        <v>401</v>
      </c>
      <c r="S22" s="6" t="s">
        <v>737</v>
      </c>
      <c r="T22" s="48">
        <v>20</v>
      </c>
      <c r="U22" s="39" t="s">
        <v>253</v>
      </c>
      <c r="V22" s="39" t="s">
        <v>282</v>
      </c>
      <c r="W22" s="6" t="s">
        <v>311</v>
      </c>
      <c r="X22" s="6" t="s">
        <v>345</v>
      </c>
      <c r="Y22" s="6"/>
      <c r="Z22" s="59" t="s">
        <v>343</v>
      </c>
      <c r="AA22" s="6"/>
    </row>
    <row r="23" spans="1:27" ht="69.75" customHeight="1">
      <c r="A23" s="60">
        <v>18</v>
      </c>
      <c r="B23" s="6" t="s">
        <v>710</v>
      </c>
      <c r="C23" s="58" t="s">
        <v>423</v>
      </c>
      <c r="D23" s="19" t="s">
        <v>436</v>
      </c>
      <c r="E23" s="59" t="s">
        <v>499</v>
      </c>
      <c r="F23" s="41" t="s">
        <v>525</v>
      </c>
      <c r="G23" s="6" t="s">
        <v>584</v>
      </c>
      <c r="H23" s="6"/>
      <c r="I23" s="58" t="s">
        <v>401</v>
      </c>
      <c r="J23" s="58" t="s">
        <v>400</v>
      </c>
      <c r="K23" s="58" t="s">
        <v>400</v>
      </c>
      <c r="L23" s="58" t="s">
        <v>401</v>
      </c>
      <c r="M23" s="58" t="s">
        <v>400</v>
      </c>
      <c r="N23" s="58" t="s">
        <v>401</v>
      </c>
      <c r="O23" s="58" t="s">
        <v>401</v>
      </c>
      <c r="P23" s="58" t="s">
        <v>401</v>
      </c>
      <c r="Q23" s="58" t="s">
        <v>401</v>
      </c>
      <c r="R23" s="58" t="s">
        <v>401</v>
      </c>
      <c r="S23" s="6" t="s">
        <v>611</v>
      </c>
      <c r="T23" s="48">
        <v>35</v>
      </c>
      <c r="U23" s="39" t="s">
        <v>629</v>
      </c>
      <c r="V23" s="39" t="s">
        <v>253</v>
      </c>
      <c r="W23" s="6" t="s">
        <v>320</v>
      </c>
      <c r="X23" s="39" t="s">
        <v>647</v>
      </c>
      <c r="Y23" s="39" t="s">
        <v>354</v>
      </c>
      <c r="Z23" s="59" t="s">
        <v>343</v>
      </c>
      <c r="AA23" s="6" t="s">
        <v>648</v>
      </c>
    </row>
    <row r="24" spans="1:27" ht="69.75" customHeight="1">
      <c r="A24" s="60">
        <v>19</v>
      </c>
      <c r="B24" s="6" t="s">
        <v>413</v>
      </c>
      <c r="C24" s="58" t="s">
        <v>116</v>
      </c>
      <c r="D24" s="19" t="s">
        <v>742</v>
      </c>
      <c r="E24" s="59" t="s">
        <v>502</v>
      </c>
      <c r="F24" s="41" t="s">
        <v>533</v>
      </c>
      <c r="G24" s="6" t="s">
        <v>588</v>
      </c>
      <c r="H24" s="6" t="s">
        <v>601</v>
      </c>
      <c r="I24" s="58" t="s">
        <v>400</v>
      </c>
      <c r="J24" s="58" t="s">
        <v>400</v>
      </c>
      <c r="K24" s="58" t="s">
        <v>400</v>
      </c>
      <c r="L24" s="58" t="s">
        <v>401</v>
      </c>
      <c r="M24" s="58" t="s">
        <v>401</v>
      </c>
      <c r="N24" s="58" t="s">
        <v>401</v>
      </c>
      <c r="O24" s="58" t="s">
        <v>401</v>
      </c>
      <c r="P24" s="58" t="s">
        <v>401</v>
      </c>
      <c r="Q24" s="58" t="s">
        <v>400</v>
      </c>
      <c r="R24" s="58" t="s">
        <v>401</v>
      </c>
      <c r="S24" s="6" t="s">
        <v>618</v>
      </c>
      <c r="T24" s="48"/>
      <c r="U24" s="39" t="s">
        <v>253</v>
      </c>
      <c r="V24" s="39" t="s">
        <v>675</v>
      </c>
      <c r="W24" s="6" t="s">
        <v>676</v>
      </c>
      <c r="X24" s="39"/>
      <c r="Y24" s="39"/>
      <c r="Z24" s="59" t="s">
        <v>343</v>
      </c>
      <c r="AA24" s="6" t="s">
        <v>677</v>
      </c>
    </row>
    <row r="25" spans="1:27" ht="69.75" customHeight="1">
      <c r="A25" s="60">
        <v>20</v>
      </c>
      <c r="B25" s="6" t="s">
        <v>75</v>
      </c>
      <c r="C25" s="58" t="s">
        <v>116</v>
      </c>
      <c r="D25" s="19" t="s">
        <v>738</v>
      </c>
      <c r="E25" s="59" t="s">
        <v>514</v>
      </c>
      <c r="F25" s="41" t="s">
        <v>560</v>
      </c>
      <c r="G25" s="6" t="s">
        <v>181</v>
      </c>
      <c r="H25" s="6" t="s">
        <v>211</v>
      </c>
      <c r="I25" s="58" t="s">
        <v>400</v>
      </c>
      <c r="J25" s="58" t="s">
        <v>401</v>
      </c>
      <c r="K25" s="58" t="s">
        <v>401</v>
      </c>
      <c r="L25" s="58" t="s">
        <v>401</v>
      </c>
      <c r="M25" s="58" t="s">
        <v>401</v>
      </c>
      <c r="N25" s="58" t="s">
        <v>401</v>
      </c>
      <c r="O25" s="58" t="s">
        <v>401</v>
      </c>
      <c r="P25" s="58" t="s">
        <v>401</v>
      </c>
      <c r="Q25" s="58" t="s">
        <v>401</v>
      </c>
      <c r="R25" s="58" t="s">
        <v>401</v>
      </c>
      <c r="S25" s="6"/>
      <c r="T25" s="48">
        <v>20</v>
      </c>
      <c r="U25" s="39" t="s">
        <v>266</v>
      </c>
      <c r="V25" s="39" t="s">
        <v>280</v>
      </c>
      <c r="W25" s="6" t="s">
        <v>324</v>
      </c>
      <c r="X25" s="6" t="s">
        <v>354</v>
      </c>
      <c r="Y25" s="6" t="s">
        <v>355</v>
      </c>
      <c r="Z25" s="59" t="s">
        <v>343</v>
      </c>
      <c r="AA25" s="6" t="s">
        <v>739</v>
      </c>
    </row>
    <row r="26" spans="1:27" ht="69.75" customHeight="1">
      <c r="A26" s="60">
        <v>21</v>
      </c>
      <c r="B26" s="6" t="s">
        <v>412</v>
      </c>
      <c r="C26" s="58" t="s">
        <v>428</v>
      </c>
      <c r="D26" s="19" t="s">
        <v>444</v>
      </c>
      <c r="E26" s="59" t="s">
        <v>492</v>
      </c>
      <c r="F26" s="41" t="s">
        <v>532</v>
      </c>
      <c r="G26" s="6" t="s">
        <v>587</v>
      </c>
      <c r="H26" s="6"/>
      <c r="I26" s="58" t="s">
        <v>401</v>
      </c>
      <c r="J26" s="58" t="s">
        <v>400</v>
      </c>
      <c r="K26" s="58" t="s">
        <v>400</v>
      </c>
      <c r="L26" s="58" t="s">
        <v>400</v>
      </c>
      <c r="M26" s="58" t="s">
        <v>401</v>
      </c>
      <c r="N26" s="58" t="s">
        <v>401</v>
      </c>
      <c r="O26" s="58" t="s">
        <v>401</v>
      </c>
      <c r="P26" s="58" t="s">
        <v>400</v>
      </c>
      <c r="Q26" s="58" t="s">
        <v>401</v>
      </c>
      <c r="R26" s="58" t="s">
        <v>401</v>
      </c>
      <c r="S26" s="6"/>
      <c r="T26" s="48">
        <v>52</v>
      </c>
      <c r="U26" s="39" t="s">
        <v>278</v>
      </c>
      <c r="V26" s="39" t="s">
        <v>673</v>
      </c>
      <c r="W26" s="6" t="s">
        <v>311</v>
      </c>
      <c r="X26" s="39" t="s">
        <v>674</v>
      </c>
      <c r="Y26" s="39"/>
      <c r="Z26" s="59" t="s">
        <v>343</v>
      </c>
      <c r="AA26" s="6"/>
    </row>
    <row r="27" spans="1:27" ht="69.75" customHeight="1">
      <c r="A27" s="60">
        <v>22</v>
      </c>
      <c r="B27" s="6" t="s">
        <v>81</v>
      </c>
      <c r="C27" s="58" t="s">
        <v>120</v>
      </c>
      <c r="D27" s="19" t="s">
        <v>469</v>
      </c>
      <c r="E27" s="59" t="s">
        <v>155</v>
      </c>
      <c r="F27" s="41" t="s">
        <v>566</v>
      </c>
      <c r="G27" s="6"/>
      <c r="H27" s="6"/>
      <c r="I27" s="58" t="s">
        <v>400</v>
      </c>
      <c r="J27" s="58" t="s">
        <v>401</v>
      </c>
      <c r="K27" s="58" t="s">
        <v>401</v>
      </c>
      <c r="L27" s="58" t="s">
        <v>401</v>
      </c>
      <c r="M27" s="58" t="s">
        <v>401</v>
      </c>
      <c r="N27" s="58" t="s">
        <v>401</v>
      </c>
      <c r="O27" s="58" t="s">
        <v>400</v>
      </c>
      <c r="P27" s="58" t="s">
        <v>401</v>
      </c>
      <c r="Q27" s="58" t="s">
        <v>401</v>
      </c>
      <c r="R27" s="58" t="s">
        <v>401</v>
      </c>
      <c r="S27" s="6" t="s">
        <v>240</v>
      </c>
      <c r="T27" s="48">
        <v>10</v>
      </c>
      <c r="U27" s="6" t="s">
        <v>253</v>
      </c>
      <c r="V27" s="6"/>
      <c r="W27" s="6"/>
      <c r="X27" s="6"/>
      <c r="Y27" s="6"/>
      <c r="Z27" s="59" t="s">
        <v>344</v>
      </c>
      <c r="AA27" s="6"/>
    </row>
    <row r="28" spans="1:27" ht="69.75" customHeight="1">
      <c r="A28" s="60">
        <v>23</v>
      </c>
      <c r="B28" s="6" t="s">
        <v>67</v>
      </c>
      <c r="C28" s="58" t="s">
        <v>108</v>
      </c>
      <c r="D28" s="19" t="s">
        <v>139</v>
      </c>
      <c r="E28" s="59" t="s">
        <v>510</v>
      </c>
      <c r="F28" s="41" t="s">
        <v>550</v>
      </c>
      <c r="G28" s="6" t="s">
        <v>173</v>
      </c>
      <c r="H28" s="6" t="s">
        <v>203</v>
      </c>
      <c r="I28" s="58" t="s">
        <v>400</v>
      </c>
      <c r="J28" s="58" t="s">
        <v>401</v>
      </c>
      <c r="K28" s="58" t="s">
        <v>401</v>
      </c>
      <c r="L28" s="58" t="s">
        <v>401</v>
      </c>
      <c r="M28" s="58" t="s">
        <v>401</v>
      </c>
      <c r="N28" s="58" t="s">
        <v>401</v>
      </c>
      <c r="O28" s="58" t="s">
        <v>401</v>
      </c>
      <c r="P28" s="58" t="s">
        <v>401</v>
      </c>
      <c r="Q28" s="58" t="s">
        <v>401</v>
      </c>
      <c r="R28" s="58" t="s">
        <v>401</v>
      </c>
      <c r="S28" s="6" t="s">
        <v>229</v>
      </c>
      <c r="T28" s="48"/>
      <c r="U28" s="39" t="s">
        <v>258</v>
      </c>
      <c r="V28" s="39" t="s">
        <v>286</v>
      </c>
      <c r="W28" s="6" t="s">
        <v>315</v>
      </c>
      <c r="X28" s="6"/>
      <c r="Y28" s="6"/>
      <c r="Z28" s="59" t="s">
        <v>343</v>
      </c>
      <c r="AA28" s="6" t="s">
        <v>377</v>
      </c>
    </row>
    <row r="29" spans="1:27" ht="69.75" customHeight="1">
      <c r="A29" s="60">
        <v>24</v>
      </c>
      <c r="B29" s="6" t="s">
        <v>420</v>
      </c>
      <c r="C29" s="58" t="s">
        <v>432</v>
      </c>
      <c r="D29" s="19" t="s">
        <v>453</v>
      </c>
      <c r="E29" s="59"/>
      <c r="F29" s="41" t="s">
        <v>542</v>
      </c>
      <c r="G29" s="6" t="s">
        <v>595</v>
      </c>
      <c r="H29" s="6" t="s">
        <v>604</v>
      </c>
      <c r="I29" s="58" t="s">
        <v>400</v>
      </c>
      <c r="J29" s="58" t="s">
        <v>401</v>
      </c>
      <c r="K29" s="58" t="s">
        <v>400</v>
      </c>
      <c r="L29" s="58" t="s">
        <v>401</v>
      </c>
      <c r="M29" s="58" t="s">
        <v>401</v>
      </c>
      <c r="N29" s="58" t="s">
        <v>401</v>
      </c>
      <c r="O29" s="58" t="s">
        <v>401</v>
      </c>
      <c r="P29" s="58" t="s">
        <v>401</v>
      </c>
      <c r="Q29" s="58" t="s">
        <v>401</v>
      </c>
      <c r="R29" s="58" t="s">
        <v>401</v>
      </c>
      <c r="S29" s="6" t="s">
        <v>625</v>
      </c>
      <c r="T29" s="48">
        <v>110</v>
      </c>
      <c r="U29" s="39" t="s">
        <v>263</v>
      </c>
      <c r="V29" s="39" t="s">
        <v>692</v>
      </c>
      <c r="W29" s="6" t="s">
        <v>693</v>
      </c>
      <c r="X29" s="6"/>
      <c r="Y29" s="6" t="s">
        <v>345</v>
      </c>
      <c r="Z29" s="59" t="s">
        <v>343</v>
      </c>
      <c r="AA29" s="6" t="s">
        <v>694</v>
      </c>
    </row>
    <row r="30" spans="1:27" ht="69.75" customHeight="1">
      <c r="A30" s="60">
        <v>25</v>
      </c>
      <c r="B30" s="6" t="s">
        <v>713</v>
      </c>
      <c r="C30" s="58" t="s">
        <v>112</v>
      </c>
      <c r="D30" s="19" t="s">
        <v>460</v>
      </c>
      <c r="E30" s="59" t="s">
        <v>512</v>
      </c>
      <c r="F30" s="41" t="s">
        <v>556</v>
      </c>
      <c r="G30" s="6"/>
      <c r="H30" s="6" t="s">
        <v>209</v>
      </c>
      <c r="I30" s="58" t="s">
        <v>400</v>
      </c>
      <c r="J30" s="58" t="s">
        <v>400</v>
      </c>
      <c r="K30" s="58" t="s">
        <v>400</v>
      </c>
      <c r="L30" s="58" t="s">
        <v>400</v>
      </c>
      <c r="M30" s="58" t="s">
        <v>400</v>
      </c>
      <c r="N30" s="58" t="s">
        <v>401</v>
      </c>
      <c r="O30" s="58" t="s">
        <v>400</v>
      </c>
      <c r="P30" s="58" t="s">
        <v>401</v>
      </c>
      <c r="Q30" s="58" t="s">
        <v>400</v>
      </c>
      <c r="R30" s="58" t="s">
        <v>401</v>
      </c>
      <c r="S30" s="6" t="s">
        <v>234</v>
      </c>
      <c r="T30" s="48">
        <v>21</v>
      </c>
      <c r="U30" s="39" t="s">
        <v>263</v>
      </c>
      <c r="V30" s="39" t="s">
        <v>292</v>
      </c>
      <c r="W30" s="6" t="s">
        <v>321</v>
      </c>
      <c r="X30" s="6" t="s">
        <v>740</v>
      </c>
      <c r="Y30" s="6" t="s">
        <v>741</v>
      </c>
      <c r="Z30" s="59" t="s">
        <v>343</v>
      </c>
      <c r="AA30" s="6" t="s">
        <v>382</v>
      </c>
    </row>
    <row r="31" spans="1:27" ht="69.75" customHeight="1">
      <c r="A31" s="60">
        <v>26</v>
      </c>
      <c r="B31" s="6" t="s">
        <v>711</v>
      </c>
      <c r="C31" s="58" t="s">
        <v>104</v>
      </c>
      <c r="D31" s="19" t="s">
        <v>450</v>
      </c>
      <c r="E31" s="59" t="s">
        <v>495</v>
      </c>
      <c r="F31" s="41" t="s">
        <v>539</v>
      </c>
      <c r="G31" s="6"/>
      <c r="H31" s="6" t="s">
        <v>603</v>
      </c>
      <c r="I31" s="58" t="s">
        <v>400</v>
      </c>
      <c r="J31" s="58" t="s">
        <v>400</v>
      </c>
      <c r="K31" s="58" t="s">
        <v>400</v>
      </c>
      <c r="L31" s="58" t="s">
        <v>400</v>
      </c>
      <c r="M31" s="58" t="s">
        <v>400</v>
      </c>
      <c r="N31" s="58" t="s">
        <v>400</v>
      </c>
      <c r="O31" s="58" t="s">
        <v>400</v>
      </c>
      <c r="P31" s="58" t="s">
        <v>400</v>
      </c>
      <c r="Q31" s="58" t="s">
        <v>400</v>
      </c>
      <c r="R31" s="58" t="s">
        <v>400</v>
      </c>
      <c r="S31" s="6"/>
      <c r="T31" s="48"/>
      <c r="U31" s="39"/>
      <c r="V31" s="39"/>
      <c r="W31" s="6"/>
      <c r="X31" s="6"/>
      <c r="Y31" s="6"/>
      <c r="Z31" s="59"/>
      <c r="AA31" s="6"/>
    </row>
    <row r="32" spans="1:27" ht="69.75" customHeight="1">
      <c r="A32" s="60">
        <v>27</v>
      </c>
      <c r="B32" s="6" t="s">
        <v>79</v>
      </c>
      <c r="C32" s="58" t="s">
        <v>109</v>
      </c>
      <c r="D32" s="19" t="s">
        <v>467</v>
      </c>
      <c r="E32" s="59" t="s">
        <v>515</v>
      </c>
      <c r="F32" s="41" t="s">
        <v>564</v>
      </c>
      <c r="G32" s="6"/>
      <c r="H32" s="6"/>
      <c r="I32" s="58" t="s">
        <v>400</v>
      </c>
      <c r="J32" s="58" t="s">
        <v>400</v>
      </c>
      <c r="K32" s="58" t="s">
        <v>401</v>
      </c>
      <c r="L32" s="58" t="s">
        <v>401</v>
      </c>
      <c r="M32" s="58" t="s">
        <v>400</v>
      </c>
      <c r="N32" s="58" t="s">
        <v>401</v>
      </c>
      <c r="O32" s="58" t="s">
        <v>401</v>
      </c>
      <c r="P32" s="58" t="s">
        <v>401</v>
      </c>
      <c r="Q32" s="58" t="s">
        <v>400</v>
      </c>
      <c r="R32" s="58" t="s">
        <v>401</v>
      </c>
      <c r="S32" s="6" t="s">
        <v>239</v>
      </c>
      <c r="T32" s="48"/>
      <c r="U32" s="6"/>
      <c r="V32" s="6"/>
      <c r="W32" s="6"/>
      <c r="X32" s="6"/>
      <c r="Y32" s="6"/>
      <c r="Z32" s="59"/>
      <c r="AA32" s="6"/>
    </row>
    <row r="33" spans="1:27" ht="69.75" customHeight="1">
      <c r="A33" s="60">
        <v>28</v>
      </c>
      <c r="B33" s="6" t="s">
        <v>71</v>
      </c>
      <c r="C33" s="58" t="s">
        <v>104</v>
      </c>
      <c r="D33" s="19" t="s">
        <v>459</v>
      </c>
      <c r="E33" s="59" t="s">
        <v>511</v>
      </c>
      <c r="F33" s="41" t="s">
        <v>555</v>
      </c>
      <c r="G33" s="6" t="s">
        <v>178</v>
      </c>
      <c r="H33" s="6" t="s">
        <v>208</v>
      </c>
      <c r="I33" s="58" t="s">
        <v>400</v>
      </c>
      <c r="J33" s="58" t="s">
        <v>401</v>
      </c>
      <c r="K33" s="58" t="s">
        <v>401</v>
      </c>
      <c r="L33" s="58" t="s">
        <v>401</v>
      </c>
      <c r="M33" s="58" t="s">
        <v>401</v>
      </c>
      <c r="N33" s="58" t="s">
        <v>401</v>
      </c>
      <c r="O33" s="58" t="s">
        <v>401</v>
      </c>
      <c r="P33" s="58" t="s">
        <v>401</v>
      </c>
      <c r="Q33" s="58" t="s">
        <v>401</v>
      </c>
      <c r="R33" s="58" t="s">
        <v>401</v>
      </c>
      <c r="S33" s="6"/>
      <c r="T33" s="48">
        <v>132</v>
      </c>
      <c r="U33" s="39" t="s">
        <v>262</v>
      </c>
      <c r="V33" s="39" t="s">
        <v>291</v>
      </c>
      <c r="W33" s="6" t="s">
        <v>320</v>
      </c>
      <c r="X33" s="6" t="s">
        <v>351</v>
      </c>
      <c r="Y33" s="6" t="s">
        <v>352</v>
      </c>
      <c r="Z33" s="59" t="s">
        <v>343</v>
      </c>
      <c r="AA33" s="6" t="s">
        <v>743</v>
      </c>
    </row>
    <row r="34" spans="1:27" ht="69.75" customHeight="1">
      <c r="A34" s="60">
        <v>29</v>
      </c>
      <c r="B34" s="6" t="s">
        <v>68</v>
      </c>
      <c r="C34" s="58" t="s">
        <v>109</v>
      </c>
      <c r="D34" s="19" t="s">
        <v>140</v>
      </c>
      <c r="E34" s="59" t="s">
        <v>147</v>
      </c>
      <c r="F34" s="41" t="s">
        <v>551</v>
      </c>
      <c r="G34" s="6" t="s">
        <v>174</v>
      </c>
      <c r="H34" s="6" t="s">
        <v>204</v>
      </c>
      <c r="I34" s="58" t="s">
        <v>401</v>
      </c>
      <c r="J34" s="58" t="s">
        <v>401</v>
      </c>
      <c r="K34" s="58" t="s">
        <v>401</v>
      </c>
      <c r="L34" s="58" t="s">
        <v>401</v>
      </c>
      <c r="M34" s="58" t="s">
        <v>400</v>
      </c>
      <c r="N34" s="58" t="s">
        <v>400</v>
      </c>
      <c r="O34" s="58" t="s">
        <v>401</v>
      </c>
      <c r="P34" s="58" t="s">
        <v>401</v>
      </c>
      <c r="Q34" s="58" t="s">
        <v>401</v>
      </c>
      <c r="R34" s="58" t="s">
        <v>401</v>
      </c>
      <c r="S34" s="6" t="s">
        <v>230</v>
      </c>
      <c r="T34" s="48">
        <v>128</v>
      </c>
      <c r="U34" s="39" t="s">
        <v>259</v>
      </c>
      <c r="V34" s="39" t="s">
        <v>287</v>
      </c>
      <c r="W34" s="6" t="s">
        <v>316</v>
      </c>
      <c r="X34" s="6" t="s">
        <v>349</v>
      </c>
      <c r="Y34" s="49" t="s">
        <v>350</v>
      </c>
      <c r="Z34" s="59" t="s">
        <v>343</v>
      </c>
      <c r="AA34" s="6" t="s">
        <v>378</v>
      </c>
    </row>
    <row r="35" spans="1:27" ht="69.75" customHeight="1">
      <c r="A35" s="60">
        <v>30</v>
      </c>
      <c r="B35" s="6" t="s">
        <v>70</v>
      </c>
      <c r="C35" s="58" t="s">
        <v>111</v>
      </c>
      <c r="D35" s="19" t="s">
        <v>457</v>
      </c>
      <c r="E35" s="59" t="s">
        <v>149</v>
      </c>
      <c r="F35" s="41" t="s">
        <v>553</v>
      </c>
      <c r="G35" s="6" t="s">
        <v>176</v>
      </c>
      <c r="H35" s="6" t="s">
        <v>206</v>
      </c>
      <c r="I35" s="58" t="s">
        <v>400</v>
      </c>
      <c r="J35" s="58" t="s">
        <v>400</v>
      </c>
      <c r="K35" s="58" t="s">
        <v>400</v>
      </c>
      <c r="L35" s="58" t="s">
        <v>400</v>
      </c>
      <c r="M35" s="58" t="s">
        <v>400</v>
      </c>
      <c r="N35" s="58" t="s">
        <v>400</v>
      </c>
      <c r="O35" s="58" t="s">
        <v>401</v>
      </c>
      <c r="P35" s="58" t="s">
        <v>400</v>
      </c>
      <c r="Q35" s="58" t="s">
        <v>400</v>
      </c>
      <c r="R35" s="58" t="s">
        <v>401</v>
      </c>
      <c r="S35" s="6" t="s">
        <v>232</v>
      </c>
      <c r="T35" s="48">
        <v>12</v>
      </c>
      <c r="U35" s="39" t="s">
        <v>261</v>
      </c>
      <c r="V35" s="39" t="s">
        <v>289</v>
      </c>
      <c r="W35" s="6" t="s">
        <v>318</v>
      </c>
      <c r="X35" s="6" t="s">
        <v>744</v>
      </c>
      <c r="Y35" s="6" t="s">
        <v>745</v>
      </c>
      <c r="Z35" s="59" t="s">
        <v>343</v>
      </c>
      <c r="AA35" s="6" t="s">
        <v>380</v>
      </c>
    </row>
    <row r="36" spans="1:27" ht="69.75" customHeight="1">
      <c r="A36" s="60">
        <v>31</v>
      </c>
      <c r="B36" s="6" t="s">
        <v>715</v>
      </c>
      <c r="C36" s="58" t="s">
        <v>429</v>
      </c>
      <c r="D36" s="19" t="s">
        <v>448</v>
      </c>
      <c r="E36" s="59" t="s">
        <v>505</v>
      </c>
      <c r="F36" s="41" t="s">
        <v>537</v>
      </c>
      <c r="G36" s="6" t="s">
        <v>592</v>
      </c>
      <c r="H36" s="6" t="s">
        <v>602</v>
      </c>
      <c r="I36" s="58" t="s">
        <v>401</v>
      </c>
      <c r="J36" s="58" t="s">
        <v>400</v>
      </c>
      <c r="K36" s="58" t="s">
        <v>401</v>
      </c>
      <c r="L36" s="58" t="s">
        <v>400</v>
      </c>
      <c r="M36" s="58" t="s">
        <v>401</v>
      </c>
      <c r="N36" s="58" t="s">
        <v>401</v>
      </c>
      <c r="O36" s="58" t="s">
        <v>401</v>
      </c>
      <c r="P36" s="58" t="s">
        <v>401</v>
      </c>
      <c r="Q36" s="58" t="s">
        <v>401</v>
      </c>
      <c r="R36" s="58" t="s">
        <v>401</v>
      </c>
      <c r="S36" s="6" t="s">
        <v>622</v>
      </c>
      <c r="T36" s="48">
        <v>160</v>
      </c>
      <c r="U36" s="52" t="s">
        <v>638</v>
      </c>
      <c r="V36" s="52" t="s">
        <v>685</v>
      </c>
      <c r="W36" s="50" t="s">
        <v>686</v>
      </c>
      <c r="X36" s="39" t="s">
        <v>687</v>
      </c>
      <c r="Y36" s="39" t="s">
        <v>688</v>
      </c>
      <c r="Z36" s="59" t="s">
        <v>343</v>
      </c>
      <c r="AA36" s="57" t="s">
        <v>714</v>
      </c>
    </row>
    <row r="37" spans="1:27" ht="69.75" customHeight="1">
      <c r="A37" s="60">
        <v>32</v>
      </c>
      <c r="B37" s="6" t="s">
        <v>90</v>
      </c>
      <c r="C37" s="58" t="s">
        <v>125</v>
      </c>
      <c r="D37" s="19" t="s">
        <v>477</v>
      </c>
      <c r="E37" s="59" t="s">
        <v>161</v>
      </c>
      <c r="F37" s="41" t="s">
        <v>574</v>
      </c>
      <c r="G37" s="6" t="s">
        <v>190</v>
      </c>
      <c r="H37" s="6" t="s">
        <v>218</v>
      </c>
      <c r="I37" s="58" t="s">
        <v>400</v>
      </c>
      <c r="J37" s="58" t="s">
        <v>400</v>
      </c>
      <c r="K37" s="58" t="s">
        <v>400</v>
      </c>
      <c r="L37" s="58" t="s">
        <v>401</v>
      </c>
      <c r="M37" s="58" t="s">
        <v>400</v>
      </c>
      <c r="N37" s="58" t="s">
        <v>400</v>
      </c>
      <c r="O37" s="58" t="s">
        <v>400</v>
      </c>
      <c r="P37" s="58" t="s">
        <v>401</v>
      </c>
      <c r="Q37" s="58" t="s">
        <v>401</v>
      </c>
      <c r="R37" s="58" t="s">
        <v>400</v>
      </c>
      <c r="S37" s="6" t="s">
        <v>247</v>
      </c>
      <c r="T37" s="48">
        <v>10000</v>
      </c>
      <c r="U37" s="6" t="s">
        <v>275</v>
      </c>
      <c r="V37" s="6" t="s">
        <v>302</v>
      </c>
      <c r="W37" s="6" t="s">
        <v>337</v>
      </c>
      <c r="X37" s="6" t="s">
        <v>746</v>
      </c>
      <c r="Y37" s="6" t="s">
        <v>744</v>
      </c>
      <c r="Z37" s="59" t="s">
        <v>343</v>
      </c>
      <c r="AA37" s="6" t="s">
        <v>394</v>
      </c>
    </row>
    <row r="38" spans="1:27" s="2" customFormat="1" ht="69.75" customHeight="1">
      <c r="A38" s="60">
        <v>33</v>
      </c>
      <c r="B38" s="6" t="s">
        <v>416</v>
      </c>
      <c r="C38" s="58" t="s">
        <v>107</v>
      </c>
      <c r="D38" s="19" t="s">
        <v>447</v>
      </c>
      <c r="E38" s="59" t="s">
        <v>504</v>
      </c>
      <c r="F38" s="41" t="s">
        <v>536</v>
      </c>
      <c r="G38" s="19" t="s">
        <v>591</v>
      </c>
      <c r="H38" s="6"/>
      <c r="I38" s="58" t="s">
        <v>401</v>
      </c>
      <c r="J38" s="58" t="s">
        <v>400</v>
      </c>
      <c r="K38" s="58" t="s">
        <v>401</v>
      </c>
      <c r="L38" s="58" t="s">
        <v>401</v>
      </c>
      <c r="M38" s="58" t="s">
        <v>401</v>
      </c>
      <c r="N38" s="58" t="s">
        <v>401</v>
      </c>
      <c r="O38" s="58" t="s">
        <v>400</v>
      </c>
      <c r="P38" s="58" t="s">
        <v>401</v>
      </c>
      <c r="Q38" s="58" t="s">
        <v>401</v>
      </c>
      <c r="R38" s="58" t="s">
        <v>401</v>
      </c>
      <c r="S38" s="6" t="s">
        <v>621</v>
      </c>
      <c r="T38" s="48">
        <v>15</v>
      </c>
      <c r="U38" s="39" t="s">
        <v>637</v>
      </c>
      <c r="V38" s="39" t="s">
        <v>683</v>
      </c>
      <c r="W38" s="6" t="s">
        <v>683</v>
      </c>
      <c r="X38" s="39" t="s">
        <v>747</v>
      </c>
      <c r="Y38" s="39"/>
      <c r="Z38" s="59" t="s">
        <v>344</v>
      </c>
      <c r="AA38" s="6" t="s">
        <v>684</v>
      </c>
    </row>
    <row r="39" spans="1:27" s="5" customFormat="1" ht="69.75" customHeight="1">
      <c r="A39" s="60">
        <v>34</v>
      </c>
      <c r="B39" s="6" t="s">
        <v>69</v>
      </c>
      <c r="C39" s="58" t="s">
        <v>110</v>
      </c>
      <c r="D39" s="19" t="s">
        <v>456</v>
      </c>
      <c r="E39" s="59" t="s">
        <v>148</v>
      </c>
      <c r="F39" s="41" t="s">
        <v>552</v>
      </c>
      <c r="G39" s="54" t="s">
        <v>175</v>
      </c>
      <c r="H39" s="6" t="s">
        <v>205</v>
      </c>
      <c r="I39" s="58" t="s">
        <v>401</v>
      </c>
      <c r="J39" s="58" t="s">
        <v>401</v>
      </c>
      <c r="K39" s="58" t="s">
        <v>401</v>
      </c>
      <c r="L39" s="58" t="s">
        <v>401</v>
      </c>
      <c r="M39" s="58" t="s">
        <v>401</v>
      </c>
      <c r="N39" s="58" t="s">
        <v>401</v>
      </c>
      <c r="O39" s="58" t="s">
        <v>401</v>
      </c>
      <c r="P39" s="58" t="s">
        <v>401</v>
      </c>
      <c r="Q39" s="58" t="s">
        <v>401</v>
      </c>
      <c r="R39" s="58" t="s">
        <v>400</v>
      </c>
      <c r="S39" s="6" t="s">
        <v>231</v>
      </c>
      <c r="T39" s="48">
        <v>14</v>
      </c>
      <c r="U39" s="39" t="s">
        <v>260</v>
      </c>
      <c r="V39" s="53" t="s">
        <v>288</v>
      </c>
      <c r="W39" s="6" t="s">
        <v>317</v>
      </c>
      <c r="X39" s="6" t="s">
        <v>347</v>
      </c>
      <c r="Y39" s="6"/>
      <c r="Z39" s="59" t="s">
        <v>343</v>
      </c>
      <c r="AA39" s="6" t="s">
        <v>379</v>
      </c>
    </row>
    <row r="40" spans="1:27" ht="69.75" customHeight="1">
      <c r="A40" s="60">
        <v>35</v>
      </c>
      <c r="B40" s="6" t="s">
        <v>409</v>
      </c>
      <c r="C40" s="58" t="s">
        <v>426</v>
      </c>
      <c r="D40" s="19" t="s">
        <v>441</v>
      </c>
      <c r="E40" s="59" t="s">
        <v>501</v>
      </c>
      <c r="F40" s="41" t="s">
        <v>529</v>
      </c>
      <c r="G40" s="6"/>
      <c r="H40" s="6"/>
      <c r="I40" s="58" t="s">
        <v>401</v>
      </c>
      <c r="J40" s="58" t="s">
        <v>401</v>
      </c>
      <c r="K40" s="58" t="s">
        <v>401</v>
      </c>
      <c r="L40" s="58" t="s">
        <v>400</v>
      </c>
      <c r="M40" s="58" t="s">
        <v>401</v>
      </c>
      <c r="N40" s="58" t="s">
        <v>401</v>
      </c>
      <c r="O40" s="58" t="s">
        <v>401</v>
      </c>
      <c r="P40" s="58" t="s">
        <v>401</v>
      </c>
      <c r="Q40" s="58" t="s">
        <v>401</v>
      </c>
      <c r="R40" s="58" t="s">
        <v>401</v>
      </c>
      <c r="S40" s="6" t="s">
        <v>616</v>
      </c>
      <c r="T40" s="48">
        <v>10</v>
      </c>
      <c r="U40" s="39" t="s">
        <v>633</v>
      </c>
      <c r="V40" s="39" t="s">
        <v>284</v>
      </c>
      <c r="W40" s="6" t="s">
        <v>664</v>
      </c>
      <c r="X40" s="39" t="s">
        <v>364</v>
      </c>
      <c r="Y40" s="39"/>
      <c r="Z40" s="59" t="s">
        <v>343</v>
      </c>
      <c r="AA40" s="6" t="s">
        <v>665</v>
      </c>
    </row>
    <row r="41" spans="1:27" ht="69.75" customHeight="1">
      <c r="A41" s="60">
        <v>36</v>
      </c>
      <c r="B41" s="6" t="s">
        <v>406</v>
      </c>
      <c r="C41" s="58" t="s">
        <v>424</v>
      </c>
      <c r="D41" s="19" t="s">
        <v>438</v>
      </c>
      <c r="E41" s="59" t="s">
        <v>489</v>
      </c>
      <c r="F41" s="41" t="s">
        <v>526</v>
      </c>
      <c r="G41" s="6" t="s">
        <v>585</v>
      </c>
      <c r="H41" s="6" t="s">
        <v>598</v>
      </c>
      <c r="I41" s="58" t="s">
        <v>401</v>
      </c>
      <c r="J41" s="58" t="s">
        <v>703</v>
      </c>
      <c r="K41" s="58" t="s">
        <v>400</v>
      </c>
      <c r="L41" s="58" t="s">
        <v>400</v>
      </c>
      <c r="M41" s="58" t="s">
        <v>401</v>
      </c>
      <c r="N41" s="58" t="s">
        <v>401</v>
      </c>
      <c r="O41" s="58" t="s">
        <v>400</v>
      </c>
      <c r="P41" s="58" t="s">
        <v>401</v>
      </c>
      <c r="Q41" s="58" t="s">
        <v>401</v>
      </c>
      <c r="R41" s="58" t="s">
        <v>401</v>
      </c>
      <c r="S41" s="6" t="s">
        <v>613</v>
      </c>
      <c r="T41" s="48">
        <v>17</v>
      </c>
      <c r="U41" s="39" t="s">
        <v>630</v>
      </c>
      <c r="V41" s="39" t="s">
        <v>653</v>
      </c>
      <c r="W41" s="6" t="s">
        <v>654</v>
      </c>
      <c r="X41" s="39" t="s">
        <v>655</v>
      </c>
      <c r="Y41" s="39" t="s">
        <v>355</v>
      </c>
      <c r="Z41" s="59" t="s">
        <v>343</v>
      </c>
      <c r="AA41" s="6" t="s">
        <v>656</v>
      </c>
    </row>
    <row r="42" spans="1:27" ht="69.75" customHeight="1">
      <c r="A42" s="60">
        <v>37</v>
      </c>
      <c r="B42" s="6" t="s">
        <v>418</v>
      </c>
      <c r="C42" s="58" t="s">
        <v>104</v>
      </c>
      <c r="D42" s="19" t="s">
        <v>451</v>
      </c>
      <c r="E42" s="59" t="s">
        <v>496</v>
      </c>
      <c r="F42" s="41" t="s">
        <v>540</v>
      </c>
      <c r="G42" s="6"/>
      <c r="H42" s="6"/>
      <c r="I42" s="58" t="s">
        <v>401</v>
      </c>
      <c r="J42" s="58" t="s">
        <v>400</v>
      </c>
      <c r="K42" s="58" t="s">
        <v>401</v>
      </c>
      <c r="L42" s="58" t="s">
        <v>401</v>
      </c>
      <c r="M42" s="58" t="s">
        <v>401</v>
      </c>
      <c r="N42" s="58" t="s">
        <v>401</v>
      </c>
      <c r="O42" s="58" t="s">
        <v>401</v>
      </c>
      <c r="P42" s="58" t="s">
        <v>401</v>
      </c>
      <c r="Q42" s="58" t="s">
        <v>401</v>
      </c>
      <c r="R42" s="58" t="s">
        <v>401</v>
      </c>
      <c r="S42" s="6"/>
      <c r="T42" s="48">
        <v>17</v>
      </c>
      <c r="U42" s="39"/>
      <c r="V42" s="39"/>
      <c r="W42" s="6"/>
      <c r="X42" s="6"/>
      <c r="Y42" s="6"/>
      <c r="Z42" s="59" t="s">
        <v>343</v>
      </c>
      <c r="AA42" s="6"/>
    </row>
    <row r="43" spans="1:27" ht="69.75" customHeight="1">
      <c r="A43" s="60">
        <v>38</v>
      </c>
      <c r="B43" s="6" t="s">
        <v>61</v>
      </c>
      <c r="C43" s="58" t="s">
        <v>101</v>
      </c>
      <c r="D43" s="19" t="s">
        <v>133</v>
      </c>
      <c r="E43" s="59" t="s">
        <v>143</v>
      </c>
      <c r="F43" s="41" t="s">
        <v>545</v>
      </c>
      <c r="G43" s="6"/>
      <c r="H43" s="6"/>
      <c r="I43" s="58" t="s">
        <v>400</v>
      </c>
      <c r="J43" s="58" t="s">
        <v>401</v>
      </c>
      <c r="K43" s="58" t="s">
        <v>401</v>
      </c>
      <c r="L43" s="58" t="s">
        <v>401</v>
      </c>
      <c r="M43" s="58" t="s">
        <v>401</v>
      </c>
      <c r="N43" s="58" t="s">
        <v>401</v>
      </c>
      <c r="O43" s="58" t="s">
        <v>401</v>
      </c>
      <c r="P43" s="58" t="s">
        <v>401</v>
      </c>
      <c r="Q43" s="58" t="s">
        <v>401</v>
      </c>
      <c r="R43" s="58" t="s">
        <v>401</v>
      </c>
      <c r="S43" s="6" t="s">
        <v>223</v>
      </c>
      <c r="T43" s="48">
        <v>114</v>
      </c>
      <c r="U43" s="39" t="s">
        <v>253</v>
      </c>
      <c r="V43" s="39" t="s">
        <v>280</v>
      </c>
      <c r="W43" s="6" t="s">
        <v>308</v>
      </c>
      <c r="X43" s="6" t="s">
        <v>748</v>
      </c>
      <c r="Y43" s="6" t="s">
        <v>344</v>
      </c>
      <c r="Z43" s="59" t="s">
        <v>343</v>
      </c>
      <c r="AA43" s="6" t="s">
        <v>372</v>
      </c>
    </row>
    <row r="44" spans="1:27" ht="69.75" customHeight="1">
      <c r="A44" s="60">
        <v>39</v>
      </c>
      <c r="B44" s="6" t="s">
        <v>411</v>
      </c>
      <c r="C44" s="58" t="s">
        <v>128</v>
      </c>
      <c r="D44" s="19" t="s">
        <v>443</v>
      </c>
      <c r="E44" s="59" t="s">
        <v>491</v>
      </c>
      <c r="F44" s="41" t="s">
        <v>531</v>
      </c>
      <c r="G44" s="6"/>
      <c r="H44" s="6"/>
      <c r="I44" s="58" t="s">
        <v>401</v>
      </c>
      <c r="J44" s="58" t="s">
        <v>401</v>
      </c>
      <c r="K44" s="58" t="s">
        <v>401</v>
      </c>
      <c r="L44" s="58" t="s">
        <v>400</v>
      </c>
      <c r="M44" s="58" t="s">
        <v>401</v>
      </c>
      <c r="N44" s="58" t="s">
        <v>401</v>
      </c>
      <c r="O44" s="58" t="s">
        <v>401</v>
      </c>
      <c r="P44" s="58" t="s">
        <v>401</v>
      </c>
      <c r="Q44" s="58" t="s">
        <v>401</v>
      </c>
      <c r="R44" s="58" t="s">
        <v>401</v>
      </c>
      <c r="S44" s="6"/>
      <c r="T44" s="48">
        <v>100</v>
      </c>
      <c r="U44" s="39" t="s">
        <v>749</v>
      </c>
      <c r="V44" s="39"/>
      <c r="W44" s="6" t="s">
        <v>670</v>
      </c>
      <c r="X44" s="39" t="s">
        <v>671</v>
      </c>
      <c r="Y44" s="39"/>
      <c r="Z44" s="59" t="s">
        <v>343</v>
      </c>
      <c r="AA44" s="6" t="s">
        <v>672</v>
      </c>
    </row>
    <row r="45" spans="1:27" ht="69.75" customHeight="1">
      <c r="A45" s="60">
        <v>40</v>
      </c>
      <c r="B45" s="6" t="s">
        <v>99</v>
      </c>
      <c r="C45" s="58" t="s">
        <v>131</v>
      </c>
      <c r="D45" s="19" t="s">
        <v>486</v>
      </c>
      <c r="E45" s="59" t="s">
        <v>522</v>
      </c>
      <c r="F45" s="41" t="s">
        <v>582</v>
      </c>
      <c r="G45" s="6" t="s">
        <v>197</v>
      </c>
      <c r="H45" s="6"/>
      <c r="I45" s="58" t="s">
        <v>401</v>
      </c>
      <c r="J45" s="58" t="s">
        <v>400</v>
      </c>
      <c r="K45" s="58" t="s">
        <v>401</v>
      </c>
      <c r="L45" s="58" t="s">
        <v>401</v>
      </c>
      <c r="M45" s="58" t="s">
        <v>401</v>
      </c>
      <c r="N45" s="58" t="s">
        <v>400</v>
      </c>
      <c r="O45" s="58" t="s">
        <v>401</v>
      </c>
      <c r="P45" s="58" t="s">
        <v>401</v>
      </c>
      <c r="Q45" s="58" t="s">
        <v>401</v>
      </c>
      <c r="R45" s="58" t="s">
        <v>401</v>
      </c>
      <c r="S45" s="6"/>
      <c r="T45" s="48"/>
      <c r="U45" s="6"/>
      <c r="V45" s="6"/>
      <c r="W45" s="6"/>
      <c r="X45" s="6"/>
      <c r="Y45" s="6"/>
      <c r="Z45" s="59"/>
      <c r="AA45" s="6"/>
    </row>
    <row r="46" spans="1:27" ht="69.75" customHeight="1">
      <c r="A46" s="60">
        <v>41</v>
      </c>
      <c r="B46" s="6" t="s">
        <v>408</v>
      </c>
      <c r="C46" s="58" t="s">
        <v>425</v>
      </c>
      <c r="D46" s="19" t="s">
        <v>440</v>
      </c>
      <c r="E46" s="59" t="s">
        <v>500</v>
      </c>
      <c r="F46" s="41" t="s">
        <v>528</v>
      </c>
      <c r="G46" s="6" t="s">
        <v>586</v>
      </c>
      <c r="H46" s="6" t="s">
        <v>599</v>
      </c>
      <c r="I46" s="58" t="s">
        <v>401</v>
      </c>
      <c r="J46" s="58" t="s">
        <v>401</v>
      </c>
      <c r="K46" s="58" t="s">
        <v>400</v>
      </c>
      <c r="L46" s="58" t="s">
        <v>400</v>
      </c>
      <c r="M46" s="58" t="s">
        <v>400</v>
      </c>
      <c r="N46" s="58" t="s">
        <v>401</v>
      </c>
      <c r="O46" s="58" t="s">
        <v>401</v>
      </c>
      <c r="P46" s="58" t="s">
        <v>401</v>
      </c>
      <c r="Q46" s="58" t="s">
        <v>401</v>
      </c>
      <c r="R46" s="58" t="s">
        <v>401</v>
      </c>
      <c r="S46" s="6" t="s">
        <v>615</v>
      </c>
      <c r="T46" s="48">
        <v>120</v>
      </c>
      <c r="U46" s="39" t="s">
        <v>632</v>
      </c>
      <c r="V46" s="39" t="s">
        <v>660</v>
      </c>
      <c r="W46" s="6" t="s">
        <v>311</v>
      </c>
      <c r="X46" s="39" t="s">
        <v>661</v>
      </c>
      <c r="Y46" s="39" t="s">
        <v>662</v>
      </c>
      <c r="Z46" s="59" t="s">
        <v>343</v>
      </c>
      <c r="AA46" s="6" t="s">
        <v>663</v>
      </c>
    </row>
    <row r="47" spans="1:27" ht="69.75" customHeight="1">
      <c r="A47" s="60">
        <v>42</v>
      </c>
      <c r="B47" s="6" t="s">
        <v>86</v>
      </c>
      <c r="C47" s="58" t="s">
        <v>124</v>
      </c>
      <c r="D47" s="19" t="s">
        <v>473</v>
      </c>
      <c r="E47" s="59" t="s">
        <v>518</v>
      </c>
      <c r="F47" s="41" t="s">
        <v>570</v>
      </c>
      <c r="G47" s="6" t="s">
        <v>186</v>
      </c>
      <c r="H47" s="6" t="s">
        <v>216</v>
      </c>
      <c r="I47" s="58" t="s">
        <v>401</v>
      </c>
      <c r="J47" s="58" t="s">
        <v>401</v>
      </c>
      <c r="K47" s="58" t="s">
        <v>401</v>
      </c>
      <c r="L47" s="58" t="s">
        <v>400</v>
      </c>
      <c r="M47" s="58" t="s">
        <v>401</v>
      </c>
      <c r="N47" s="58" t="s">
        <v>401</v>
      </c>
      <c r="O47" s="58" t="s">
        <v>401</v>
      </c>
      <c r="P47" s="58" t="s">
        <v>401</v>
      </c>
      <c r="Q47" s="58" t="s">
        <v>401</v>
      </c>
      <c r="R47" s="58" t="s">
        <v>401</v>
      </c>
      <c r="S47" s="6" t="s">
        <v>244</v>
      </c>
      <c r="T47" s="48">
        <v>20</v>
      </c>
      <c r="U47" s="6" t="s">
        <v>272</v>
      </c>
      <c r="V47" s="6" t="s">
        <v>300</v>
      </c>
      <c r="W47" s="50" t="s">
        <v>333</v>
      </c>
      <c r="X47" s="6" t="s">
        <v>750</v>
      </c>
      <c r="Y47" s="6" t="s">
        <v>344</v>
      </c>
      <c r="Z47" s="59" t="s">
        <v>343</v>
      </c>
      <c r="AA47" s="6" t="s">
        <v>390</v>
      </c>
    </row>
    <row r="48" spans="1:27" ht="69.75" customHeight="1">
      <c r="A48" s="60">
        <v>43</v>
      </c>
      <c r="B48" s="6" t="s">
        <v>716</v>
      </c>
      <c r="C48" s="60" t="s">
        <v>717</v>
      </c>
      <c r="D48" s="19" t="s">
        <v>718</v>
      </c>
      <c r="E48" s="61" t="s">
        <v>719</v>
      </c>
      <c r="F48" s="41" t="s">
        <v>720</v>
      </c>
      <c r="G48" s="6"/>
      <c r="H48" s="6"/>
      <c r="I48" s="60"/>
      <c r="J48" s="60"/>
      <c r="K48" s="60" t="s">
        <v>703</v>
      </c>
      <c r="L48" s="60"/>
      <c r="M48" s="60"/>
      <c r="N48" s="60"/>
      <c r="O48" s="60"/>
      <c r="P48" s="60"/>
      <c r="Q48" s="60"/>
      <c r="R48" s="60"/>
      <c r="S48" s="6" t="s">
        <v>721</v>
      </c>
      <c r="T48" s="48">
        <v>85</v>
      </c>
      <c r="U48" s="6" t="s">
        <v>722</v>
      </c>
      <c r="V48" s="6"/>
      <c r="W48" s="6" t="s">
        <v>723</v>
      </c>
      <c r="X48" s="6"/>
      <c r="Y48" s="6"/>
      <c r="Z48" s="61" t="s">
        <v>724</v>
      </c>
      <c r="AA48" s="6" t="s">
        <v>725</v>
      </c>
    </row>
    <row r="49" spans="1:27" ht="69.75" customHeight="1">
      <c r="A49" s="60">
        <v>44</v>
      </c>
      <c r="B49" s="6" t="s">
        <v>97</v>
      </c>
      <c r="C49" s="58" t="s">
        <v>129</v>
      </c>
      <c r="D49" s="19" t="s">
        <v>484</v>
      </c>
      <c r="E49" s="59" t="s">
        <v>521</v>
      </c>
      <c r="F49" s="41" t="s">
        <v>580</v>
      </c>
      <c r="G49" s="6" t="s">
        <v>195</v>
      </c>
      <c r="H49" s="6"/>
      <c r="I49" s="58" t="s">
        <v>401</v>
      </c>
      <c r="J49" s="58" t="s">
        <v>400</v>
      </c>
      <c r="K49" s="58" t="s">
        <v>401</v>
      </c>
      <c r="L49" s="58" t="s">
        <v>401</v>
      </c>
      <c r="M49" s="58" t="s">
        <v>401</v>
      </c>
      <c r="N49" s="58" t="s">
        <v>401</v>
      </c>
      <c r="O49" s="58" t="s">
        <v>401</v>
      </c>
      <c r="P49" s="58" t="s">
        <v>401</v>
      </c>
      <c r="Q49" s="58" t="s">
        <v>401</v>
      </c>
      <c r="R49" s="58" t="s">
        <v>401</v>
      </c>
      <c r="S49" s="6" t="s">
        <v>251</v>
      </c>
      <c r="T49" s="48">
        <v>9</v>
      </c>
      <c r="U49" s="6" t="s">
        <v>253</v>
      </c>
      <c r="V49" s="6" t="s">
        <v>305</v>
      </c>
      <c r="W49" s="6" t="s">
        <v>341</v>
      </c>
      <c r="X49" s="6" t="s">
        <v>369</v>
      </c>
      <c r="Y49" s="6" t="s">
        <v>370</v>
      </c>
      <c r="Z49" s="59" t="s">
        <v>343</v>
      </c>
      <c r="AA49" s="6" t="s">
        <v>751</v>
      </c>
    </row>
    <row r="50" spans="1:27" ht="69.75" customHeight="1">
      <c r="A50" s="60">
        <v>45</v>
      </c>
      <c r="B50" s="6" t="s">
        <v>66</v>
      </c>
      <c r="C50" s="58" t="s">
        <v>107</v>
      </c>
      <c r="D50" s="19" t="s">
        <v>138</v>
      </c>
      <c r="E50" s="59" t="s">
        <v>146</v>
      </c>
      <c r="F50" s="41" t="s">
        <v>549</v>
      </c>
      <c r="G50" s="6"/>
      <c r="H50" s="6" t="s">
        <v>202</v>
      </c>
      <c r="I50" s="58" t="s">
        <v>401</v>
      </c>
      <c r="J50" s="58" t="s">
        <v>401</v>
      </c>
      <c r="K50" s="58" t="s">
        <v>401</v>
      </c>
      <c r="L50" s="58" t="s">
        <v>400</v>
      </c>
      <c r="M50" s="58" t="s">
        <v>401</v>
      </c>
      <c r="N50" s="58" t="s">
        <v>401</v>
      </c>
      <c r="O50" s="58" t="s">
        <v>401</v>
      </c>
      <c r="P50" s="58" t="s">
        <v>401</v>
      </c>
      <c r="Q50" s="58" t="s">
        <v>401</v>
      </c>
      <c r="R50" s="58" t="s">
        <v>401</v>
      </c>
      <c r="S50" s="6" t="s">
        <v>228</v>
      </c>
      <c r="T50" s="48">
        <v>20</v>
      </c>
      <c r="U50" s="39" t="s">
        <v>257</v>
      </c>
      <c r="V50" s="39" t="s">
        <v>285</v>
      </c>
      <c r="W50" s="6" t="s">
        <v>314</v>
      </c>
      <c r="X50" s="6" t="s">
        <v>348</v>
      </c>
      <c r="Y50" s="6"/>
      <c r="Z50" s="59" t="s">
        <v>343</v>
      </c>
      <c r="AA50" s="6" t="s">
        <v>376</v>
      </c>
    </row>
    <row r="51" spans="1:27" ht="69.75" customHeight="1">
      <c r="A51" s="60">
        <v>46</v>
      </c>
      <c r="B51" s="6" t="s">
        <v>72</v>
      </c>
      <c r="C51" s="58" t="s">
        <v>113</v>
      </c>
      <c r="D51" s="19" t="s">
        <v>461</v>
      </c>
      <c r="E51" s="59" t="s">
        <v>150</v>
      </c>
      <c r="F51" s="41" t="s">
        <v>557</v>
      </c>
      <c r="G51" s="6" t="s">
        <v>179</v>
      </c>
      <c r="H51" s="6"/>
      <c r="I51" s="58" t="s">
        <v>401</v>
      </c>
      <c r="J51" s="58" t="s">
        <v>400</v>
      </c>
      <c r="K51" s="58" t="s">
        <v>401</v>
      </c>
      <c r="L51" s="58" t="s">
        <v>401</v>
      </c>
      <c r="M51" s="58" t="s">
        <v>401</v>
      </c>
      <c r="N51" s="58" t="s">
        <v>401</v>
      </c>
      <c r="O51" s="58" t="s">
        <v>401</v>
      </c>
      <c r="P51" s="58" t="s">
        <v>401</v>
      </c>
      <c r="Q51" s="58" t="s">
        <v>401</v>
      </c>
      <c r="R51" s="58" t="s">
        <v>401</v>
      </c>
      <c r="S51" s="6" t="s">
        <v>235</v>
      </c>
      <c r="T51" s="48">
        <v>82</v>
      </c>
      <c r="U51" s="39" t="s">
        <v>264</v>
      </c>
      <c r="V51" s="39"/>
      <c r="W51" s="6" t="s">
        <v>322</v>
      </c>
      <c r="X51" s="6" t="s">
        <v>353</v>
      </c>
      <c r="Y51" s="6"/>
      <c r="Z51" s="59" t="s">
        <v>343</v>
      </c>
      <c r="AA51" s="6" t="s">
        <v>383</v>
      </c>
    </row>
    <row r="52" spans="1:27" ht="69.75" customHeight="1">
      <c r="A52" s="60">
        <v>47</v>
      </c>
      <c r="B52" s="39" t="s">
        <v>403</v>
      </c>
      <c r="C52" s="58" t="s">
        <v>422</v>
      </c>
      <c r="D52" s="19" t="s">
        <v>434</v>
      </c>
      <c r="E52" s="59" t="s">
        <v>487</v>
      </c>
      <c r="F52" s="4" t="s">
        <v>523</v>
      </c>
      <c r="G52" s="6" t="s">
        <v>597</v>
      </c>
      <c r="H52" s="6" t="s">
        <v>607</v>
      </c>
      <c r="I52" s="58" t="s">
        <v>401</v>
      </c>
      <c r="J52" s="58" t="s">
        <v>400</v>
      </c>
      <c r="K52" s="58" t="s">
        <v>400</v>
      </c>
      <c r="L52" s="58" t="s">
        <v>400</v>
      </c>
      <c r="M52" s="58" t="s">
        <v>401</v>
      </c>
      <c r="N52" s="58" t="s">
        <v>401</v>
      </c>
      <c r="O52" s="58" t="s">
        <v>401</v>
      </c>
      <c r="P52" s="58" t="s">
        <v>401</v>
      </c>
      <c r="Q52" s="58" t="s">
        <v>401</v>
      </c>
      <c r="R52" s="58" t="s">
        <v>401</v>
      </c>
      <c r="S52" s="6" t="s">
        <v>609</v>
      </c>
      <c r="T52" s="47">
        <v>24</v>
      </c>
      <c r="U52" s="39" t="s">
        <v>628</v>
      </c>
      <c r="V52" s="39" t="s">
        <v>643</v>
      </c>
      <c r="W52" s="59" t="s">
        <v>644</v>
      </c>
      <c r="X52" s="39"/>
      <c r="Y52" s="39" t="s">
        <v>752</v>
      </c>
      <c r="Z52" s="59" t="s">
        <v>343</v>
      </c>
      <c r="AA52" s="6" t="s">
        <v>645</v>
      </c>
    </row>
    <row r="53" spans="1:27" ht="69.75" customHeight="1">
      <c r="A53" s="60">
        <v>48</v>
      </c>
      <c r="B53" s="6" t="s">
        <v>65</v>
      </c>
      <c r="C53" s="58" t="s">
        <v>106</v>
      </c>
      <c r="D53" s="19" t="s">
        <v>137</v>
      </c>
      <c r="E53" s="59" t="s">
        <v>145</v>
      </c>
      <c r="F53" s="41" t="s">
        <v>548</v>
      </c>
      <c r="G53" s="6" t="s">
        <v>172</v>
      </c>
      <c r="H53" s="6" t="s">
        <v>201</v>
      </c>
      <c r="I53" s="58" t="s">
        <v>401</v>
      </c>
      <c r="J53" s="58" t="s">
        <v>401</v>
      </c>
      <c r="K53" s="58" t="s">
        <v>401</v>
      </c>
      <c r="L53" s="58" t="s">
        <v>401</v>
      </c>
      <c r="M53" s="58" t="s">
        <v>400</v>
      </c>
      <c r="N53" s="58" t="s">
        <v>401</v>
      </c>
      <c r="O53" s="58" t="s">
        <v>401</v>
      </c>
      <c r="P53" s="58" t="s">
        <v>401</v>
      </c>
      <c r="Q53" s="58" t="s">
        <v>401</v>
      </c>
      <c r="R53" s="58" t="s">
        <v>401</v>
      </c>
      <c r="S53" s="6" t="s">
        <v>227</v>
      </c>
      <c r="T53" s="48">
        <v>38</v>
      </c>
      <c r="U53" s="39" t="s">
        <v>256</v>
      </c>
      <c r="V53" s="39" t="s">
        <v>284</v>
      </c>
      <c r="W53" s="6" t="s">
        <v>313</v>
      </c>
      <c r="X53" s="6" t="s">
        <v>347</v>
      </c>
      <c r="Y53" s="6"/>
      <c r="Z53" s="59" t="s">
        <v>343</v>
      </c>
      <c r="AA53" s="6" t="s">
        <v>753</v>
      </c>
    </row>
    <row r="54" spans="1:27" ht="69.75" customHeight="1">
      <c r="A54" s="60">
        <v>49</v>
      </c>
      <c r="B54" s="6" t="s">
        <v>77</v>
      </c>
      <c r="C54" s="58" t="s">
        <v>118</v>
      </c>
      <c r="D54" s="19" t="s">
        <v>465</v>
      </c>
      <c r="E54" s="59" t="s">
        <v>153</v>
      </c>
      <c r="F54" s="41" t="s">
        <v>562</v>
      </c>
      <c r="G54" s="6"/>
      <c r="H54" s="6"/>
      <c r="I54" s="58" t="s">
        <v>401</v>
      </c>
      <c r="J54" s="58" t="s">
        <v>401</v>
      </c>
      <c r="K54" s="58" t="s">
        <v>400</v>
      </c>
      <c r="L54" s="58" t="s">
        <v>400</v>
      </c>
      <c r="M54" s="58" t="s">
        <v>400</v>
      </c>
      <c r="N54" s="58" t="s">
        <v>401</v>
      </c>
      <c r="O54" s="58" t="s">
        <v>401</v>
      </c>
      <c r="P54" s="58" t="s">
        <v>401</v>
      </c>
      <c r="Q54" s="58" t="s">
        <v>401</v>
      </c>
      <c r="R54" s="58" t="s">
        <v>401</v>
      </c>
      <c r="S54" s="6" t="s">
        <v>237</v>
      </c>
      <c r="T54" s="48">
        <v>120</v>
      </c>
      <c r="U54" s="6" t="s">
        <v>253</v>
      </c>
      <c r="V54" s="6"/>
      <c r="W54" s="6" t="s">
        <v>326</v>
      </c>
      <c r="X54" s="6" t="s">
        <v>347</v>
      </c>
      <c r="Y54" s="6"/>
      <c r="Z54" s="59" t="s">
        <v>343</v>
      </c>
      <c r="AA54" s="6" t="s">
        <v>385</v>
      </c>
    </row>
    <row r="55" spans="1:27" ht="69.75" customHeight="1">
      <c r="A55" s="60">
        <v>50</v>
      </c>
      <c r="B55" s="6" t="s">
        <v>85</v>
      </c>
      <c r="C55" s="58" t="s">
        <v>123</v>
      </c>
      <c r="D55" s="19" t="s">
        <v>472</v>
      </c>
      <c r="E55" s="59" t="s">
        <v>158</v>
      </c>
      <c r="F55" s="41" t="s">
        <v>569</v>
      </c>
      <c r="G55" s="6" t="s">
        <v>185</v>
      </c>
      <c r="H55" s="6" t="s">
        <v>215</v>
      </c>
      <c r="I55" s="58" t="s">
        <v>400</v>
      </c>
      <c r="J55" s="58" t="s">
        <v>401</v>
      </c>
      <c r="K55" s="58" t="s">
        <v>400</v>
      </c>
      <c r="L55" s="58" t="s">
        <v>400</v>
      </c>
      <c r="M55" s="58" t="s">
        <v>401</v>
      </c>
      <c r="N55" s="58" t="s">
        <v>401</v>
      </c>
      <c r="O55" s="58" t="s">
        <v>401</v>
      </c>
      <c r="P55" s="58" t="s">
        <v>401</v>
      </c>
      <c r="Q55" s="58" t="s">
        <v>401</v>
      </c>
      <c r="R55" s="58" t="s">
        <v>401</v>
      </c>
      <c r="S55" s="6" t="s">
        <v>243</v>
      </c>
      <c r="T55" s="48">
        <v>200</v>
      </c>
      <c r="U55" s="6" t="s">
        <v>271</v>
      </c>
      <c r="V55" s="6" t="s">
        <v>299</v>
      </c>
      <c r="W55" s="6" t="s">
        <v>332</v>
      </c>
      <c r="X55" s="6" t="s">
        <v>360</v>
      </c>
      <c r="Y55" s="6" t="s">
        <v>360</v>
      </c>
      <c r="Z55" s="59" t="s">
        <v>343</v>
      </c>
      <c r="AA55" s="6" t="s">
        <v>389</v>
      </c>
    </row>
    <row r="56" spans="1:27" ht="69.75" customHeight="1">
      <c r="A56" s="60">
        <v>51</v>
      </c>
      <c r="B56" s="6" t="s">
        <v>404</v>
      </c>
      <c r="C56" s="58" t="s">
        <v>104</v>
      </c>
      <c r="D56" s="19" t="s">
        <v>435</v>
      </c>
      <c r="E56" s="59" t="s">
        <v>488</v>
      </c>
      <c r="F56" s="41" t="s">
        <v>524</v>
      </c>
      <c r="G56" s="6" t="s">
        <v>583</v>
      </c>
      <c r="H56" s="6"/>
      <c r="I56" s="58" t="s">
        <v>400</v>
      </c>
      <c r="J56" s="58" t="s">
        <v>401</v>
      </c>
      <c r="K56" s="58" t="s">
        <v>400</v>
      </c>
      <c r="L56" s="58" t="s">
        <v>401</v>
      </c>
      <c r="M56" s="58" t="s">
        <v>401</v>
      </c>
      <c r="N56" s="58" t="s">
        <v>401</v>
      </c>
      <c r="O56" s="58" t="s">
        <v>401</v>
      </c>
      <c r="P56" s="58" t="s">
        <v>401</v>
      </c>
      <c r="Q56" s="58" t="s">
        <v>401</v>
      </c>
      <c r="R56" s="58" t="s">
        <v>401</v>
      </c>
      <c r="S56" s="6" t="s">
        <v>610</v>
      </c>
      <c r="T56" s="48">
        <v>10</v>
      </c>
      <c r="U56" s="39" t="s">
        <v>253</v>
      </c>
      <c r="V56" s="39" t="s">
        <v>253</v>
      </c>
      <c r="W56" s="6" t="s">
        <v>320</v>
      </c>
      <c r="X56" s="39" t="s">
        <v>347</v>
      </c>
      <c r="Y56" s="39"/>
      <c r="Z56" s="59" t="s">
        <v>343</v>
      </c>
      <c r="AA56" s="6" t="s">
        <v>646</v>
      </c>
    </row>
    <row r="57" spans="1:27" ht="69.75" customHeight="1">
      <c r="A57" s="60">
        <v>52</v>
      </c>
      <c r="B57" s="6" t="s">
        <v>91</v>
      </c>
      <c r="C57" s="58" t="s">
        <v>126</v>
      </c>
      <c r="D57" s="19" t="s">
        <v>478</v>
      </c>
      <c r="E57" s="59" t="s">
        <v>162</v>
      </c>
      <c r="F57" s="41">
        <v>9037576758</v>
      </c>
      <c r="G57" s="6" t="s">
        <v>191</v>
      </c>
      <c r="H57" s="6"/>
      <c r="I57" s="58" t="s">
        <v>401</v>
      </c>
      <c r="J57" s="58" t="s">
        <v>401</v>
      </c>
      <c r="K57" s="58" t="s">
        <v>401</v>
      </c>
      <c r="L57" s="58" t="s">
        <v>401</v>
      </c>
      <c r="M57" s="58" t="s">
        <v>401</v>
      </c>
      <c r="N57" s="58" t="s">
        <v>401</v>
      </c>
      <c r="O57" s="58" t="s">
        <v>400</v>
      </c>
      <c r="P57" s="58" t="s">
        <v>400</v>
      </c>
      <c r="Q57" s="58" t="s">
        <v>401</v>
      </c>
      <c r="R57" s="58" t="s">
        <v>401</v>
      </c>
      <c r="S57" s="6" t="s">
        <v>248</v>
      </c>
      <c r="T57" s="48">
        <v>13</v>
      </c>
      <c r="U57" s="6" t="s">
        <v>253</v>
      </c>
      <c r="V57" s="6" t="s">
        <v>253</v>
      </c>
      <c r="W57" s="6" t="s">
        <v>338</v>
      </c>
      <c r="X57" s="6" t="s">
        <v>754</v>
      </c>
      <c r="Y57" s="6"/>
      <c r="Z57" s="59" t="s">
        <v>343</v>
      </c>
      <c r="AA57" s="6" t="s">
        <v>395</v>
      </c>
    </row>
    <row r="58" spans="1:27" ht="69.75" customHeight="1">
      <c r="A58" s="60">
        <v>53</v>
      </c>
      <c r="B58" s="6" t="s">
        <v>407</v>
      </c>
      <c r="C58" s="58" t="s">
        <v>115</v>
      </c>
      <c r="D58" s="19" t="s">
        <v>439</v>
      </c>
      <c r="E58" s="59" t="s">
        <v>490</v>
      </c>
      <c r="F58" s="41" t="s">
        <v>527</v>
      </c>
      <c r="G58" s="6"/>
      <c r="H58" s="6"/>
      <c r="I58" s="58" t="s">
        <v>401</v>
      </c>
      <c r="J58" s="58" t="s">
        <v>400</v>
      </c>
      <c r="K58" s="58" t="s">
        <v>401</v>
      </c>
      <c r="L58" s="58" t="s">
        <v>400</v>
      </c>
      <c r="M58" s="58" t="s">
        <v>401</v>
      </c>
      <c r="N58" s="58" t="s">
        <v>401</v>
      </c>
      <c r="O58" s="58" t="s">
        <v>401</v>
      </c>
      <c r="P58" s="58" t="s">
        <v>401</v>
      </c>
      <c r="Q58" s="58" t="s">
        <v>401</v>
      </c>
      <c r="R58" s="58" t="s">
        <v>401</v>
      </c>
      <c r="S58" s="6" t="s">
        <v>614</v>
      </c>
      <c r="T58" s="48">
        <v>107</v>
      </c>
      <c r="U58" s="39" t="s">
        <v>631</v>
      </c>
      <c r="V58" s="39" t="s">
        <v>657</v>
      </c>
      <c r="W58" s="6" t="s">
        <v>658</v>
      </c>
      <c r="X58" s="39" t="s">
        <v>347</v>
      </c>
      <c r="Y58" s="39"/>
      <c r="Z58" s="59" t="s">
        <v>343</v>
      </c>
      <c r="AA58" s="6" t="s">
        <v>659</v>
      </c>
    </row>
    <row r="59" spans="1:27" ht="69.75" customHeight="1">
      <c r="A59" s="60">
        <v>54</v>
      </c>
      <c r="B59" s="6" t="s">
        <v>410</v>
      </c>
      <c r="C59" s="58" t="s">
        <v>427</v>
      </c>
      <c r="D59" s="19" t="s">
        <v>442</v>
      </c>
      <c r="E59" s="59"/>
      <c r="F59" s="41" t="s">
        <v>530</v>
      </c>
      <c r="G59" s="6"/>
      <c r="H59" s="6" t="s">
        <v>600</v>
      </c>
      <c r="I59" s="58" t="s">
        <v>401</v>
      </c>
      <c r="J59" s="58" t="s">
        <v>400</v>
      </c>
      <c r="K59" s="58" t="s">
        <v>401</v>
      </c>
      <c r="L59" s="58" t="s">
        <v>401</v>
      </c>
      <c r="M59" s="58" t="s">
        <v>401</v>
      </c>
      <c r="N59" s="58" t="s">
        <v>401</v>
      </c>
      <c r="O59" s="58" t="s">
        <v>401</v>
      </c>
      <c r="P59" s="58" t="s">
        <v>401</v>
      </c>
      <c r="Q59" s="58" t="s">
        <v>401</v>
      </c>
      <c r="R59" s="58" t="s">
        <v>401</v>
      </c>
      <c r="S59" s="6" t="s">
        <v>617</v>
      </c>
      <c r="T59" s="48">
        <v>10</v>
      </c>
      <c r="U59" s="39" t="s">
        <v>634</v>
      </c>
      <c r="V59" s="39" t="s">
        <v>666</v>
      </c>
      <c r="W59" s="6" t="s">
        <v>667</v>
      </c>
      <c r="X59" s="39" t="s">
        <v>668</v>
      </c>
      <c r="Y59" s="39"/>
      <c r="Z59" s="59" t="s">
        <v>343</v>
      </c>
      <c r="AA59" s="6" t="s">
        <v>669</v>
      </c>
    </row>
    <row r="60" spans="1:27" ht="69.75" customHeight="1">
      <c r="A60" s="60">
        <v>55</v>
      </c>
      <c r="B60" s="6" t="s">
        <v>84</v>
      </c>
      <c r="C60" s="58" t="s">
        <v>122</v>
      </c>
      <c r="D60" s="19" t="s">
        <v>471</v>
      </c>
      <c r="E60" s="59" t="s">
        <v>157</v>
      </c>
      <c r="F60" s="41" t="s">
        <v>568</v>
      </c>
      <c r="G60" s="6"/>
      <c r="H60" s="6"/>
      <c r="I60" s="58" t="s">
        <v>401</v>
      </c>
      <c r="J60" s="58" t="s">
        <v>401</v>
      </c>
      <c r="K60" s="58" t="s">
        <v>400</v>
      </c>
      <c r="L60" s="58" t="s">
        <v>401</v>
      </c>
      <c r="M60" s="58" t="s">
        <v>401</v>
      </c>
      <c r="N60" s="58" t="s">
        <v>400</v>
      </c>
      <c r="O60" s="58" t="s">
        <v>401</v>
      </c>
      <c r="P60" s="58" t="s">
        <v>401</v>
      </c>
      <c r="Q60" s="58" t="s">
        <v>401</v>
      </c>
      <c r="R60" s="58" t="s">
        <v>401</v>
      </c>
      <c r="S60" s="6"/>
      <c r="T60" s="48">
        <v>408</v>
      </c>
      <c r="U60" s="6" t="s">
        <v>270</v>
      </c>
      <c r="V60" s="6" t="s">
        <v>298</v>
      </c>
      <c r="W60" s="6" t="s">
        <v>331</v>
      </c>
      <c r="X60" s="6"/>
      <c r="Y60" s="6"/>
      <c r="Z60" s="59"/>
      <c r="AA60" s="6"/>
    </row>
    <row r="61" spans="1:27" ht="69.75" customHeight="1">
      <c r="A61" s="60">
        <v>56</v>
      </c>
      <c r="B61" s="6" t="s">
        <v>88</v>
      </c>
      <c r="C61" s="58" t="s">
        <v>104</v>
      </c>
      <c r="D61" s="19" t="s">
        <v>475</v>
      </c>
      <c r="E61" s="59" t="s">
        <v>519</v>
      </c>
      <c r="F61" s="41" t="s">
        <v>572</v>
      </c>
      <c r="G61" s="6" t="s">
        <v>188</v>
      </c>
      <c r="H61" s="6"/>
      <c r="I61" s="58" t="s">
        <v>400</v>
      </c>
      <c r="J61" s="58" t="s">
        <v>401</v>
      </c>
      <c r="K61" s="58" t="s">
        <v>401</v>
      </c>
      <c r="L61" s="58" t="s">
        <v>400</v>
      </c>
      <c r="M61" s="58" t="s">
        <v>401</v>
      </c>
      <c r="N61" s="58" t="s">
        <v>401</v>
      </c>
      <c r="O61" s="58" t="s">
        <v>401</v>
      </c>
      <c r="P61" s="58" t="s">
        <v>401</v>
      </c>
      <c r="Q61" s="58" t="s">
        <v>401</v>
      </c>
      <c r="R61" s="58" t="s">
        <v>401</v>
      </c>
      <c r="S61" s="6"/>
      <c r="T61" s="48">
        <v>20</v>
      </c>
      <c r="U61" s="6" t="s">
        <v>274</v>
      </c>
      <c r="V61" s="6" t="s">
        <v>301</v>
      </c>
      <c r="W61" s="6" t="s">
        <v>335</v>
      </c>
      <c r="X61" s="6" t="s">
        <v>362</v>
      </c>
      <c r="Y61" s="6"/>
      <c r="Z61" s="59" t="s">
        <v>343</v>
      </c>
      <c r="AA61" s="6" t="s">
        <v>392</v>
      </c>
    </row>
    <row r="62" spans="1:27" ht="69.75" customHeight="1">
      <c r="A62" s="60">
        <v>57</v>
      </c>
      <c r="B62" s="6" t="s">
        <v>82</v>
      </c>
      <c r="C62" s="58" t="s">
        <v>121</v>
      </c>
      <c r="D62" s="19" t="s">
        <v>758</v>
      </c>
      <c r="E62" s="59" t="s">
        <v>156</v>
      </c>
      <c r="F62" s="41" t="s">
        <v>567</v>
      </c>
      <c r="G62" s="6" t="s">
        <v>184</v>
      </c>
      <c r="H62" s="6"/>
      <c r="I62" s="58" t="s">
        <v>401</v>
      </c>
      <c r="J62" s="58" t="s">
        <v>401</v>
      </c>
      <c r="K62" s="58" t="s">
        <v>401</v>
      </c>
      <c r="L62" s="58" t="s">
        <v>400</v>
      </c>
      <c r="M62" s="58" t="s">
        <v>401</v>
      </c>
      <c r="N62" s="58" t="s">
        <v>401</v>
      </c>
      <c r="O62" s="58" t="s">
        <v>401</v>
      </c>
      <c r="P62" s="58" t="s">
        <v>401</v>
      </c>
      <c r="Q62" s="58" t="s">
        <v>401</v>
      </c>
      <c r="R62" s="58" t="s">
        <v>401</v>
      </c>
      <c r="S62" s="6" t="s">
        <v>241</v>
      </c>
      <c r="T62" s="48"/>
      <c r="U62" s="6" t="s">
        <v>268</v>
      </c>
      <c r="V62" s="6" t="s">
        <v>296</v>
      </c>
      <c r="W62" s="6" t="s">
        <v>329</v>
      </c>
      <c r="X62" s="6" t="s">
        <v>359</v>
      </c>
      <c r="Y62" s="6"/>
      <c r="Z62" s="59" t="s">
        <v>343</v>
      </c>
      <c r="AA62" s="6" t="s">
        <v>387</v>
      </c>
    </row>
    <row r="63" spans="1:27" ht="69.75" customHeight="1">
      <c r="A63" s="60">
        <v>58</v>
      </c>
      <c r="B63" s="6" t="s">
        <v>87</v>
      </c>
      <c r="C63" s="58" t="s">
        <v>102</v>
      </c>
      <c r="D63" s="19" t="s">
        <v>474</v>
      </c>
      <c r="E63" s="59" t="s">
        <v>159</v>
      </c>
      <c r="F63" s="41" t="s">
        <v>571</v>
      </c>
      <c r="G63" s="6" t="s">
        <v>187</v>
      </c>
      <c r="H63" s="6"/>
      <c r="I63" s="58" t="s">
        <v>401</v>
      </c>
      <c r="J63" s="58" t="s">
        <v>400</v>
      </c>
      <c r="K63" s="58" t="s">
        <v>401</v>
      </c>
      <c r="L63" s="58" t="s">
        <v>400</v>
      </c>
      <c r="M63" s="58" t="s">
        <v>401</v>
      </c>
      <c r="N63" s="58" t="s">
        <v>401</v>
      </c>
      <c r="O63" s="58" t="s">
        <v>401</v>
      </c>
      <c r="P63" s="58" t="s">
        <v>401</v>
      </c>
      <c r="Q63" s="58" t="s">
        <v>401</v>
      </c>
      <c r="R63" s="58" t="s">
        <v>401</v>
      </c>
      <c r="S63" s="6" t="s">
        <v>245</v>
      </c>
      <c r="T63" s="48">
        <v>10</v>
      </c>
      <c r="U63" s="6" t="s">
        <v>273</v>
      </c>
      <c r="V63" s="6" t="s">
        <v>289</v>
      </c>
      <c r="W63" s="6" t="s">
        <v>334</v>
      </c>
      <c r="X63" s="6" t="s">
        <v>361</v>
      </c>
      <c r="Y63" s="6"/>
      <c r="Z63" s="59" t="s">
        <v>343</v>
      </c>
      <c r="AA63" s="6" t="s">
        <v>391</v>
      </c>
    </row>
    <row r="64" spans="1:27" ht="69.75" customHeight="1">
      <c r="A64" s="60">
        <v>59</v>
      </c>
      <c r="B64" s="6" t="s">
        <v>415</v>
      </c>
      <c r="C64" s="58" t="s">
        <v>425</v>
      </c>
      <c r="D64" s="19" t="s">
        <v>446</v>
      </c>
      <c r="E64" s="59" t="s">
        <v>493</v>
      </c>
      <c r="F64" s="41" t="s">
        <v>535</v>
      </c>
      <c r="G64" s="6" t="s">
        <v>590</v>
      </c>
      <c r="H64" s="6"/>
      <c r="I64" s="58" t="s">
        <v>401</v>
      </c>
      <c r="J64" s="58" t="s">
        <v>401</v>
      </c>
      <c r="K64" s="58" t="s">
        <v>401</v>
      </c>
      <c r="L64" s="58" t="s">
        <v>400</v>
      </c>
      <c r="M64" s="58" t="s">
        <v>401</v>
      </c>
      <c r="N64" s="58" t="s">
        <v>401</v>
      </c>
      <c r="O64" s="58" t="s">
        <v>401</v>
      </c>
      <c r="P64" s="58" t="s">
        <v>401</v>
      </c>
      <c r="Q64" s="58" t="s">
        <v>401</v>
      </c>
      <c r="R64" s="58" t="s">
        <v>401</v>
      </c>
      <c r="S64" s="6" t="s">
        <v>620</v>
      </c>
      <c r="T64" s="48">
        <v>15</v>
      </c>
      <c r="U64" s="39" t="s">
        <v>636</v>
      </c>
      <c r="V64" s="39" t="s">
        <v>679</v>
      </c>
      <c r="W64" s="6" t="s">
        <v>680</v>
      </c>
      <c r="X64" s="39" t="s">
        <v>681</v>
      </c>
      <c r="Y64" s="39" t="s">
        <v>681</v>
      </c>
      <c r="Z64" s="59" t="s">
        <v>343</v>
      </c>
      <c r="AA64" s="6" t="s">
        <v>682</v>
      </c>
    </row>
    <row r="65" spans="1:27" ht="69.75" customHeight="1">
      <c r="A65" s="60">
        <v>60</v>
      </c>
      <c r="B65" s="39" t="s">
        <v>402</v>
      </c>
      <c r="C65" s="58" t="s">
        <v>114</v>
      </c>
      <c r="D65" s="18" t="s">
        <v>433</v>
      </c>
      <c r="E65" s="59" t="s">
        <v>498</v>
      </c>
      <c r="F65" s="4"/>
      <c r="G65" s="55"/>
      <c r="H65" s="6" t="s">
        <v>606</v>
      </c>
      <c r="I65" s="58" t="s">
        <v>401</v>
      </c>
      <c r="J65" s="58" t="s">
        <v>401</v>
      </c>
      <c r="K65" s="58" t="s">
        <v>400</v>
      </c>
      <c r="L65" s="58" t="s">
        <v>401</v>
      </c>
      <c r="M65" s="58" t="s">
        <v>401</v>
      </c>
      <c r="N65" s="58" t="s">
        <v>401</v>
      </c>
      <c r="O65" s="58" t="s">
        <v>401</v>
      </c>
      <c r="P65" s="58" t="s">
        <v>401</v>
      </c>
      <c r="Q65" s="58" t="s">
        <v>401</v>
      </c>
      <c r="R65" s="58" t="s">
        <v>401</v>
      </c>
      <c r="S65" s="6" t="s">
        <v>608</v>
      </c>
      <c r="T65" s="47">
        <v>50</v>
      </c>
      <c r="U65" s="39" t="s">
        <v>627</v>
      </c>
      <c r="V65" s="39" t="s">
        <v>286</v>
      </c>
      <c r="W65" s="59" t="s">
        <v>641</v>
      </c>
      <c r="X65" s="39"/>
      <c r="Y65" s="39" t="s">
        <v>642</v>
      </c>
      <c r="Z65" s="59" t="s">
        <v>343</v>
      </c>
      <c r="AA65" s="6"/>
    </row>
    <row r="66" spans="1:27" ht="69.75" customHeight="1">
      <c r="A66" s="60">
        <v>61</v>
      </c>
      <c r="B66" s="6" t="s">
        <v>93</v>
      </c>
      <c r="C66" s="58" t="s">
        <v>127</v>
      </c>
      <c r="D66" s="19" t="s">
        <v>480</v>
      </c>
      <c r="E66" s="59" t="s">
        <v>163</v>
      </c>
      <c r="F66" s="41" t="s">
        <v>576</v>
      </c>
      <c r="G66" s="6" t="s">
        <v>193</v>
      </c>
      <c r="H66" s="6" t="s">
        <v>219</v>
      </c>
      <c r="I66" s="58" t="s">
        <v>401</v>
      </c>
      <c r="J66" s="58" t="s">
        <v>401</v>
      </c>
      <c r="K66" s="58" t="s">
        <v>400</v>
      </c>
      <c r="L66" s="58" t="s">
        <v>401</v>
      </c>
      <c r="M66" s="58" t="s">
        <v>401</v>
      </c>
      <c r="N66" s="58" t="s">
        <v>401</v>
      </c>
      <c r="O66" s="58" t="s">
        <v>401</v>
      </c>
      <c r="P66" s="58" t="s">
        <v>401</v>
      </c>
      <c r="Q66" s="58" t="s">
        <v>401</v>
      </c>
      <c r="R66" s="58" t="s">
        <v>401</v>
      </c>
      <c r="S66" s="6" t="s">
        <v>249</v>
      </c>
      <c r="T66" s="48">
        <v>190</v>
      </c>
      <c r="U66" s="6" t="s">
        <v>253</v>
      </c>
      <c r="V66" s="6" t="s">
        <v>253</v>
      </c>
      <c r="W66" s="6" t="s">
        <v>339</v>
      </c>
      <c r="X66" s="6" t="s">
        <v>365</v>
      </c>
      <c r="Y66" s="6" t="s">
        <v>366</v>
      </c>
      <c r="Z66" s="59" t="s">
        <v>343</v>
      </c>
      <c r="AA66" s="6" t="s">
        <v>396</v>
      </c>
    </row>
    <row r="67" spans="1:27" ht="69.75" customHeight="1">
      <c r="A67" s="60">
        <v>62</v>
      </c>
      <c r="B67" s="6" t="s">
        <v>419</v>
      </c>
      <c r="C67" s="58" t="s">
        <v>431</v>
      </c>
      <c r="D67" s="19" t="s">
        <v>452</v>
      </c>
      <c r="E67" s="59" t="s">
        <v>506</v>
      </c>
      <c r="F67" s="41" t="s">
        <v>541</v>
      </c>
      <c r="G67" s="6" t="s">
        <v>594</v>
      </c>
      <c r="H67" s="6"/>
      <c r="I67" s="58" t="s">
        <v>401</v>
      </c>
      <c r="J67" s="58" t="s">
        <v>401</v>
      </c>
      <c r="K67" s="58" t="s">
        <v>401</v>
      </c>
      <c r="L67" s="58" t="s">
        <v>400</v>
      </c>
      <c r="M67" s="58" t="s">
        <v>401</v>
      </c>
      <c r="N67" s="58" t="s">
        <v>401</v>
      </c>
      <c r="O67" s="58" t="s">
        <v>401</v>
      </c>
      <c r="P67" s="58" t="s">
        <v>401</v>
      </c>
      <c r="Q67" s="58" t="s">
        <v>401</v>
      </c>
      <c r="R67" s="58" t="s">
        <v>401</v>
      </c>
      <c r="S67" s="6" t="s">
        <v>624</v>
      </c>
      <c r="T67" s="48">
        <v>63</v>
      </c>
      <c r="U67" s="39" t="s">
        <v>639</v>
      </c>
      <c r="V67" s="39" t="s">
        <v>689</v>
      </c>
      <c r="W67" s="6" t="s">
        <v>690</v>
      </c>
      <c r="X67" s="6" t="s">
        <v>755</v>
      </c>
      <c r="Y67" s="6"/>
      <c r="Z67" s="59" t="s">
        <v>343</v>
      </c>
      <c r="AA67" s="6" t="s">
        <v>691</v>
      </c>
    </row>
    <row r="68" spans="1:27" ht="69.75" customHeight="1">
      <c r="A68" s="60">
        <v>63</v>
      </c>
      <c r="B68" s="6" t="s">
        <v>83</v>
      </c>
      <c r="C68" s="58" t="s">
        <v>121</v>
      </c>
      <c r="D68" s="19" t="s">
        <v>470</v>
      </c>
      <c r="E68" s="59" t="s">
        <v>517</v>
      </c>
      <c r="F68" s="41" t="s">
        <v>567</v>
      </c>
      <c r="G68" s="6" t="s">
        <v>184</v>
      </c>
      <c r="H68" s="6"/>
      <c r="I68" s="58" t="s">
        <v>401</v>
      </c>
      <c r="J68" s="58" t="s">
        <v>401</v>
      </c>
      <c r="K68" s="58" t="s">
        <v>401</v>
      </c>
      <c r="L68" s="58" t="s">
        <v>400</v>
      </c>
      <c r="M68" s="58" t="s">
        <v>401</v>
      </c>
      <c r="N68" s="58" t="s">
        <v>401</v>
      </c>
      <c r="O68" s="58" t="s">
        <v>401</v>
      </c>
      <c r="P68" s="58" t="s">
        <v>401</v>
      </c>
      <c r="Q68" s="58" t="s">
        <v>401</v>
      </c>
      <c r="R68" s="58" t="s">
        <v>401</v>
      </c>
      <c r="S68" s="6" t="s">
        <v>242</v>
      </c>
      <c r="T68" s="48"/>
      <c r="U68" s="6" t="s">
        <v>269</v>
      </c>
      <c r="V68" s="6" t="s">
        <v>297</v>
      </c>
      <c r="W68" s="6" t="s">
        <v>330</v>
      </c>
      <c r="X68" s="6" t="s">
        <v>756</v>
      </c>
      <c r="Y68" s="6"/>
      <c r="Z68" s="59" t="s">
        <v>343</v>
      </c>
      <c r="AA68" s="6" t="s">
        <v>388</v>
      </c>
    </row>
    <row r="69" spans="1:27" ht="69.75" customHeight="1">
      <c r="A69" s="60">
        <v>64</v>
      </c>
      <c r="B69" s="6" t="s">
        <v>95</v>
      </c>
      <c r="C69" s="58" t="s">
        <v>128</v>
      </c>
      <c r="D69" s="19" t="s">
        <v>482</v>
      </c>
      <c r="E69" s="59" t="s">
        <v>165</v>
      </c>
      <c r="F69" s="41" t="s">
        <v>578</v>
      </c>
      <c r="G69" s="6"/>
      <c r="H69" s="6"/>
      <c r="I69" s="58" t="s">
        <v>401</v>
      </c>
      <c r="J69" s="58" t="s">
        <v>401</v>
      </c>
      <c r="K69" s="58" t="s">
        <v>401</v>
      </c>
      <c r="L69" s="58" t="s">
        <v>401</v>
      </c>
      <c r="M69" s="58" t="s">
        <v>401</v>
      </c>
      <c r="N69" s="58" t="s">
        <v>400</v>
      </c>
      <c r="O69" s="58" t="s">
        <v>401</v>
      </c>
      <c r="P69" s="58" t="s">
        <v>401</v>
      </c>
      <c r="Q69" s="58" t="s">
        <v>401</v>
      </c>
      <c r="R69" s="58" t="s">
        <v>401</v>
      </c>
      <c r="S69" s="6"/>
      <c r="T69" s="48">
        <v>295</v>
      </c>
      <c r="U69" s="6"/>
      <c r="V69" s="6"/>
      <c r="W69" s="6" t="s">
        <v>340</v>
      </c>
      <c r="X69" s="6"/>
      <c r="Y69" s="6"/>
      <c r="Z69" s="59" t="s">
        <v>343</v>
      </c>
      <c r="AA69" s="6" t="s">
        <v>398</v>
      </c>
    </row>
    <row r="70" spans="1:27" ht="69.75" customHeight="1">
      <c r="A70" s="60">
        <v>65</v>
      </c>
      <c r="B70" s="6" t="s">
        <v>60</v>
      </c>
      <c r="C70" s="58" t="s">
        <v>100</v>
      </c>
      <c r="D70" s="19" t="s">
        <v>132</v>
      </c>
      <c r="E70" s="59" t="s">
        <v>142</v>
      </c>
      <c r="F70" s="41" t="s">
        <v>544</v>
      </c>
      <c r="G70" s="6" t="s">
        <v>167</v>
      </c>
      <c r="H70" s="6"/>
      <c r="I70" s="58" t="s">
        <v>400</v>
      </c>
      <c r="J70" s="58" t="s">
        <v>400</v>
      </c>
      <c r="K70" s="58" t="s">
        <v>401</v>
      </c>
      <c r="L70" s="58" t="s">
        <v>401</v>
      </c>
      <c r="M70" s="58" t="s">
        <v>400</v>
      </c>
      <c r="N70" s="58" t="s">
        <v>400</v>
      </c>
      <c r="O70" s="58" t="s">
        <v>401</v>
      </c>
      <c r="P70" s="58" t="s">
        <v>401</v>
      </c>
      <c r="Q70" s="58" t="s">
        <v>401</v>
      </c>
      <c r="R70" s="58" t="s">
        <v>401</v>
      </c>
      <c r="S70" s="6" t="s">
        <v>222</v>
      </c>
      <c r="T70" s="48"/>
      <c r="U70" s="39" t="s">
        <v>252</v>
      </c>
      <c r="V70" s="39" t="s">
        <v>279</v>
      </c>
      <c r="W70" s="6" t="s">
        <v>307</v>
      </c>
      <c r="X70" s="6" t="s">
        <v>757</v>
      </c>
      <c r="Y70" s="6"/>
      <c r="Z70" s="59" t="s">
        <v>343</v>
      </c>
      <c r="AA70" s="6" t="s">
        <v>371</v>
      </c>
    </row>
    <row r="71" spans="1:27" ht="69.75" customHeight="1">
      <c r="A71" s="60">
        <v>66</v>
      </c>
      <c r="B71" s="6" t="s">
        <v>74</v>
      </c>
      <c r="C71" s="58" t="s">
        <v>115</v>
      </c>
      <c r="D71" s="19" t="s">
        <v>463</v>
      </c>
      <c r="E71" s="59" t="s">
        <v>513</v>
      </c>
      <c r="F71" s="41" t="s">
        <v>559</v>
      </c>
      <c r="G71" s="6"/>
      <c r="H71" s="6"/>
      <c r="I71" s="58" t="s">
        <v>401</v>
      </c>
      <c r="J71" s="58" t="s">
        <v>401</v>
      </c>
      <c r="K71" s="58" t="s">
        <v>400</v>
      </c>
      <c r="L71" s="58" t="s">
        <v>401</v>
      </c>
      <c r="M71" s="58" t="s">
        <v>400</v>
      </c>
      <c r="N71" s="58" t="s">
        <v>401</v>
      </c>
      <c r="O71" s="58" t="s">
        <v>401</v>
      </c>
      <c r="P71" s="58" t="s">
        <v>401</v>
      </c>
      <c r="Q71" s="58" t="s">
        <v>401</v>
      </c>
      <c r="R71" s="58" t="s">
        <v>401</v>
      </c>
      <c r="S71" s="6"/>
      <c r="T71" s="48"/>
      <c r="U71" s="39"/>
      <c r="V71" s="39"/>
      <c r="W71" s="6"/>
      <c r="X71" s="6"/>
      <c r="Y71" s="6"/>
      <c r="Z71" s="59"/>
      <c r="AA71" s="6"/>
    </row>
    <row r="72" spans="1:27" ht="69.75" customHeight="1">
      <c r="A72" s="60">
        <v>67</v>
      </c>
      <c r="B72" s="6" t="s">
        <v>96</v>
      </c>
      <c r="C72" s="58" t="s">
        <v>115</v>
      </c>
      <c r="D72" s="19" t="s">
        <v>483</v>
      </c>
      <c r="E72" s="59" t="s">
        <v>166</v>
      </c>
      <c r="F72" s="41" t="s">
        <v>579</v>
      </c>
      <c r="G72" s="6"/>
      <c r="H72" s="6"/>
      <c r="I72" s="58" t="s">
        <v>401</v>
      </c>
      <c r="J72" s="58" t="s">
        <v>401</v>
      </c>
      <c r="K72" s="58" t="s">
        <v>400</v>
      </c>
      <c r="L72" s="58" t="s">
        <v>401</v>
      </c>
      <c r="M72" s="58" t="s">
        <v>401</v>
      </c>
      <c r="N72" s="58" t="s">
        <v>401</v>
      </c>
      <c r="O72" s="58" t="s">
        <v>401</v>
      </c>
      <c r="P72" s="58" t="s">
        <v>401</v>
      </c>
      <c r="Q72" s="58" t="s">
        <v>401</v>
      </c>
      <c r="R72" s="58" t="s">
        <v>401</v>
      </c>
      <c r="S72" s="6"/>
      <c r="T72" s="48">
        <v>28</v>
      </c>
      <c r="U72" s="6"/>
      <c r="V72" s="6"/>
      <c r="W72" s="6"/>
      <c r="X72" s="6" t="s">
        <v>728</v>
      </c>
      <c r="Y72" s="6"/>
      <c r="Z72" s="59" t="s">
        <v>343</v>
      </c>
      <c r="AA72" s="6" t="s">
        <v>399</v>
      </c>
    </row>
    <row r="73" spans="1:27" ht="69.75" customHeight="1">
      <c r="A73" s="60">
        <v>68</v>
      </c>
      <c r="B73" s="6" t="s">
        <v>405</v>
      </c>
      <c r="C73" s="58" t="s">
        <v>424</v>
      </c>
      <c r="D73" s="56" t="s">
        <v>437</v>
      </c>
      <c r="E73" s="59" t="s">
        <v>489</v>
      </c>
      <c r="F73" s="41" t="s">
        <v>526</v>
      </c>
      <c r="G73" s="56" t="s">
        <v>585</v>
      </c>
      <c r="H73" s="6"/>
      <c r="I73" s="58" t="s">
        <v>401</v>
      </c>
      <c r="J73" s="58" t="s">
        <v>401</v>
      </c>
      <c r="K73" s="58" t="s">
        <v>400</v>
      </c>
      <c r="L73" s="58" t="s">
        <v>400</v>
      </c>
      <c r="M73" s="58" t="s">
        <v>401</v>
      </c>
      <c r="N73" s="58" t="s">
        <v>401</v>
      </c>
      <c r="O73" s="58" t="s">
        <v>401</v>
      </c>
      <c r="P73" s="58" t="s">
        <v>401</v>
      </c>
      <c r="Q73" s="58" t="s">
        <v>401</v>
      </c>
      <c r="R73" s="58" t="s">
        <v>401</v>
      </c>
      <c r="S73" s="6" t="s">
        <v>612</v>
      </c>
      <c r="T73" s="48">
        <v>13</v>
      </c>
      <c r="U73" s="39" t="s">
        <v>630</v>
      </c>
      <c r="V73" s="39" t="s">
        <v>649</v>
      </c>
      <c r="W73" s="6" t="s">
        <v>650</v>
      </c>
      <c r="X73" s="39" t="s">
        <v>651</v>
      </c>
      <c r="Y73" s="39" t="s">
        <v>355</v>
      </c>
      <c r="Z73" s="59" t="s">
        <v>343</v>
      </c>
      <c r="AA73" s="6" t="s">
        <v>652</v>
      </c>
    </row>
  </sheetData>
  <sheetProtection password="CA48" sheet="1" sort="0" autoFilter="0"/>
  <autoFilter ref="A5:AA73"/>
  <mergeCells count="10">
    <mergeCell ref="I3:S3"/>
    <mergeCell ref="U3:Z3"/>
    <mergeCell ref="AA3:AA4"/>
    <mergeCell ref="C3:C4"/>
    <mergeCell ref="A3:A4"/>
    <mergeCell ref="B3:B4"/>
    <mergeCell ref="E3:E4"/>
    <mergeCell ref="F3:G3"/>
    <mergeCell ref="H3:H4"/>
    <mergeCell ref="D3:D4"/>
  </mergeCells>
  <printOptions/>
  <pageMargins left="0.6299212598425197" right="0.2362204724409449" top="0.5511811023622047" bottom="0.15748031496062992" header="0.31496062992125984" footer="0.31496062992125984"/>
  <pageSetup fitToHeight="0" fitToWidth="1" horizontalDpi="600" verticalDpi="600" orientation="landscape" paperSize="8" scale="67" r:id="rId1"/>
</worksheet>
</file>

<file path=xl/worksheets/sheet2.xml><?xml version="1.0" encoding="utf-8"?>
<worksheet xmlns="http://schemas.openxmlformats.org/spreadsheetml/2006/main" xmlns:r="http://schemas.openxmlformats.org/officeDocument/2006/relationships">
  <dimension ref="A1:W23"/>
  <sheetViews>
    <sheetView zoomScale="140" zoomScaleNormal="140" zoomScalePageLayoutView="0" workbookViewId="0" topLeftCell="A1">
      <selection activeCell="U9" sqref="U9"/>
    </sheetView>
  </sheetViews>
  <sheetFormatPr defaultColWidth="9.140625" defaultRowHeight="15"/>
  <cols>
    <col min="1" max="1" width="5.421875" style="29" customWidth="1"/>
    <col min="2" max="2" width="15.140625" style="29" bestFit="1" customWidth="1"/>
    <col min="3" max="17" width="3.57421875" style="29" customWidth="1"/>
    <col min="18" max="18" width="3.57421875" style="30" customWidth="1"/>
    <col min="19" max="19" width="3.57421875" style="0" customWidth="1"/>
  </cols>
  <sheetData>
    <row r="1" spans="1:23" ht="18.75">
      <c r="A1" s="95" t="s">
        <v>28</v>
      </c>
      <c r="B1" s="95"/>
      <c r="C1" s="95"/>
      <c r="D1" s="95"/>
      <c r="E1" s="95"/>
      <c r="F1" s="95"/>
      <c r="G1" s="95"/>
      <c r="H1" s="95"/>
      <c r="I1" s="95"/>
      <c r="J1" s="95"/>
      <c r="K1" s="95"/>
      <c r="L1" s="95"/>
      <c r="M1" s="95"/>
      <c r="N1" s="95"/>
      <c r="O1" s="95"/>
      <c r="P1" s="95"/>
      <c r="Q1" s="95"/>
      <c r="R1" s="95"/>
      <c r="S1" s="31"/>
      <c r="T1" s="31"/>
      <c r="U1" s="31"/>
      <c r="V1" s="31"/>
      <c r="W1" s="31"/>
    </row>
    <row r="2" spans="1:23" ht="19.5" thickBot="1">
      <c r="A2" s="32"/>
      <c r="B2" s="32"/>
      <c r="C2" s="32"/>
      <c r="D2" s="32"/>
      <c r="E2" s="32"/>
      <c r="F2" s="32"/>
      <c r="G2" s="32"/>
      <c r="H2" s="32"/>
      <c r="I2" s="32"/>
      <c r="J2" s="32"/>
      <c r="K2" s="32"/>
      <c r="L2" s="32"/>
      <c r="M2" s="32"/>
      <c r="N2" s="32"/>
      <c r="O2" s="32"/>
      <c r="P2" s="32"/>
      <c r="Q2" s="32"/>
      <c r="R2" s="31"/>
      <c r="S2" s="31"/>
      <c r="T2" s="31" t="s">
        <v>58</v>
      </c>
      <c r="U2" s="31"/>
      <c r="V2" s="31"/>
      <c r="W2" s="31"/>
    </row>
    <row r="3" spans="1:23" ht="24.75" customHeight="1" thickBot="1">
      <c r="A3" s="96" t="s">
        <v>29</v>
      </c>
      <c r="B3" s="97"/>
      <c r="C3" s="74" t="e">
        <f>VLOOKUP($T$4,リスト!A:AA,2,TRUE)</f>
        <v>#N/A</v>
      </c>
      <c r="D3" s="75"/>
      <c r="E3" s="75"/>
      <c r="F3" s="75"/>
      <c r="G3" s="75"/>
      <c r="H3" s="75"/>
      <c r="I3" s="75"/>
      <c r="J3" s="75"/>
      <c r="K3" s="75"/>
      <c r="L3" s="75"/>
      <c r="M3" s="75"/>
      <c r="N3" s="75"/>
      <c r="O3" s="75"/>
      <c r="P3" s="75"/>
      <c r="Q3" s="75"/>
      <c r="R3" s="76"/>
      <c r="S3" s="31"/>
      <c r="T3" s="31" t="s">
        <v>59</v>
      </c>
      <c r="U3" s="31"/>
      <c r="V3" s="31"/>
      <c r="W3" s="31"/>
    </row>
    <row r="4" spans="1:23" ht="24.75" customHeight="1">
      <c r="A4" s="98" t="s">
        <v>30</v>
      </c>
      <c r="B4" s="99"/>
      <c r="C4" s="80" t="e">
        <f>VLOOKUP($T$4,リスト!A:AA,5,TRUE)</f>
        <v>#N/A</v>
      </c>
      <c r="D4" s="81"/>
      <c r="E4" s="81"/>
      <c r="F4" s="81"/>
      <c r="G4" s="81"/>
      <c r="H4" s="81"/>
      <c r="I4" s="81"/>
      <c r="J4" s="81"/>
      <c r="K4" s="81"/>
      <c r="L4" s="81"/>
      <c r="M4" s="81"/>
      <c r="N4" s="81"/>
      <c r="O4" s="81"/>
      <c r="P4" s="81"/>
      <c r="Q4" s="81"/>
      <c r="R4" s="82"/>
      <c r="S4" s="31"/>
      <c r="T4" s="103"/>
      <c r="U4" s="31"/>
      <c r="V4" s="31"/>
      <c r="W4" s="31"/>
    </row>
    <row r="5" spans="1:23" ht="24.75" customHeight="1" thickBot="1">
      <c r="A5" s="83" t="s">
        <v>31</v>
      </c>
      <c r="B5" s="105" t="s">
        <v>32</v>
      </c>
      <c r="C5" s="84" t="s">
        <v>56</v>
      </c>
      <c r="D5" s="111" t="e">
        <f>VLOOKUP($T$4,リスト!A:AA,3,TRUE)</f>
        <v>#N/A</v>
      </c>
      <c r="E5" s="111"/>
      <c r="F5" s="111"/>
      <c r="G5" s="107" t="e">
        <f>VLOOKUP($T$4,リスト!A:AA,4,TRUE)</f>
        <v>#N/A</v>
      </c>
      <c r="H5" s="107"/>
      <c r="I5" s="107"/>
      <c r="J5" s="107"/>
      <c r="K5" s="107"/>
      <c r="L5" s="107"/>
      <c r="M5" s="107"/>
      <c r="N5" s="107"/>
      <c r="O5" s="107"/>
      <c r="P5" s="107"/>
      <c r="Q5" s="107"/>
      <c r="R5" s="108"/>
      <c r="S5" s="31"/>
      <c r="T5" s="104"/>
      <c r="U5" s="31"/>
      <c r="V5" s="31"/>
      <c r="W5" s="31"/>
    </row>
    <row r="6" spans="1:23" ht="24.75" customHeight="1">
      <c r="A6" s="83"/>
      <c r="B6" s="106"/>
      <c r="C6" s="85"/>
      <c r="D6" s="112"/>
      <c r="E6" s="112"/>
      <c r="F6" s="112"/>
      <c r="G6" s="109"/>
      <c r="H6" s="109"/>
      <c r="I6" s="109"/>
      <c r="J6" s="109"/>
      <c r="K6" s="109"/>
      <c r="L6" s="109"/>
      <c r="M6" s="109"/>
      <c r="N6" s="109"/>
      <c r="O6" s="109"/>
      <c r="P6" s="109"/>
      <c r="Q6" s="109"/>
      <c r="R6" s="110"/>
      <c r="S6" s="31"/>
      <c r="T6" s="33"/>
      <c r="U6" s="31"/>
      <c r="V6" s="31"/>
      <c r="W6" s="31"/>
    </row>
    <row r="7" spans="1:23" ht="24.75" customHeight="1">
      <c r="A7" s="83"/>
      <c r="B7" s="27" t="s">
        <v>33</v>
      </c>
      <c r="C7" s="77" t="e">
        <f>VLOOKUP($T$4,リスト!A:AA,6,TRUE)&amp;""</f>
        <v>#N/A</v>
      </c>
      <c r="D7" s="78"/>
      <c r="E7" s="78"/>
      <c r="F7" s="78"/>
      <c r="G7" s="78"/>
      <c r="H7" s="78"/>
      <c r="I7" s="78"/>
      <c r="J7" s="78"/>
      <c r="K7" s="78"/>
      <c r="L7" s="78"/>
      <c r="M7" s="78"/>
      <c r="N7" s="78"/>
      <c r="O7" s="78"/>
      <c r="P7" s="78"/>
      <c r="Q7" s="78"/>
      <c r="R7" s="79"/>
      <c r="S7" s="31"/>
      <c r="T7" s="31"/>
      <c r="U7" s="31"/>
      <c r="V7" s="31"/>
      <c r="W7" s="31"/>
    </row>
    <row r="8" spans="1:23" ht="24.75" customHeight="1">
      <c r="A8" s="83"/>
      <c r="B8" s="27" t="s">
        <v>34</v>
      </c>
      <c r="C8" s="80" t="e">
        <f>VLOOKUP($T$4,リスト!A:AA,7,TRUE)&amp;""</f>
        <v>#N/A</v>
      </c>
      <c r="D8" s="81"/>
      <c r="E8" s="81"/>
      <c r="F8" s="81"/>
      <c r="G8" s="81"/>
      <c r="H8" s="81"/>
      <c r="I8" s="81"/>
      <c r="J8" s="81"/>
      <c r="K8" s="81"/>
      <c r="L8" s="81"/>
      <c r="M8" s="81"/>
      <c r="N8" s="81"/>
      <c r="O8" s="81"/>
      <c r="P8" s="81"/>
      <c r="Q8" s="81"/>
      <c r="R8" s="82"/>
      <c r="S8" s="31"/>
      <c r="T8" s="31"/>
      <c r="U8" s="31"/>
      <c r="V8" s="31"/>
      <c r="W8" s="31"/>
    </row>
    <row r="9" spans="1:23" ht="24.75" customHeight="1" thickBot="1">
      <c r="A9" s="100" t="s">
        <v>35</v>
      </c>
      <c r="B9" s="101"/>
      <c r="C9" s="80" t="e">
        <f>VLOOKUP($T$4,リスト!A:AA,8,TRUE)&amp;""</f>
        <v>#N/A</v>
      </c>
      <c r="D9" s="81"/>
      <c r="E9" s="81"/>
      <c r="F9" s="81"/>
      <c r="G9" s="81"/>
      <c r="H9" s="81"/>
      <c r="I9" s="81"/>
      <c r="J9" s="81"/>
      <c r="K9" s="81"/>
      <c r="L9" s="81"/>
      <c r="M9" s="81"/>
      <c r="N9" s="81"/>
      <c r="O9" s="81"/>
      <c r="P9" s="81"/>
      <c r="Q9" s="81"/>
      <c r="R9" s="82"/>
      <c r="S9" s="31"/>
      <c r="T9" s="31"/>
      <c r="U9" s="31"/>
      <c r="V9" s="31"/>
      <c r="W9" s="31"/>
    </row>
    <row r="10" spans="1:23" ht="24.75" customHeight="1">
      <c r="A10" s="116" t="s">
        <v>36</v>
      </c>
      <c r="B10" s="117"/>
      <c r="C10" s="20" t="e">
        <f>VLOOKUP($T$4,リスト!A:AA,9,TRUE)&amp;""</f>
        <v>#N/A</v>
      </c>
      <c r="D10" s="11" t="s">
        <v>45</v>
      </c>
      <c r="E10" s="11"/>
      <c r="F10" s="11"/>
      <c r="G10" s="11"/>
      <c r="H10" s="11"/>
      <c r="I10" s="11"/>
      <c r="J10" s="11"/>
      <c r="K10" s="21" t="e">
        <f>VLOOKUP($T$4,リスト!A:AA,10,TRUE)&amp;""</f>
        <v>#N/A</v>
      </c>
      <c r="L10" s="11" t="s">
        <v>46</v>
      </c>
      <c r="M10" s="11"/>
      <c r="N10" s="11"/>
      <c r="O10" s="11"/>
      <c r="P10" s="11"/>
      <c r="Q10" s="11"/>
      <c r="R10" s="12"/>
      <c r="S10" s="31"/>
      <c r="T10" s="31"/>
      <c r="U10" s="31"/>
      <c r="V10" s="31"/>
      <c r="W10" s="31"/>
    </row>
    <row r="11" spans="1:23" ht="24.75" customHeight="1">
      <c r="A11" s="118"/>
      <c r="B11" s="71"/>
      <c r="C11" s="22" t="e">
        <f>VLOOKUP($T$4,リスト!A:AA,11,TRUE)&amp;""</f>
        <v>#N/A</v>
      </c>
      <c r="D11" s="9" t="s">
        <v>47</v>
      </c>
      <c r="E11" s="9"/>
      <c r="F11" s="9"/>
      <c r="G11" s="9"/>
      <c r="H11" s="9"/>
      <c r="I11" s="9"/>
      <c r="J11" s="9"/>
      <c r="K11" s="23" t="e">
        <f>VLOOKUP($T$4,リスト!A:AA,12,TRUE)&amp;""</f>
        <v>#N/A</v>
      </c>
      <c r="L11" s="9" t="s">
        <v>48</v>
      </c>
      <c r="M11" s="9"/>
      <c r="N11" s="9"/>
      <c r="O11" s="9"/>
      <c r="P11" s="9"/>
      <c r="Q11" s="9"/>
      <c r="R11" s="10"/>
      <c r="S11" s="31"/>
      <c r="T11" s="31"/>
      <c r="U11" s="31"/>
      <c r="V11" s="31"/>
      <c r="W11" s="31"/>
    </row>
    <row r="12" spans="1:23" ht="24.75" customHeight="1">
      <c r="A12" s="118"/>
      <c r="B12" s="71"/>
      <c r="C12" s="22" t="e">
        <f>VLOOKUP($T$4,リスト!A:AA,13,TRUE)&amp;""</f>
        <v>#N/A</v>
      </c>
      <c r="D12" s="9" t="s">
        <v>49</v>
      </c>
      <c r="E12" s="9"/>
      <c r="F12" s="9"/>
      <c r="G12" s="9"/>
      <c r="H12" s="9"/>
      <c r="I12" s="9"/>
      <c r="J12" s="9"/>
      <c r="K12" s="23" t="e">
        <f>VLOOKUP($T$4,リスト!A:AA,14,TRUE)&amp;""</f>
        <v>#N/A</v>
      </c>
      <c r="L12" s="9" t="s">
        <v>50</v>
      </c>
      <c r="M12" s="9"/>
      <c r="N12" s="9"/>
      <c r="O12" s="9"/>
      <c r="P12" s="9"/>
      <c r="Q12" s="9"/>
      <c r="R12" s="10"/>
      <c r="S12" s="31"/>
      <c r="T12" s="31"/>
      <c r="U12" s="31"/>
      <c r="V12" s="31"/>
      <c r="W12" s="31"/>
    </row>
    <row r="13" spans="1:23" ht="24.75" customHeight="1">
      <c r="A13" s="118"/>
      <c r="B13" s="71"/>
      <c r="C13" s="22" t="e">
        <f>VLOOKUP($T$4,リスト!A:AA,15,TRUE)&amp;""</f>
        <v>#N/A</v>
      </c>
      <c r="D13" s="9" t="s">
        <v>51</v>
      </c>
      <c r="E13" s="9"/>
      <c r="F13" s="9"/>
      <c r="G13" s="9"/>
      <c r="H13" s="9"/>
      <c r="I13" s="9"/>
      <c r="J13" s="9"/>
      <c r="K13" s="23"/>
      <c r="L13" s="9"/>
      <c r="M13" s="23" t="e">
        <f>VLOOKUP($T$4,リスト!A:AA,16,TRUE)&amp;""</f>
        <v>#N/A</v>
      </c>
      <c r="N13" s="9" t="s">
        <v>52</v>
      </c>
      <c r="O13" s="9"/>
      <c r="P13" s="9"/>
      <c r="Q13" s="9"/>
      <c r="R13" s="10"/>
      <c r="S13" s="31"/>
      <c r="T13" s="31"/>
      <c r="U13" s="31"/>
      <c r="V13" s="31"/>
      <c r="W13" s="31"/>
    </row>
    <row r="14" spans="1:23" ht="24.75" customHeight="1" thickBot="1">
      <c r="A14" s="72"/>
      <c r="B14" s="73"/>
      <c r="C14" s="24" t="e">
        <f>VLOOKUP($T$4,リスト!A:AA,17,TRUE)&amp;""</f>
        <v>#N/A</v>
      </c>
      <c r="D14" s="13" t="s">
        <v>53</v>
      </c>
      <c r="E14" s="13"/>
      <c r="F14" s="13"/>
      <c r="G14" s="13"/>
      <c r="H14" s="13"/>
      <c r="I14" s="13"/>
      <c r="J14" s="13"/>
      <c r="K14" s="25" t="e">
        <f>VLOOKUP($T$4,リスト!A:AA,18,TRUE)&amp;""</f>
        <v>#N/A</v>
      </c>
      <c r="L14" s="13" t="s">
        <v>54</v>
      </c>
      <c r="M14" s="13"/>
      <c r="N14" s="13"/>
      <c r="O14" s="13"/>
      <c r="P14" s="13"/>
      <c r="Q14" s="13"/>
      <c r="R14" s="14"/>
      <c r="S14" s="31"/>
      <c r="T14" s="31"/>
      <c r="U14" s="31"/>
      <c r="V14" s="31"/>
      <c r="W14" s="31"/>
    </row>
    <row r="15" spans="1:23" ht="24.75" customHeight="1">
      <c r="A15" s="96" t="s">
        <v>37</v>
      </c>
      <c r="B15" s="97"/>
      <c r="C15" s="96" t="e">
        <f>VLOOKUP($T$4,リスト!A:AA,20,TRUE)&amp;""</f>
        <v>#N/A</v>
      </c>
      <c r="D15" s="97"/>
      <c r="E15" s="26" t="s">
        <v>57</v>
      </c>
      <c r="F15" s="15"/>
      <c r="G15" s="15"/>
      <c r="H15" s="15"/>
      <c r="I15" s="15"/>
      <c r="J15" s="15"/>
      <c r="K15" s="15"/>
      <c r="L15" s="15"/>
      <c r="M15" s="15"/>
      <c r="N15" s="15"/>
      <c r="O15" s="15"/>
      <c r="P15" s="15"/>
      <c r="Q15" s="15"/>
      <c r="R15" s="16"/>
      <c r="S15" s="31"/>
      <c r="T15" s="31"/>
      <c r="U15" s="31"/>
      <c r="V15" s="31"/>
      <c r="W15" s="31"/>
    </row>
    <row r="16" spans="1:23" ht="24.75" customHeight="1">
      <c r="A16" s="83" t="s">
        <v>38</v>
      </c>
      <c r="B16" s="27" t="s">
        <v>39</v>
      </c>
      <c r="C16" s="86" t="e">
        <f>VLOOKUP($T$4,リスト!A:AA,21,TRUE)&amp;""</f>
        <v>#N/A</v>
      </c>
      <c r="D16" s="87"/>
      <c r="E16" s="87"/>
      <c r="F16" s="87"/>
      <c r="G16" s="87"/>
      <c r="H16" s="87"/>
      <c r="I16" s="87"/>
      <c r="J16" s="87"/>
      <c r="K16" s="87"/>
      <c r="L16" s="87"/>
      <c r="M16" s="87"/>
      <c r="N16" s="87"/>
      <c r="O16" s="87"/>
      <c r="P16" s="87"/>
      <c r="Q16" s="87"/>
      <c r="R16" s="88"/>
      <c r="S16" s="31"/>
      <c r="T16" s="31"/>
      <c r="U16" s="31"/>
      <c r="V16" s="31"/>
      <c r="W16" s="31"/>
    </row>
    <row r="17" spans="1:23" ht="24.75" customHeight="1">
      <c r="A17" s="83"/>
      <c r="B17" s="27" t="s">
        <v>40</v>
      </c>
      <c r="C17" s="86" t="e">
        <f>VLOOKUP($T$4,リスト!A:AA,22,TRUE)&amp;""</f>
        <v>#N/A</v>
      </c>
      <c r="D17" s="87"/>
      <c r="E17" s="87"/>
      <c r="F17" s="87"/>
      <c r="G17" s="87"/>
      <c r="H17" s="87"/>
      <c r="I17" s="87"/>
      <c r="J17" s="87"/>
      <c r="K17" s="87"/>
      <c r="L17" s="87"/>
      <c r="M17" s="87"/>
      <c r="N17" s="87"/>
      <c r="O17" s="87"/>
      <c r="P17" s="87"/>
      <c r="Q17" s="87"/>
      <c r="R17" s="88"/>
      <c r="S17" s="31"/>
      <c r="T17" s="31"/>
      <c r="U17" s="31"/>
      <c r="V17" s="31"/>
      <c r="W17" s="31"/>
    </row>
    <row r="18" spans="1:23" ht="24.75" customHeight="1">
      <c r="A18" s="83"/>
      <c r="B18" s="27" t="s">
        <v>41</v>
      </c>
      <c r="C18" s="86" t="e">
        <f>VLOOKUP($T$4,リスト!A:AA,23,TRUE)&amp;""</f>
        <v>#N/A</v>
      </c>
      <c r="D18" s="87"/>
      <c r="E18" s="87"/>
      <c r="F18" s="87"/>
      <c r="G18" s="87"/>
      <c r="H18" s="87"/>
      <c r="I18" s="87"/>
      <c r="J18" s="87"/>
      <c r="K18" s="87"/>
      <c r="L18" s="87"/>
      <c r="M18" s="87"/>
      <c r="N18" s="87"/>
      <c r="O18" s="87"/>
      <c r="P18" s="87"/>
      <c r="Q18" s="87"/>
      <c r="R18" s="88"/>
      <c r="S18" s="31"/>
      <c r="T18" s="31"/>
      <c r="U18" s="31"/>
      <c r="V18" s="31"/>
      <c r="W18" s="31"/>
    </row>
    <row r="19" spans="1:23" ht="24.75" customHeight="1">
      <c r="A19" s="83"/>
      <c r="B19" s="27" t="s">
        <v>42</v>
      </c>
      <c r="C19" s="86" t="e">
        <f>VLOOKUP($T$4,リスト!A:AA,24,TRUE)&amp;""</f>
        <v>#N/A</v>
      </c>
      <c r="D19" s="87"/>
      <c r="E19" s="87"/>
      <c r="F19" s="87"/>
      <c r="G19" s="87"/>
      <c r="H19" s="87"/>
      <c r="I19" s="87"/>
      <c r="J19" s="87"/>
      <c r="K19" s="87"/>
      <c r="L19" s="87"/>
      <c r="M19" s="87"/>
      <c r="N19" s="87"/>
      <c r="O19" s="87"/>
      <c r="P19" s="87"/>
      <c r="Q19" s="87"/>
      <c r="R19" s="88"/>
      <c r="S19" s="31"/>
      <c r="T19" s="31"/>
      <c r="U19" s="31"/>
      <c r="V19" s="31"/>
      <c r="W19" s="31"/>
    </row>
    <row r="20" spans="1:23" ht="24.75" customHeight="1">
      <c r="A20" s="83"/>
      <c r="B20" s="27" t="s">
        <v>43</v>
      </c>
      <c r="C20" s="86" t="e">
        <f>VLOOKUP($T$4,リスト!A:AA,25,TRUE)&amp;""</f>
        <v>#N/A</v>
      </c>
      <c r="D20" s="87"/>
      <c r="E20" s="87"/>
      <c r="F20" s="87"/>
      <c r="G20" s="87"/>
      <c r="H20" s="87"/>
      <c r="I20" s="87"/>
      <c r="J20" s="87"/>
      <c r="K20" s="87"/>
      <c r="L20" s="87"/>
      <c r="M20" s="87"/>
      <c r="N20" s="87"/>
      <c r="O20" s="87"/>
      <c r="P20" s="87"/>
      <c r="Q20" s="87"/>
      <c r="R20" s="88"/>
      <c r="S20" s="31"/>
      <c r="T20" s="31"/>
      <c r="U20" s="31"/>
      <c r="V20" s="31"/>
      <c r="W20" s="31"/>
    </row>
    <row r="21" spans="1:23" ht="24.75" customHeight="1" thickBot="1">
      <c r="A21" s="102"/>
      <c r="B21" s="28" t="s">
        <v>44</v>
      </c>
      <c r="C21" s="113" t="e">
        <f>VLOOKUP($T$4,リスト!A:AA,26,TRUE)&amp;""</f>
        <v>#N/A</v>
      </c>
      <c r="D21" s="114"/>
      <c r="E21" s="114"/>
      <c r="F21" s="114"/>
      <c r="G21" s="114"/>
      <c r="H21" s="114"/>
      <c r="I21" s="114"/>
      <c r="J21" s="114"/>
      <c r="K21" s="114"/>
      <c r="L21" s="114"/>
      <c r="M21" s="114"/>
      <c r="N21" s="114"/>
      <c r="O21" s="114"/>
      <c r="P21" s="114"/>
      <c r="Q21" s="114"/>
      <c r="R21" s="115"/>
      <c r="S21" s="31"/>
      <c r="T21" s="31"/>
      <c r="U21" s="31"/>
      <c r="V21" s="31"/>
      <c r="W21" s="31"/>
    </row>
    <row r="22" spans="1:23" ht="45" customHeight="1">
      <c r="A22" s="70" t="s">
        <v>55</v>
      </c>
      <c r="B22" s="71"/>
      <c r="C22" s="89" t="e">
        <f>VLOOKUP($T$4,リスト!A:AA,27,TRUE)&amp;""</f>
        <v>#N/A</v>
      </c>
      <c r="D22" s="90"/>
      <c r="E22" s="90"/>
      <c r="F22" s="90"/>
      <c r="G22" s="90"/>
      <c r="H22" s="90"/>
      <c r="I22" s="90"/>
      <c r="J22" s="90"/>
      <c r="K22" s="90"/>
      <c r="L22" s="90"/>
      <c r="M22" s="90"/>
      <c r="N22" s="90"/>
      <c r="O22" s="90"/>
      <c r="P22" s="90"/>
      <c r="Q22" s="90"/>
      <c r="R22" s="91"/>
      <c r="S22" s="31"/>
      <c r="T22" s="31"/>
      <c r="U22" s="31"/>
      <c r="V22" s="31"/>
      <c r="W22" s="31"/>
    </row>
    <row r="23" spans="1:23" ht="45" customHeight="1" thickBot="1">
      <c r="A23" s="72"/>
      <c r="B23" s="73"/>
      <c r="C23" s="92"/>
      <c r="D23" s="93"/>
      <c r="E23" s="93"/>
      <c r="F23" s="93"/>
      <c r="G23" s="93"/>
      <c r="H23" s="93"/>
      <c r="I23" s="93"/>
      <c r="J23" s="93"/>
      <c r="K23" s="93"/>
      <c r="L23" s="93"/>
      <c r="M23" s="93"/>
      <c r="N23" s="93"/>
      <c r="O23" s="93"/>
      <c r="P23" s="93"/>
      <c r="Q23" s="93"/>
      <c r="R23" s="94"/>
      <c r="S23" s="31"/>
      <c r="T23" s="31"/>
      <c r="U23" s="31"/>
      <c r="V23" s="31"/>
      <c r="W23" s="31"/>
    </row>
  </sheetData>
  <sheetProtection password="CA48" sheet="1"/>
  <mergeCells count="27">
    <mergeCell ref="T4:T5"/>
    <mergeCell ref="B5:B6"/>
    <mergeCell ref="C4:R4"/>
    <mergeCell ref="G5:R6"/>
    <mergeCell ref="D5:F6"/>
    <mergeCell ref="C21:R21"/>
    <mergeCell ref="A10:B14"/>
    <mergeCell ref="A1:R1"/>
    <mergeCell ref="C9:R9"/>
    <mergeCell ref="C15:D15"/>
    <mergeCell ref="C16:R16"/>
    <mergeCell ref="C17:R17"/>
    <mergeCell ref="A3:B3"/>
    <mergeCell ref="A4:B4"/>
    <mergeCell ref="A9:B9"/>
    <mergeCell ref="A15:B15"/>
    <mergeCell ref="A16:A21"/>
    <mergeCell ref="A22:B23"/>
    <mergeCell ref="C3:R3"/>
    <mergeCell ref="C7:R7"/>
    <mergeCell ref="C8:R8"/>
    <mergeCell ref="A5:A8"/>
    <mergeCell ref="C5:C6"/>
    <mergeCell ref="C19:R19"/>
    <mergeCell ref="C20:R20"/>
    <mergeCell ref="C22:R23"/>
    <mergeCell ref="C18:R1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阿部　征人</dc:creator>
  <cp:keywords/>
  <dc:description/>
  <cp:lastModifiedBy>阿部　征人</cp:lastModifiedBy>
  <cp:lastPrinted>2023-07-18T07:26:39Z</cp:lastPrinted>
  <dcterms:created xsi:type="dcterms:W3CDTF">2023-04-25T06:18:41Z</dcterms:created>
  <dcterms:modified xsi:type="dcterms:W3CDTF">2023-07-24T02:00:45Z</dcterms:modified>
  <cp:category/>
  <cp:version/>
  <cp:contentType/>
  <cp:contentStatus/>
</cp:coreProperties>
</file>