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1jofls1\0501000_清掃管理事務所$\04 施設係\204 【電力自由化に伴う電力契約関係】\R4～R5　電力契約関係\★★【清掃＆衛生施設】★★\00 起案（市長決裁）\02 衛生施設【完成】\"/>
    </mc:Choice>
  </mc:AlternateContent>
  <bookViews>
    <workbookView xWindow="120" yWindow="108" windowWidth="23712" windowHeight="9840" activeTab="2"/>
  </bookViews>
  <sheets>
    <sheet name="予定価格設定の考え方" sheetId="5" r:id="rId1"/>
    <sheet name="表紙" sheetId="6" r:id="rId2"/>
    <sheet name="衛生施設" sheetId="4" r:id="rId3"/>
  </sheets>
  <definedNames>
    <definedName name="\A">#REF!</definedName>
    <definedName name="_xlnm.Print_Area" localSheetId="2">衛生施設!$A$1:$W$41</definedName>
    <definedName name="_xlnm.Print_Area" localSheetId="1">表紙!$A$1:$BB$63,表紙!#REF!</definedName>
  </definedNames>
  <calcPr calcId="162913"/>
</workbook>
</file>

<file path=xl/calcChain.xml><?xml version="1.0" encoding="utf-8"?>
<calcChain xmlns="http://schemas.openxmlformats.org/spreadsheetml/2006/main">
  <c r="O39" i="4" l="1"/>
  <c r="K39" i="4"/>
  <c r="O36" i="4"/>
  <c r="S36" i="4"/>
  <c r="W33" i="4" l="1"/>
  <c r="W28" i="4"/>
  <c r="W23" i="4"/>
  <c r="U33" i="4" l="1"/>
  <c r="T33" i="4"/>
  <c r="S33" i="4"/>
  <c r="R33" i="4"/>
  <c r="Q33" i="4"/>
  <c r="P33" i="4"/>
  <c r="O33" i="4"/>
  <c r="N33" i="4"/>
  <c r="M33" i="4"/>
  <c r="L33" i="4"/>
  <c r="K33" i="4"/>
  <c r="J33" i="4"/>
  <c r="D33" i="4"/>
  <c r="U28" i="4"/>
  <c r="T28" i="4"/>
  <c r="S28" i="4"/>
  <c r="R28" i="4"/>
  <c r="Q28" i="4"/>
  <c r="P28" i="4"/>
  <c r="O28" i="4"/>
  <c r="N28" i="4"/>
  <c r="M28" i="4"/>
  <c r="L28" i="4"/>
  <c r="K28" i="4"/>
  <c r="J28" i="4"/>
  <c r="D28" i="4"/>
  <c r="J23" i="4"/>
  <c r="U23" i="4"/>
  <c r="T23" i="4"/>
  <c r="S23" i="4"/>
  <c r="R23" i="4"/>
  <c r="Q23" i="4"/>
  <c r="P23" i="4"/>
  <c r="O23" i="4"/>
  <c r="N23" i="4"/>
  <c r="M23" i="4"/>
  <c r="L23" i="4"/>
  <c r="K23" i="4"/>
  <c r="D23" i="4"/>
  <c r="V28" i="4" l="1"/>
  <c r="V33" i="4"/>
  <c r="V23" i="4"/>
  <c r="G53" i="5"/>
  <c r="F53" i="5"/>
  <c r="E53" i="5"/>
  <c r="G52" i="5"/>
  <c r="E52" i="5"/>
  <c r="G51" i="5"/>
  <c r="E51" i="5"/>
  <c r="G50" i="5"/>
  <c r="E50" i="5"/>
  <c r="G49" i="5"/>
  <c r="E49" i="5"/>
  <c r="G48" i="5"/>
  <c r="E48" i="5"/>
  <c r="G47" i="5"/>
  <c r="E47" i="5"/>
  <c r="G46" i="5"/>
  <c r="E46" i="5"/>
  <c r="G45" i="5"/>
  <c r="F45" i="5"/>
  <c r="E45" i="5"/>
  <c r="G44" i="5"/>
  <c r="F44" i="5"/>
  <c r="E44" i="5"/>
  <c r="V32" i="4" l="1"/>
  <c r="V31" i="4"/>
  <c r="V27" i="4"/>
  <c r="V22" i="4"/>
  <c r="V21" i="4"/>
  <c r="W31" i="4" l="1"/>
  <c r="W21" i="4"/>
  <c r="Q43" i="6" l="1"/>
  <c r="S39" i="4" l="1"/>
  <c r="Q45" i="6" l="1"/>
</calcChain>
</file>

<file path=xl/sharedStrings.xml><?xml version="1.0" encoding="utf-8"?>
<sst xmlns="http://schemas.openxmlformats.org/spreadsheetml/2006/main" count="217" uniqueCount="150">
  <si>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</si>
  <si>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</si>
  <si>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</si>
  <si>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</si>
  <si>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</si>
  <si>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基本料金計（円） a×b×c×12月</t>
    <rPh sb="0" eb="2">
      <t>キホン</t>
    </rPh>
    <rPh sb="2" eb="4">
      <t>リョウキン</t>
    </rPh>
    <rPh sb="4" eb="5">
      <t>ケイ</t>
    </rPh>
    <rPh sb="6" eb="7">
      <t>エン</t>
    </rPh>
    <rPh sb="17" eb="18">
      <t>ガツ</t>
    </rPh>
    <phoneticPr fontId="1"/>
  </si>
  <si>
    <t>供給期間</t>
    <rPh sb="0" eb="2">
      <t>キョウキュウ</t>
    </rPh>
    <rPh sb="2" eb="4">
      <t>キカン</t>
    </rPh>
    <phoneticPr fontId="1"/>
  </si>
  <si>
    <t>2月</t>
  </si>
  <si>
    <t>3月</t>
  </si>
  <si>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</si>
  <si>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</si>
  <si>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</si>
  <si>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</si>
  <si>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</si>
  <si>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</si>
  <si>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</si>
  <si>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</si>
  <si>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</si>
  <si>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</si>
  <si>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</si>
  <si>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</si>
  <si>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電力量料金単価（円/kW） c</t>
    <rPh sb="0" eb="2">
      <t>デンリョク</t>
    </rPh>
    <rPh sb="2" eb="3">
      <t>リョウ</t>
    </rPh>
    <rPh sb="3" eb="5">
      <t>リョウキン</t>
    </rPh>
    <rPh sb="5" eb="7">
      <t>タンカ</t>
    </rPh>
    <rPh sb="8" eb="9">
      <t>エン</t>
    </rPh>
    <phoneticPr fontId="1"/>
  </si>
  <si>
    <t>電力量料金計（円） c×d</t>
    <rPh sb="0" eb="2">
      <t>デンリョク</t>
    </rPh>
    <rPh sb="2" eb="3">
      <t>リョウ</t>
    </rPh>
    <rPh sb="3" eb="5">
      <t>リョウキン</t>
    </rPh>
    <rPh sb="5" eb="6">
      <t>ケイ</t>
    </rPh>
    <rPh sb="7" eb="8">
      <t>エン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</si>
  <si>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</si>
  <si>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</si>
  <si>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</si>
  <si>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</si>
  <si>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３　入力する「基本料金単価（円/kW a」には、力率調整割引または割増の金額を含めないこと。なお、「力率調整 c」欄の率合いは、直近の実積率合いを採用している。</t>
    <rPh sb="2" eb="4">
      <t>ニュウリョク</t>
    </rPh>
    <rPh sb="7" eb="9">
      <t>キホン</t>
    </rPh>
    <rPh sb="9" eb="11">
      <t>リョウキン</t>
    </rPh>
    <rPh sb="11" eb="13">
      <t>タンカ</t>
    </rPh>
    <rPh sb="14" eb="15">
      <t>エン</t>
    </rPh>
    <rPh sb="24" eb="26">
      <t>リキリツ</t>
    </rPh>
    <rPh sb="26" eb="28">
      <t>チョウセイ</t>
    </rPh>
    <rPh sb="28" eb="30">
      <t>ワリビキ</t>
    </rPh>
    <rPh sb="33" eb="35">
      <t>ワリマシ</t>
    </rPh>
    <rPh sb="36" eb="38">
      <t>キンガク</t>
    </rPh>
    <rPh sb="39" eb="40">
      <t>フク</t>
    </rPh>
    <rPh sb="50" eb="52">
      <t>リキリツ</t>
    </rPh>
    <rPh sb="52" eb="54">
      <t>チョウセイ</t>
    </rPh>
    <rPh sb="57" eb="58">
      <t>ラン</t>
    </rPh>
    <rPh sb="59" eb="60">
      <t>リツ</t>
    </rPh>
    <rPh sb="60" eb="61">
      <t>ア</t>
    </rPh>
    <rPh sb="64" eb="66">
      <t>チョッキン</t>
    </rPh>
    <rPh sb="67" eb="70">
      <t>ジッセキリツ</t>
    </rPh>
    <rPh sb="70" eb="71">
      <t>ア</t>
    </rPh>
    <rPh sb="73" eb="75">
      <t>サイヨウ</t>
    </rPh>
    <phoneticPr fontId="1"/>
  </si>
  <si>
    <t>力率調整　c</t>
    <rPh sb="0" eb="2">
      <t>リキリツ</t>
    </rPh>
    <rPh sb="2" eb="4">
      <t>チョウセイ</t>
    </rPh>
    <phoneticPr fontId="1"/>
  </si>
  <si>
    <t>-</t>
    <phoneticPr fontId="1"/>
  </si>
  <si>
    <t>高圧電力S</t>
    <rPh sb="0" eb="2">
      <t>コウアツ</t>
    </rPh>
    <rPh sb="2" eb="4">
      <t>デンリョク</t>
    </rPh>
    <phoneticPr fontId="1"/>
  </si>
  <si>
    <t>電力量料金単価（円/kW）夏季 c</t>
    <rPh sb="0" eb="2">
      <t>デンリョク</t>
    </rPh>
    <rPh sb="2" eb="3">
      <t>リョウ</t>
    </rPh>
    <rPh sb="3" eb="5">
      <t>リョウキン</t>
    </rPh>
    <rPh sb="5" eb="7">
      <t>タンカ</t>
    </rPh>
    <rPh sb="8" eb="9">
      <t>エン</t>
    </rPh>
    <rPh sb="13" eb="15">
      <t>カキ</t>
    </rPh>
    <phoneticPr fontId="1"/>
  </si>
  <si>
    <t>電力量料金単価（円/kW）その他季 d</t>
    <rPh sb="0" eb="2">
      <t>デンリョク</t>
    </rPh>
    <rPh sb="2" eb="3">
      <t>リョウ</t>
    </rPh>
    <rPh sb="3" eb="5">
      <t>リョウキン</t>
    </rPh>
    <rPh sb="5" eb="7">
      <t>タンカ</t>
    </rPh>
    <rPh sb="8" eb="9">
      <t>エン</t>
    </rPh>
    <rPh sb="15" eb="16">
      <t>タ</t>
    </rPh>
    <rPh sb="16" eb="17">
      <t>キ</t>
    </rPh>
    <phoneticPr fontId="1"/>
  </si>
  <si>
    <t>予定使用電力量（kWh） 夏季　e</t>
    <rPh sb="0" eb="2">
      <t>ヨテイ</t>
    </rPh>
    <rPh sb="2" eb="4">
      <t>シヨウ</t>
    </rPh>
    <rPh sb="4" eb="6">
      <t>デンリョク</t>
    </rPh>
    <rPh sb="6" eb="7">
      <t>リョウ</t>
    </rPh>
    <rPh sb="13" eb="15">
      <t>カキ</t>
    </rPh>
    <phoneticPr fontId="1"/>
  </si>
  <si>
    <t>予定使用電力量（kWh） その他季　f</t>
    <rPh sb="0" eb="2">
      <t>ヨテイ</t>
    </rPh>
    <rPh sb="2" eb="4">
      <t>シヨウ</t>
    </rPh>
    <rPh sb="4" eb="6">
      <t>デンリョク</t>
    </rPh>
    <rPh sb="6" eb="7">
      <t>リョウ</t>
    </rPh>
    <rPh sb="15" eb="16">
      <t>タ</t>
    </rPh>
    <rPh sb="16" eb="17">
      <t>キ</t>
    </rPh>
    <phoneticPr fontId="1"/>
  </si>
  <si>
    <t>電力量料金計（円）(c×e)+(d×f)</t>
    <rPh sb="0" eb="2">
      <t>デンリョク</t>
    </rPh>
    <rPh sb="2" eb="3">
      <t>リョウ</t>
    </rPh>
    <rPh sb="3" eb="5">
      <t>リョウキン</t>
    </rPh>
    <rPh sb="5" eb="6">
      <t>ケイ</t>
    </rPh>
    <rPh sb="7" eb="8">
      <t>エン</t>
    </rPh>
    <phoneticPr fontId="1"/>
  </si>
  <si>
    <t>予定使用電力量（kWh） 　d</t>
    <rPh sb="0" eb="2">
      <t>ヨテイ</t>
    </rPh>
    <rPh sb="2" eb="4">
      <t>シヨウ</t>
    </rPh>
    <rPh sb="4" eb="6">
      <t>デンリョク</t>
    </rPh>
    <rPh sb="6" eb="7">
      <t>リョウ</t>
    </rPh>
    <phoneticPr fontId="1"/>
  </si>
  <si>
    <t>基本料金計（円） a×12月</t>
    <phoneticPr fontId="1"/>
  </si>
  <si>
    <t>中部衛生センター</t>
    <rPh sb="0" eb="2">
      <t>チュウブ</t>
    </rPh>
    <rPh sb="2" eb="4">
      <t>エイセイ</t>
    </rPh>
    <phoneticPr fontId="1"/>
  </si>
  <si>
    <t>○衛生施設</t>
    <rPh sb="1" eb="3">
      <t>エイセイ</t>
    </rPh>
    <rPh sb="3" eb="5">
      <t>シセツ</t>
    </rPh>
    <phoneticPr fontId="1"/>
  </si>
  <si>
    <t>南部衛生センター</t>
    <rPh sb="0" eb="2">
      <t>ナンブ</t>
    </rPh>
    <rPh sb="2" eb="4">
      <t>エイセイ</t>
    </rPh>
    <phoneticPr fontId="1"/>
  </si>
  <si>
    <t>○予定価格の設定について</t>
    <rPh sb="1" eb="3">
      <t>ヨテイ</t>
    </rPh>
    <rPh sb="3" eb="5">
      <t>カカク</t>
    </rPh>
    <rPh sb="6" eb="8">
      <t>セッテイ</t>
    </rPh>
    <phoneticPr fontId="10"/>
  </si>
  <si>
    <t>一般送配電事業者（東北電力）における最新の標準料金プランの単価に直近の契約電力及び電気使用実績を乗じる。</t>
    <rPh sb="32" eb="34">
      <t>チョッキン</t>
    </rPh>
    <rPh sb="35" eb="37">
      <t>ケイヤク</t>
    </rPh>
    <rPh sb="37" eb="39">
      <t>デンリョク</t>
    </rPh>
    <rPh sb="39" eb="40">
      <t>オヨ</t>
    </rPh>
    <rPh sb="41" eb="43">
      <t>デンキ</t>
    </rPh>
    <rPh sb="43" eb="45">
      <t>シヨウ</t>
    </rPh>
    <rPh sb="45" eb="47">
      <t>ジッセキ</t>
    </rPh>
    <rPh sb="48" eb="49">
      <t>ジョウ</t>
    </rPh>
    <phoneticPr fontId="10"/>
  </si>
  <si>
    <t>なお、税率は10％とし、電力量料金の燃料費調整及び再生可能エネルギー発電促進賦課金は加味しない。</t>
    <rPh sb="3" eb="5">
      <t>ゼイリツ</t>
    </rPh>
    <rPh sb="12" eb="14">
      <t>デンリョク</t>
    </rPh>
    <rPh sb="14" eb="15">
      <t>リョウ</t>
    </rPh>
    <rPh sb="15" eb="17">
      <t>リョウキン</t>
    </rPh>
    <rPh sb="18" eb="21">
      <t>ネンリョウヒ</t>
    </rPh>
    <rPh sb="21" eb="23">
      <t>チョウセイ</t>
    </rPh>
    <rPh sb="23" eb="24">
      <t>オヨ</t>
    </rPh>
    <rPh sb="25" eb="27">
      <t>サイセイ</t>
    </rPh>
    <rPh sb="27" eb="29">
      <t>カノウ</t>
    </rPh>
    <rPh sb="34" eb="36">
      <t>ハツデン</t>
    </rPh>
    <rPh sb="36" eb="38">
      <t>ソクシン</t>
    </rPh>
    <phoneticPr fontId="10"/>
  </si>
  <si>
    <t>【基本料金】</t>
    <rPh sb="1" eb="3">
      <t>キホン</t>
    </rPh>
    <rPh sb="3" eb="5">
      <t>リョウキン</t>
    </rPh>
    <phoneticPr fontId="10"/>
  </si>
  <si>
    <t>　一般送配電事業者（東北電力）における最新の標準料金プランの単価（税率10％）×直近の契約電力×力率調整率×12ヶ月</t>
    <phoneticPr fontId="10"/>
  </si>
  <si>
    <t>　　※力率は、直近の実績率合い（高圧受電施設：100％、低圧受電施設：90％）で算出</t>
    <rPh sb="3" eb="5">
      <t>リキリツ</t>
    </rPh>
    <rPh sb="7" eb="9">
      <t>チョッキン</t>
    </rPh>
    <rPh sb="10" eb="12">
      <t>ジッセキ</t>
    </rPh>
    <rPh sb="12" eb="13">
      <t>リツ</t>
    </rPh>
    <rPh sb="13" eb="14">
      <t>アイ</t>
    </rPh>
    <rPh sb="16" eb="18">
      <t>コウアツ</t>
    </rPh>
    <rPh sb="18" eb="20">
      <t>ジュデン</t>
    </rPh>
    <rPh sb="20" eb="22">
      <t>シセツ</t>
    </rPh>
    <rPh sb="28" eb="30">
      <t>テイアツ</t>
    </rPh>
    <rPh sb="30" eb="32">
      <t>ジュデン</t>
    </rPh>
    <rPh sb="32" eb="34">
      <t>シセツ</t>
    </rPh>
    <rPh sb="40" eb="42">
      <t>サンシュツ</t>
    </rPh>
    <phoneticPr fontId="10"/>
  </si>
  <si>
    <t>＜従量灯C＞</t>
    <rPh sb="1" eb="3">
      <t>ジュウリョウ</t>
    </rPh>
    <rPh sb="3" eb="4">
      <t>トウ</t>
    </rPh>
    <phoneticPr fontId="10"/>
  </si>
  <si>
    <t>　一般送配電事業者（東北電力）における最新の標準料金プランの単価（税率10％）×直近の契約容量×12ヶ月</t>
    <phoneticPr fontId="10"/>
  </si>
  <si>
    <t>　一般送配電事業者（東北電力）における最新の標準料金プランの単価（税率10％）×12ヶ月</t>
    <phoneticPr fontId="10"/>
  </si>
  <si>
    <t>【電力量料金】</t>
    <rPh sb="1" eb="3">
      <t>デンリョク</t>
    </rPh>
    <rPh sb="3" eb="4">
      <t>リョウ</t>
    </rPh>
    <rPh sb="4" eb="6">
      <t>リョウキン</t>
    </rPh>
    <phoneticPr fontId="10"/>
  </si>
  <si>
    <t>　一般送配電事業者（東北電力）における最新の標準料金プランの単価（税率10％）×直近の電気使用実績</t>
    <rPh sb="33" eb="35">
      <t>ゼイリツ</t>
    </rPh>
    <rPh sb="40" eb="42">
      <t>チョッキン</t>
    </rPh>
    <rPh sb="43" eb="45">
      <t>デンキ</t>
    </rPh>
    <rPh sb="45" eb="47">
      <t>シヨウ</t>
    </rPh>
    <rPh sb="47" eb="49">
      <t>ジッセキ</t>
    </rPh>
    <phoneticPr fontId="10"/>
  </si>
  <si>
    <t>＜標準料金プラン（税率８％）＞　※令和元年５月１日時点</t>
    <rPh sb="1" eb="3">
      <t>ヒョウジュン</t>
    </rPh>
    <rPh sb="3" eb="5">
      <t>リョウキン</t>
    </rPh>
    <rPh sb="9" eb="11">
      <t>ゼイリツ</t>
    </rPh>
    <rPh sb="17" eb="18">
      <t>レイ</t>
    </rPh>
    <rPh sb="18" eb="19">
      <t>ワ</t>
    </rPh>
    <rPh sb="19" eb="20">
      <t>ガン</t>
    </rPh>
    <rPh sb="20" eb="21">
      <t>ネン</t>
    </rPh>
    <rPh sb="22" eb="23">
      <t>ガツ</t>
    </rPh>
    <rPh sb="24" eb="25">
      <t>ヒ</t>
    </rPh>
    <rPh sb="25" eb="27">
      <t>ジテン</t>
    </rPh>
    <phoneticPr fontId="10"/>
  </si>
  <si>
    <t>種　別</t>
    <rPh sb="0" eb="1">
      <t>シュ</t>
    </rPh>
    <rPh sb="2" eb="3">
      <t>ベツ</t>
    </rPh>
    <phoneticPr fontId="10"/>
  </si>
  <si>
    <t>基本料金</t>
    <rPh sb="0" eb="2">
      <t>キホン</t>
    </rPh>
    <rPh sb="2" eb="4">
      <t>リョウキン</t>
    </rPh>
    <phoneticPr fontId="10"/>
  </si>
  <si>
    <t>電力量料金</t>
    <rPh sb="0" eb="2">
      <t>デンリョク</t>
    </rPh>
    <rPh sb="2" eb="3">
      <t>リョウ</t>
    </rPh>
    <rPh sb="3" eb="5">
      <t>リョウキン</t>
    </rPh>
    <phoneticPr fontId="10"/>
  </si>
  <si>
    <t>備　考</t>
    <rPh sb="0" eb="1">
      <t>ビ</t>
    </rPh>
    <rPh sb="2" eb="3">
      <t>コウ</t>
    </rPh>
    <phoneticPr fontId="10"/>
  </si>
  <si>
    <t>（円/kW(kVA、契約)・月）</t>
    <rPh sb="1" eb="2">
      <t>エン</t>
    </rPh>
    <rPh sb="10" eb="12">
      <t>ケイヤク</t>
    </rPh>
    <rPh sb="14" eb="15">
      <t>ツキ</t>
    </rPh>
    <phoneticPr fontId="10"/>
  </si>
  <si>
    <t>（円/kWh）</t>
    <rPh sb="1" eb="2">
      <t>エン</t>
    </rPh>
    <phoneticPr fontId="10"/>
  </si>
  <si>
    <t>税率8％</t>
    <rPh sb="0" eb="2">
      <t>ゼイリツ</t>
    </rPh>
    <phoneticPr fontId="10"/>
  </si>
  <si>
    <t>夏季(7～9月)</t>
    <rPh sb="0" eb="2">
      <t>カキ</t>
    </rPh>
    <rPh sb="6" eb="7">
      <t>ガツ</t>
    </rPh>
    <phoneticPr fontId="10"/>
  </si>
  <si>
    <t>その他</t>
    <rPh sb="2" eb="3">
      <t>タ</t>
    </rPh>
    <phoneticPr fontId="10"/>
  </si>
  <si>
    <t>高圧</t>
    <rPh sb="0" eb="2">
      <t>コウアツ</t>
    </rPh>
    <phoneticPr fontId="10"/>
  </si>
  <si>
    <t>高圧電力</t>
    <rPh sb="0" eb="2">
      <t>コウアツ</t>
    </rPh>
    <rPh sb="2" eb="4">
      <t>デンリョク</t>
    </rPh>
    <phoneticPr fontId="10"/>
  </si>
  <si>
    <t>500ｋｗ～2000ｋｗ（工場等）</t>
    <rPh sb="13" eb="15">
      <t>コウジョウ</t>
    </rPh>
    <rPh sb="15" eb="16">
      <t>トウ</t>
    </rPh>
    <phoneticPr fontId="10"/>
  </si>
  <si>
    <t>高圧電力Ｓ</t>
    <rPh sb="0" eb="2">
      <t>コウアツ</t>
    </rPh>
    <rPh sb="2" eb="4">
      <t>デンリョク</t>
    </rPh>
    <phoneticPr fontId="10"/>
  </si>
  <si>
    <t>50ｋｗ～500ｋｗ（工場等）</t>
    <rPh sb="11" eb="13">
      <t>コウジョウ</t>
    </rPh>
    <rPh sb="13" eb="14">
      <t>トウ</t>
    </rPh>
    <phoneticPr fontId="10"/>
  </si>
  <si>
    <t>業務用電力</t>
    <rPh sb="0" eb="2">
      <t>ギョウム</t>
    </rPh>
    <rPh sb="2" eb="3">
      <t>ヨウ</t>
    </rPh>
    <rPh sb="3" eb="5">
      <t>デンリョク</t>
    </rPh>
    <phoneticPr fontId="10"/>
  </si>
  <si>
    <t>50kw～2000ｋｗ（事務所ビル等）</t>
    <rPh sb="12" eb="14">
      <t>ジム</t>
    </rPh>
    <rPh sb="14" eb="15">
      <t>ショ</t>
    </rPh>
    <rPh sb="17" eb="18">
      <t>トウ</t>
    </rPh>
    <phoneticPr fontId="10"/>
  </si>
  <si>
    <t>低圧</t>
    <rPh sb="0" eb="2">
      <t>テイアツ</t>
    </rPh>
    <phoneticPr fontId="10"/>
  </si>
  <si>
    <t>従量電灯Ｃ</t>
    <rPh sb="0" eb="2">
      <t>ジュウリョウ</t>
    </rPh>
    <rPh sb="2" eb="4">
      <t>デントウ</t>
    </rPh>
    <phoneticPr fontId="10"/>
  </si>
  <si>
    <t>-</t>
    <phoneticPr fontId="10"/>
  </si>
  <si>
    <t>300kWh以上使用するものと想定</t>
    <rPh sb="6" eb="8">
      <t>イジョウ</t>
    </rPh>
    <rPh sb="8" eb="10">
      <t>シヨウ</t>
    </rPh>
    <rPh sb="15" eb="17">
      <t>ソウテイ</t>
    </rPh>
    <phoneticPr fontId="10"/>
  </si>
  <si>
    <t>従量電灯Ｂ</t>
    <rPh sb="0" eb="2">
      <t>ジュウリョウ</t>
    </rPh>
    <rPh sb="2" eb="4">
      <t>デントウ</t>
    </rPh>
    <phoneticPr fontId="10"/>
  </si>
  <si>
    <t>10A</t>
    <phoneticPr fontId="10"/>
  </si>
  <si>
    <t>120kWh以内で使用するものと想定</t>
    <rPh sb="6" eb="8">
      <t>イナイ</t>
    </rPh>
    <rPh sb="9" eb="11">
      <t>シヨウ</t>
    </rPh>
    <rPh sb="16" eb="18">
      <t>ソウテイ</t>
    </rPh>
    <phoneticPr fontId="10"/>
  </si>
  <si>
    <t>15A</t>
    <phoneticPr fontId="10"/>
  </si>
  <si>
    <t>20A</t>
    <phoneticPr fontId="10"/>
  </si>
  <si>
    <t>30A</t>
    <phoneticPr fontId="10"/>
  </si>
  <si>
    <t>40A</t>
    <phoneticPr fontId="10"/>
  </si>
  <si>
    <t>60A</t>
    <phoneticPr fontId="10"/>
  </si>
  <si>
    <t>低圧電力</t>
    <rPh sb="0" eb="2">
      <t>テイアツ</t>
    </rPh>
    <rPh sb="2" eb="4">
      <t>デンリョク</t>
    </rPh>
    <phoneticPr fontId="10"/>
  </si>
  <si>
    <t>街路灯Ｂ</t>
    <rPh sb="0" eb="3">
      <t>ガイロトウ</t>
    </rPh>
    <phoneticPr fontId="10"/>
  </si>
  <si>
    <t>農事用Ａ</t>
    <rPh sb="0" eb="2">
      <t>ノウジ</t>
    </rPh>
    <rPh sb="2" eb="3">
      <t>ヨウ</t>
    </rPh>
    <phoneticPr fontId="10"/>
  </si>
  <si>
    <t>＜標準料金プラン（税率10％）＞　※令和元年５月１日時点</t>
    <rPh sb="1" eb="3">
      <t>ヒョウジュン</t>
    </rPh>
    <rPh sb="3" eb="5">
      <t>リョウキン</t>
    </rPh>
    <rPh sb="9" eb="11">
      <t>ゼイリツ</t>
    </rPh>
    <rPh sb="18" eb="19">
      <t>レイ</t>
    </rPh>
    <rPh sb="19" eb="20">
      <t>ワ</t>
    </rPh>
    <rPh sb="20" eb="22">
      <t>ガンネン</t>
    </rPh>
    <rPh sb="21" eb="22">
      <t>ネン</t>
    </rPh>
    <rPh sb="23" eb="24">
      <t>ガツ</t>
    </rPh>
    <rPh sb="25" eb="26">
      <t>ヒ</t>
    </rPh>
    <rPh sb="26" eb="28">
      <t>ジテン</t>
    </rPh>
    <phoneticPr fontId="10"/>
  </si>
  <si>
    <t>税率10％</t>
    <rPh sb="0" eb="2">
      <t>ゼイリツ</t>
    </rPh>
    <phoneticPr fontId="10"/>
  </si>
  <si>
    <t>いわき市</t>
    <rPh sb="3" eb="4">
      <t>シ</t>
    </rPh>
    <phoneticPr fontId="19"/>
  </si>
  <si>
    <t>設　　計　　書</t>
    <phoneticPr fontId="19"/>
  </si>
  <si>
    <t>設　　計　　書</t>
    <rPh sb="0" eb="1">
      <t>セツ</t>
    </rPh>
    <rPh sb="3" eb="4">
      <t>ケイ</t>
    </rPh>
    <rPh sb="6" eb="7">
      <t>ショ</t>
    </rPh>
    <phoneticPr fontId="19"/>
  </si>
  <si>
    <t>部長</t>
    <rPh sb="0" eb="2">
      <t>ブチョウ</t>
    </rPh>
    <phoneticPr fontId="19"/>
  </si>
  <si>
    <t>次長</t>
    <rPh sb="0" eb="2">
      <t>ジチョウ</t>
    </rPh>
    <phoneticPr fontId="19"/>
  </si>
  <si>
    <t>係長</t>
    <rPh sb="0" eb="2">
      <t>カカリチョウ</t>
    </rPh>
    <phoneticPr fontId="19"/>
  </si>
  <si>
    <t>検算者</t>
    <rPh sb="0" eb="2">
      <t>ケンザン</t>
    </rPh>
    <rPh sb="2" eb="3">
      <t>シャ</t>
    </rPh>
    <phoneticPr fontId="19"/>
  </si>
  <si>
    <t>設計者</t>
    <rPh sb="0" eb="3">
      <t>セッケイシャ</t>
    </rPh>
    <phoneticPr fontId="19"/>
  </si>
  <si>
    <t>件　　名</t>
    <rPh sb="0" eb="1">
      <t>ケン</t>
    </rPh>
    <rPh sb="3" eb="4">
      <t>メイ</t>
    </rPh>
    <phoneticPr fontId="19"/>
  </si>
  <si>
    <t>構造</t>
    <rPh sb="0" eb="2">
      <t>コウゾウ</t>
    </rPh>
    <phoneticPr fontId="19"/>
  </si>
  <si>
    <t>予定契約電力：別紙のとおり</t>
    <rPh sb="0" eb="2">
      <t>ヨテイ</t>
    </rPh>
    <rPh sb="2" eb="4">
      <t>ケイヤク</t>
    </rPh>
    <rPh sb="4" eb="6">
      <t>デンリョク</t>
    </rPh>
    <rPh sb="7" eb="9">
      <t>ベッシ</t>
    </rPh>
    <phoneticPr fontId="20"/>
  </si>
  <si>
    <t>供　給　箇　所</t>
    <rPh sb="0" eb="1">
      <t>キョウ</t>
    </rPh>
    <rPh sb="2" eb="3">
      <t>キュウ</t>
    </rPh>
    <rPh sb="4" eb="5">
      <t>カ</t>
    </rPh>
    <rPh sb="6" eb="7">
      <t>ショ</t>
    </rPh>
    <phoneticPr fontId="19"/>
  </si>
  <si>
    <t>及</t>
    <rPh sb="0" eb="1">
      <t>オヨ</t>
    </rPh>
    <phoneticPr fontId="19"/>
  </si>
  <si>
    <t>設計金額</t>
    <rPh sb="0" eb="2">
      <t>セッケイ</t>
    </rPh>
    <rPh sb="2" eb="4">
      <t>キンガク</t>
    </rPh>
    <phoneticPr fontId="19"/>
  </si>
  <si>
    <t>￥</t>
    <phoneticPr fontId="19"/>
  </si>
  <si>
    <t>規模</t>
    <rPh sb="0" eb="2">
      <t>キボ</t>
    </rPh>
    <phoneticPr fontId="19"/>
  </si>
  <si>
    <t>供給価格</t>
    <rPh sb="0" eb="2">
      <t>キョウキュウ</t>
    </rPh>
    <rPh sb="2" eb="4">
      <t>カカク</t>
    </rPh>
    <phoneticPr fontId="19"/>
  </si>
  <si>
    <t>￥</t>
    <phoneticPr fontId="19"/>
  </si>
  <si>
    <t>　起工理由</t>
    <rPh sb="1" eb="3">
      <t>キコウ</t>
    </rPh>
    <rPh sb="3" eb="5">
      <t>リユウ</t>
    </rPh>
    <phoneticPr fontId="19"/>
  </si>
  <si>
    <t>　仕様概要</t>
    <rPh sb="1" eb="3">
      <t>シヨウ</t>
    </rPh>
    <rPh sb="3" eb="5">
      <t>ガイヨウ</t>
    </rPh>
    <phoneticPr fontId="19"/>
  </si>
  <si>
    <t xml:space="preserve">
</t>
    <phoneticPr fontId="19"/>
  </si>
  <si>
    <t>１　内容は、別紙仕様書による外、関係法令を遵守し業務の遂行</t>
    <rPh sb="16" eb="18">
      <t>カンケイ</t>
    </rPh>
    <rPh sb="18" eb="20">
      <t>ホウレイ</t>
    </rPh>
    <rPh sb="21" eb="23">
      <t>ジュンシュ</t>
    </rPh>
    <rPh sb="24" eb="26">
      <t>ギョウム</t>
    </rPh>
    <rPh sb="27" eb="29">
      <t>スイコウ</t>
    </rPh>
    <phoneticPr fontId="19"/>
  </si>
  <si>
    <t>　に当たるものとする。</t>
    <phoneticPr fontId="19"/>
  </si>
  <si>
    <t>２　上記仕様に準拠しがたい箇所及び不明な点については、本市</t>
    <rPh sb="27" eb="29">
      <t>ホンシ</t>
    </rPh>
    <phoneticPr fontId="19"/>
  </si>
  <si>
    <t>　職員と協議のうえ業務を進めること。</t>
    <phoneticPr fontId="19"/>
  </si>
  <si>
    <t>５　入札金額の算定に当たっては、燃料費調整及び再生可能ネルギー発電促進賦課金の額を含めないこと。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1" eb="33">
      <t>ハツデン</t>
    </rPh>
    <rPh sb="33" eb="35">
      <t>ソクシン</t>
    </rPh>
    <rPh sb="35" eb="38">
      <t>フカキン</t>
    </rPh>
    <rPh sb="39" eb="40">
      <t>ガク</t>
    </rPh>
    <rPh sb="41" eb="42">
      <t>フク</t>
    </rPh>
    <phoneticPr fontId="1"/>
  </si>
  <si>
    <t>予定使用電力量計(kwh）</t>
    <rPh sb="0" eb="2">
      <t>ヨテイ</t>
    </rPh>
    <rPh sb="2" eb="4">
      <t>シヨウ</t>
    </rPh>
    <rPh sb="4" eb="6">
      <t>デンリョク</t>
    </rPh>
    <rPh sb="6" eb="7">
      <t>リョウ</t>
    </rPh>
    <rPh sb="7" eb="8">
      <t>ケイ</t>
    </rPh>
    <phoneticPr fontId="1"/>
  </si>
  <si>
    <t>A+B（円）</t>
    <rPh sb="4" eb="5">
      <t>エン</t>
    </rPh>
    <phoneticPr fontId="1"/>
  </si>
  <si>
    <t>総合計（税込み）</t>
    <rPh sb="0" eb="1">
      <t>ソウ</t>
    </rPh>
    <rPh sb="1" eb="3">
      <t>ゴウケイ</t>
    </rPh>
    <rPh sb="4" eb="6">
      <t>ゼイコミ</t>
    </rPh>
    <phoneticPr fontId="1"/>
  </si>
  <si>
    <t>総合計（税抜き）</t>
    <rPh sb="0" eb="1">
      <t>ソウ</t>
    </rPh>
    <rPh sb="1" eb="3">
      <t>ゴウケイ</t>
    </rPh>
    <rPh sb="4" eb="5">
      <t>ゼイ</t>
    </rPh>
    <rPh sb="5" eb="6">
      <t>ヌ</t>
    </rPh>
    <phoneticPr fontId="1"/>
  </si>
  <si>
    <t>消費税</t>
    <rPh sb="0" eb="3">
      <t>ショウヒゼイ</t>
    </rPh>
    <phoneticPr fontId="1"/>
  </si>
  <si>
    <t>円</t>
    <rPh sb="0" eb="1">
      <t>エン</t>
    </rPh>
    <phoneticPr fontId="1"/>
  </si>
  <si>
    <t>衛生施設で使用する電力の供給</t>
    <rPh sb="0" eb="2">
      <t>エイセイ</t>
    </rPh>
    <rPh sb="2" eb="4">
      <t>シセツ</t>
    </rPh>
    <rPh sb="5" eb="7">
      <t>シヨウ</t>
    </rPh>
    <rPh sb="9" eb="11">
      <t>デンリョク</t>
    </rPh>
    <rPh sb="12" eb="14">
      <t>キョウキュウ</t>
    </rPh>
    <phoneticPr fontId="1"/>
  </si>
  <si>
    <t>基本料金単価（円） a</t>
    <phoneticPr fontId="1"/>
  </si>
  <si>
    <t>所長</t>
    <rPh sb="0" eb="2">
      <t>ショチョウ</t>
    </rPh>
    <phoneticPr fontId="19"/>
  </si>
  <si>
    <t>電気事業法の改正により、平成28年４月から電気の小売業への参入が</t>
    <phoneticPr fontId="20"/>
  </si>
  <si>
    <t>ついて、一般競争入札により電力供給事業者を決定するもの。</t>
    <rPh sb="21" eb="23">
      <t>ケッテイ</t>
    </rPh>
    <phoneticPr fontId="20"/>
  </si>
  <si>
    <t>中部衛生センター（いわき市常磐藤原町滝沢　地内）外１施設</t>
    <rPh sb="0" eb="2">
      <t>チュウブ</t>
    </rPh>
    <rPh sb="2" eb="4">
      <t>エイセイ</t>
    </rPh>
    <rPh sb="12" eb="13">
      <t>シ</t>
    </rPh>
    <rPh sb="13" eb="15">
      <t>ジョウバン</t>
    </rPh>
    <rPh sb="15" eb="17">
      <t>フジワラ</t>
    </rPh>
    <rPh sb="17" eb="18">
      <t>マチ</t>
    </rPh>
    <rPh sb="18" eb="19">
      <t>タキ</t>
    </rPh>
    <rPh sb="19" eb="20">
      <t>サワ</t>
    </rPh>
    <rPh sb="21" eb="22">
      <t>チ</t>
    </rPh>
    <rPh sb="22" eb="23">
      <t>ナイ</t>
    </rPh>
    <rPh sb="24" eb="25">
      <t>ホカ</t>
    </rPh>
    <rPh sb="26" eb="28">
      <t>シセツ</t>
    </rPh>
    <phoneticPr fontId="20"/>
  </si>
  <si>
    <t>全面自由化されたこと等を踏まえ、衛生施設で使用する電力の供給に</t>
    <rPh sb="16" eb="18">
      <t>エイセイ</t>
    </rPh>
    <rPh sb="18" eb="20">
      <t>シセツ</t>
    </rPh>
    <rPh sb="21" eb="23">
      <t>シヨウ</t>
    </rPh>
    <rPh sb="25" eb="27">
      <t>デンリョク</t>
    </rPh>
    <rPh sb="28" eb="30">
      <t>キョウキュウ</t>
    </rPh>
    <phoneticPr fontId="20"/>
  </si>
  <si>
    <t>衛生施設で使用する電力の供給</t>
    <rPh sb="0" eb="2">
      <t>エイセイ</t>
    </rPh>
    <rPh sb="2" eb="4">
      <t>シセツ</t>
    </rPh>
    <rPh sb="5" eb="7">
      <t>シヨウ</t>
    </rPh>
    <rPh sb="9" eb="11">
      <t>デンリョク</t>
    </rPh>
    <rPh sb="12" eb="14">
      <t>キョウキュウ</t>
    </rPh>
    <phoneticPr fontId="20"/>
  </si>
  <si>
    <t>＜高圧電力・高圧電力Ｓ・低圧電力＞</t>
    <rPh sb="1" eb="3">
      <t>コウアツ</t>
    </rPh>
    <rPh sb="3" eb="5">
      <t>デンリョク</t>
    </rPh>
    <rPh sb="6" eb="8">
      <t>コウアツ</t>
    </rPh>
    <rPh sb="8" eb="10">
      <t>デンリョク</t>
    </rPh>
    <rPh sb="12" eb="14">
      <t>テイアツ</t>
    </rPh>
    <rPh sb="14" eb="16">
      <t>デンリョク</t>
    </rPh>
    <phoneticPr fontId="10"/>
  </si>
  <si>
    <t>＜従量灯B＞</t>
    <rPh sb="1" eb="3">
      <t>ジュウリョウ</t>
    </rPh>
    <rPh sb="3" eb="4">
      <t>トウ</t>
    </rPh>
    <phoneticPr fontId="10"/>
  </si>
  <si>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</si>
  <si>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③＝（②／1.1）1円未満切り上げ</t>
    <rPh sb="10" eb="11">
      <t>エン</t>
    </rPh>
    <rPh sb="11" eb="13">
      <t>ミマン</t>
    </rPh>
    <rPh sb="13" eb="14">
      <t>キ</t>
    </rPh>
    <rPh sb="15" eb="16">
      <t>ア</t>
    </rPh>
    <phoneticPr fontId="1"/>
  </si>
  <si>
    <t>④=（②ー③）</t>
    <phoneticPr fontId="1"/>
  </si>
  <si>
    <t>６　入札金額は表の最下段に記載の総合計（税抜き）③とするが、契約は内訳書に入力された単価による単価契約とするため、正確な単価を入力すること。</t>
    <rPh sb="2" eb="4">
      <t>ニュウサツ</t>
    </rPh>
    <rPh sb="4" eb="6">
      <t>キンガク</t>
    </rPh>
    <rPh sb="7" eb="8">
      <t>オモテ</t>
    </rPh>
    <rPh sb="9" eb="12">
      <t>サイカダン</t>
    </rPh>
    <rPh sb="13" eb="15">
      <t>キサイ</t>
    </rPh>
    <rPh sb="16" eb="17">
      <t>ソウ</t>
    </rPh>
    <rPh sb="17" eb="19">
      <t>ゴウケイ</t>
    </rPh>
    <rPh sb="20" eb="21">
      <t>ゼイ</t>
    </rPh>
    <rPh sb="21" eb="22">
      <t>ヌ</t>
    </rPh>
    <rPh sb="30" eb="32">
      <t>ケイヤク</t>
    </rPh>
    <rPh sb="33" eb="36">
      <t>ウチワケショ</t>
    </rPh>
    <rPh sb="37" eb="39">
      <t>ニュウリョク</t>
    </rPh>
    <rPh sb="42" eb="44">
      <t>タンカ</t>
    </rPh>
    <rPh sb="47" eb="49">
      <t>タンカ</t>
    </rPh>
    <rPh sb="49" eb="51">
      <t>ケイヤク</t>
    </rPh>
    <rPh sb="57" eb="59">
      <t>セイカク</t>
    </rPh>
    <rPh sb="60" eb="62">
      <t>タンカ</t>
    </rPh>
    <rPh sb="63" eb="65">
      <t>ニュウリョク</t>
    </rPh>
    <phoneticPr fontId="1"/>
  </si>
  <si>
    <t>衛生施設で使用する電力の供給</t>
    <rPh sb="0" eb="2">
      <t>エイセイ</t>
    </rPh>
    <rPh sb="2" eb="4">
      <t>シセツ</t>
    </rPh>
    <rPh sb="5" eb="7">
      <t>シヨウ</t>
    </rPh>
    <rPh sb="9" eb="11">
      <t>デンリョク</t>
    </rPh>
    <rPh sb="12" eb="14">
      <t>キョウキュウ</t>
    </rPh>
    <phoneticPr fontId="19"/>
  </si>
  <si>
    <t>従量電灯B</t>
    <rPh sb="0" eb="2">
      <t>ジュウリョウ</t>
    </rPh>
    <rPh sb="2" eb="3">
      <t>デン</t>
    </rPh>
    <rPh sb="3" eb="4">
      <t>トウ</t>
    </rPh>
    <phoneticPr fontId="1"/>
  </si>
  <si>
    <t>令和４～５年度</t>
    <rPh sb="0" eb="1">
      <t>レイ</t>
    </rPh>
    <rPh sb="1" eb="2">
      <t>ワ</t>
    </rPh>
    <phoneticPr fontId="19"/>
  </si>
  <si>
    <t>A</t>
    <phoneticPr fontId="1"/>
  </si>
  <si>
    <t>契約容量（アンペア） b</t>
    <rPh sb="2" eb="4">
      <t>ヨウリョウ</t>
    </rPh>
    <phoneticPr fontId="1"/>
  </si>
  <si>
    <t>③の金額を入札書に転記すること</t>
    <rPh sb="2" eb="4">
      <t>キンガク</t>
    </rPh>
    <rPh sb="5" eb="7">
      <t>ニュウサツ</t>
    </rPh>
    <rPh sb="7" eb="8">
      <t>ショ</t>
    </rPh>
    <rPh sb="9" eb="11">
      <t>テンキ</t>
    </rPh>
    <phoneticPr fontId="1"/>
  </si>
  <si>
    <t>中部衛生センター単年度合計</t>
    <rPh sb="0" eb="2">
      <t>チュウブ</t>
    </rPh>
    <rPh sb="2" eb="4">
      <t>エイセイ</t>
    </rPh>
    <rPh sb="8" eb="11">
      <t>タンネンド</t>
    </rPh>
    <rPh sb="11" eb="13">
      <t>ゴウケイ</t>
    </rPh>
    <phoneticPr fontId="1"/>
  </si>
  <si>
    <t>南部衛生センター単年度合計</t>
    <rPh sb="0" eb="2">
      <t>ナンブ</t>
    </rPh>
    <rPh sb="2" eb="4">
      <t>エイセイ</t>
    </rPh>
    <rPh sb="8" eb="11">
      <t>タンネンド</t>
    </rPh>
    <rPh sb="11" eb="13">
      <t>ゴウケイ</t>
    </rPh>
    <phoneticPr fontId="1"/>
  </si>
  <si>
    <t>①</t>
    <phoneticPr fontId="1"/>
  </si>
  <si>
    <t>①"</t>
    <phoneticPr fontId="1"/>
  </si>
  <si>
    <t>②＝①×２年＋①"</t>
    <rPh sb="5" eb="6">
      <t>ネン</t>
    </rPh>
    <phoneticPr fontId="1"/>
  </si>
  <si>
    <t>使　用　料</t>
    <rPh sb="0" eb="1">
      <t>シ</t>
    </rPh>
    <rPh sb="2" eb="3">
      <t>ヨウ</t>
    </rPh>
    <rPh sb="4" eb="5">
      <t>リョウ</t>
    </rPh>
    <phoneticPr fontId="19"/>
  </si>
  <si>
    <t>予定使用電力量：2,380,951kwh</t>
    <rPh sb="0" eb="2">
      <t>ヨテイ</t>
    </rPh>
    <rPh sb="2" eb="4">
      <t>シヨウ</t>
    </rPh>
    <rPh sb="4" eb="6">
      <t>デンリョク</t>
    </rPh>
    <rPh sb="6" eb="7">
      <t>リョウ</t>
    </rPh>
    <phoneticPr fontId="20"/>
  </si>
  <si>
    <t>120kWhまで</t>
    <phoneticPr fontId="1"/>
  </si>
  <si>
    <t>120kWhから300kWhまで</t>
    <phoneticPr fontId="1"/>
  </si>
  <si>
    <t>300kWをこえる</t>
    <phoneticPr fontId="1"/>
  </si>
  <si>
    <t>入 札 内 訳 書</t>
    <rPh sb="0" eb="1">
      <t>ニュウ</t>
    </rPh>
    <rPh sb="2" eb="3">
      <t>サツ</t>
    </rPh>
    <rPh sb="4" eb="5">
      <t>ウチ</t>
    </rPh>
    <rPh sb="6" eb="7">
      <t>ワケ</t>
    </rPh>
    <rPh sb="8" eb="9">
      <t>ショ</t>
    </rPh>
    <phoneticPr fontId="1"/>
  </si>
  <si>
    <t>７　自動計算された各項目の金額に誤りがないか、必ず検算をすること。</t>
    <rPh sb="2" eb="4">
      <t>ジドウ</t>
    </rPh>
    <rPh sb="4" eb="6">
      <t>ケイサン</t>
    </rPh>
    <rPh sb="9" eb="10">
      <t>カク</t>
    </rPh>
    <rPh sb="10" eb="12">
      <t>コウモク</t>
    </rPh>
    <rPh sb="13" eb="15">
      <t>キンガク</t>
    </rPh>
    <rPh sb="16" eb="17">
      <t>アヤマ</t>
    </rPh>
    <rPh sb="23" eb="24">
      <t>カナラ</t>
    </rPh>
    <rPh sb="25" eb="27">
      <t>ケンザン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</si>
</sst>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0;[Red]#,##0.0"/>
    <numFmt numFmtId="179" formatCode="#,##0.00;&quot;△ &quot;#,##0.00"/>
  </numFmts>
  <fonts count="3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color theme="1"/>
      <name val="ＭＳ Ｐゴシック"/>
      <family val="2"/>
      <scheme val="minor"/>
    </font>
    <font>
      <b/>
      <sz val="14"/>
      <color theme="1"/>
      <name val="HGSｺﾞｼｯｸM"/>
      <family val="3"/>
      <charset val="128"/>
    </font>
    <font>
      <sz val="6"/>
      <name val="ＭＳ Ｐゴシック"/>
      <family val="3"/>
      <charset val="128"/>
      <scheme val="minor"/>
    </font>
    <font>
      <sz val="12"/>
      <color theme="1"/>
      <name val="HGSｺﾞｼｯｸM"/>
      <family val="3"/>
      <charset val="128"/>
    </font>
    <font>
      <sz val="11"/>
      <name val="ＭＳ Ｐゴシック"/>
      <family val="3"/>
      <charset val="128"/>
    </font>
    <font>
      <sz val="10"/>
      <name val="ＭＳ 明朝"/>
      <family val="1"/>
      <charset val="128"/>
    </font>
    <font>
      <sz val="12"/>
      <name val="ＭＳ 明朝"/>
      <family val="1"/>
      <charset val="128"/>
    </font>
    <font>
      <sz val="14"/>
      <name val="ＭＳ 明朝"/>
      <family val="1"/>
      <charset val="128"/>
    </font>
    <font>
      <b/>
      <sz val="16"/>
      <name val="ＭＳ 明朝"/>
      <family val="1"/>
      <charset val="128"/>
    </font>
    <font>
      <sz val="16"/>
      <name val="ＭＳ 明朝"/>
      <family val="1"/>
      <charset val="128"/>
    </font>
    <font>
      <sz val="11"/>
      <name val="ＭＳ 明朝"/>
      <family val="1"/>
      <charset val="128"/>
    </font>
    <font>
      <sz val="6"/>
      <name val="ＭＳ 明朝"/>
      <family val="1"/>
      <charset val="128"/>
    </font>
    <font>
      <sz val="6"/>
      <name val="ＭＳ Ｐゴシック"/>
      <family val="3"/>
      <charset val="128"/>
    </font>
    <font>
      <b/>
      <i/>
      <sz val="16"/>
      <name val="ＭＳ 明朝"/>
      <family val="1"/>
      <charset val="128"/>
    </font>
    <font>
      <sz val="16"/>
      <color indexed="9"/>
      <name val="ＭＳ 明朝"/>
      <family val="1"/>
      <charset val="128"/>
    </font>
    <font>
      <sz val="10.5"/>
      <name val="ＭＳ 明朝"/>
      <family val="1"/>
      <charset val="128"/>
    </font>
    <font>
      <sz val="22"/>
      <name val="ＭＳ 明朝"/>
      <family val="1"/>
      <charset val="128"/>
    </font>
    <font>
      <b/>
      <i/>
      <sz val="10.5"/>
      <name val="ＭＳ 明朝"/>
      <family val="1"/>
      <charset val="128"/>
    </font>
    <font>
      <sz val="10.5"/>
      <color indexed="9"/>
      <name val="ＭＳ 明朝"/>
      <family val="1"/>
      <charset val="128"/>
    </font>
    <font>
      <b/>
      <sz val="14"/>
      <color indexed="8"/>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u/>
      <sz val="11"/>
      <color theme="1"/>
      <name val="ＭＳ Ｐゴシック"/>
      <family val="3"/>
      <charset val="128"/>
      <scheme val="minor"/>
    </font>
    <font>
      <b/>
      <sz val="9"/>
      <color theme="1"/>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hair">
        <color auto="1"/>
      </right>
      <top/>
      <bottom/>
      <diagonal/>
    </border>
    <border>
      <left/>
      <right style="hair">
        <color auto="1"/>
      </right>
      <top style="hair">
        <color auto="1"/>
      </top>
      <bottom style="hair">
        <color auto="1"/>
      </bottom>
      <diagonal/>
    </border>
    <border>
      <left style="thin">
        <color auto="1"/>
      </left>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right/>
      <top/>
      <bottom style="hair">
        <color auto="1"/>
      </bottom>
      <diagonal/>
    </border>
    <border>
      <left style="thin">
        <color auto="1"/>
      </left>
      <right style="hair">
        <color auto="1"/>
      </right>
      <top style="hair">
        <color auto="1"/>
      </top>
      <bottom/>
      <diagonal/>
    </border>
    <border>
      <left/>
      <right style="hair">
        <color auto="1"/>
      </right>
      <top/>
      <bottom/>
      <diagonal/>
    </border>
    <border>
      <left style="thin">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right style="thin">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diagonalDown="1">
      <left style="hair">
        <color auto="1"/>
      </left>
      <right style="thin">
        <color auto="1"/>
      </right>
      <top style="thin">
        <color auto="1"/>
      </top>
      <bottom style="hair">
        <color auto="1"/>
      </bottom>
      <diagonal style="hair">
        <color auto="1"/>
      </diagonal>
    </border>
    <border>
      <left/>
      <right/>
      <top style="thin">
        <color auto="1"/>
      </top>
      <bottom style="thin">
        <color auto="1"/>
      </bottom>
      <diagonal/>
    </border>
    <border>
      <left/>
      <right/>
      <top style="thin">
        <color auto="1"/>
      </top>
      <bottom style="hair">
        <color auto="1"/>
      </bottom>
      <diagonal/>
    </border>
    <border>
      <left style="hair">
        <color auto="1"/>
      </left>
      <right style="thin">
        <color auto="1"/>
      </right>
      <top/>
      <bottom/>
      <diagonal/>
    </border>
    <border>
      <left style="thin">
        <color auto="1"/>
      </left>
      <right style="hair">
        <color indexed="64"/>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9">
    <xf numFmtId="0" fontId="0" fillId="0" borderId="0">
      <alignment vertical="center"/>
    </xf>
    <xf numFmtId="0" fontId="8" fillId="0" borderId="0"/>
    <xf numFmtId="38" fontId="12" fillId="0" borderId="0" applyFont="0" applyFill="0" applyBorder="0" applyAlignment="0" applyProtection="0"/>
    <xf numFmtId="0" fontId="12" fillId="0" borderId="0"/>
    <xf numFmtId="0" fontId="12" fillId="0" borderId="0"/>
    <xf numFmtId="0" fontId="13" fillId="0" borderId="0"/>
    <xf numFmtId="0" fontId="14" fillId="0" borderId="0"/>
    <xf numFmtId="0" fontId="15" fillId="0" borderId="0"/>
    <xf numFmtId="0" fontId="12" fillId="0" borderId="0"/>
  </cellStyleXfs>
  <cellXfs count="294">
    <xf numFmtId="0" fontId="0" fillId="0" borderId="0" xfId="0">
      <alignment vertical="center"/>
    </xf>
    <xf numFmtId="0" fontId="3" fillId="0" borderId="13" xfId="0" applyFont="1" applyBorder="1" applyAlignment="1">
      <alignment horizontal="center" vertical="center"/>
    </xf>
    <xf numFmtId="0" fontId="5" fillId="0" borderId="17" xfId="0" applyFont="1" applyBorder="1" applyAlignment="1">
      <alignment horizontal="center" vertical="center"/>
    </xf>
    <xf numFmtId="177" fontId="4" fillId="0" borderId="19" xfId="0" applyNumberFormat="1" applyFont="1" applyBorder="1">
      <alignment vertical="center"/>
    </xf>
    <xf numFmtId="176" fontId="4" fillId="0" borderId="18" xfId="0" applyNumberFormat="1" applyFont="1" applyBorder="1">
      <alignment vertical="center"/>
    </xf>
    <xf numFmtId="176" fontId="4" fillId="0" borderId="21" xfId="0" applyNumberFormat="1" applyFont="1" applyBorder="1">
      <alignment vertical="center"/>
    </xf>
    <xf numFmtId="176" fontId="4" fillId="0" borderId="23" xfId="0" applyNumberFormat="1" applyFont="1" applyBorder="1">
      <alignment vertical="center"/>
    </xf>
    <xf numFmtId="0" fontId="5" fillId="0" borderId="12" xfId="0" applyFont="1" applyBorder="1" applyAlignment="1">
      <alignment horizontal="center" vertical="center"/>
    </xf>
    <xf numFmtId="176" fontId="5" fillId="0" borderId="23" xfId="0" applyNumberFormat="1" applyFont="1" applyBorder="1" applyAlignment="1">
      <alignment horizontal="center" vertical="center"/>
    </xf>
    <xf numFmtId="176" fontId="4" fillId="0" borderId="33" xfId="0" applyNumberFormat="1" applyFont="1" applyBorder="1">
      <alignment vertical="center"/>
    </xf>
    <xf numFmtId="176" fontId="4" fillId="0" borderId="39" xfId="0" applyNumberFormat="1" applyFont="1" applyBorder="1">
      <alignment vertical="center"/>
    </xf>
    <xf numFmtId="176" fontId="4" fillId="0" borderId="48"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176"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9" fillId="0" borderId="0" xfId="1" applyFont="1"/>
    <xf numFmtId="0" fontId="11" fillId="0" borderId="0" xfId="1" applyFont="1"/>
    <xf numFmtId="0" fontId="11" fillId="0" borderId="24" xfId="1" applyFont="1" applyBorder="1" applyAlignment="1">
      <alignment horizontal="center"/>
    </xf>
    <xf numFmtId="0" fontId="11" fillId="0" borderId="26" xfId="1" applyFont="1" applyBorder="1" applyAlignment="1">
      <alignment horizontal="center" shrinkToFit="1"/>
    </xf>
    <xf numFmtId="0" fontId="11" fillId="0" borderId="26" xfId="1" applyFont="1" applyBorder="1" applyAlignment="1">
      <alignment horizontal="center"/>
    </xf>
    <xf numFmtId="0" fontId="11" fillId="0" borderId="27" xfId="1" applyFont="1" applyBorder="1" applyAlignment="1">
      <alignment horizontal="center"/>
    </xf>
    <xf numFmtId="0" fontId="11" fillId="0" borderId="50" xfId="1" applyFont="1" applyBorder="1" applyAlignment="1">
      <alignment horizontal="center"/>
    </xf>
    <xf numFmtId="0" fontId="11" fillId="0" borderId="35" xfId="1" applyFont="1" applyBorder="1" applyAlignment="1">
      <alignment horizontal="center"/>
    </xf>
    <xf numFmtId="0" fontId="11" fillId="0" borderId="38" xfId="1" applyFont="1" applyBorder="1"/>
    <xf numFmtId="0" fontId="11" fillId="0" borderId="42" xfId="1" applyFont="1" applyBorder="1"/>
    <xf numFmtId="179" fontId="11" fillId="0" borderId="9" xfId="1" applyNumberFormat="1" applyFont="1" applyBorder="1"/>
    <xf numFmtId="179" fontId="11" fillId="0" borderId="51" xfId="1" applyNumberFormat="1" applyFont="1" applyBorder="1"/>
    <xf numFmtId="179" fontId="11" fillId="0" borderId="52" xfId="1" applyNumberFormat="1" applyFont="1" applyBorder="1"/>
    <xf numFmtId="0" fontId="11" fillId="0" borderId="9" xfId="1" applyFont="1" applyBorder="1"/>
    <xf numFmtId="0" fontId="11" fillId="0" borderId="15" xfId="1" applyFont="1" applyBorder="1"/>
    <xf numFmtId="0" fontId="11" fillId="0" borderId="53" xfId="1" applyFont="1" applyBorder="1"/>
    <xf numFmtId="179" fontId="11" fillId="0" borderId="10" xfId="1" applyNumberFormat="1" applyFont="1" applyBorder="1"/>
    <xf numFmtId="179" fontId="11" fillId="0" borderId="31" xfId="1" applyNumberFormat="1" applyFont="1" applyBorder="1"/>
    <xf numFmtId="179" fontId="11" fillId="0" borderId="54" xfId="1" applyNumberFormat="1" applyFont="1" applyBorder="1"/>
    <xf numFmtId="0" fontId="11" fillId="0" borderId="10" xfId="1" applyFont="1" applyBorder="1"/>
    <xf numFmtId="179" fontId="11" fillId="0" borderId="31" xfId="1" applyNumberFormat="1" applyFont="1" applyBorder="1" applyAlignment="1">
      <alignment horizontal="center"/>
    </xf>
    <xf numFmtId="0" fontId="11" fillId="0" borderId="54" xfId="1" applyFont="1" applyBorder="1" applyAlignment="1">
      <alignment horizontal="center"/>
    </xf>
    <xf numFmtId="0" fontId="11" fillId="0" borderId="16" xfId="1" applyFont="1" applyBorder="1"/>
    <xf numFmtId="0" fontId="11" fillId="0" borderId="56" xfId="1" applyFont="1" applyBorder="1"/>
    <xf numFmtId="179" fontId="11" fillId="0" borderId="11" xfId="1" applyNumberFormat="1" applyFont="1" applyBorder="1"/>
    <xf numFmtId="179" fontId="11" fillId="0" borderId="57" xfId="1" applyNumberFormat="1" applyFont="1" applyBorder="1"/>
    <xf numFmtId="179" fontId="11" fillId="0" borderId="58" xfId="1" applyNumberFormat="1" applyFont="1" applyBorder="1"/>
    <xf numFmtId="0" fontId="11" fillId="0" borderId="11" xfId="1" applyFont="1" applyBorder="1"/>
    <xf numFmtId="0" fontId="16" fillId="0" borderId="0" xfId="5" applyFont="1" applyBorder="1" applyAlignment="1">
      <alignment vertical="center"/>
    </xf>
    <xf numFmtId="0" fontId="17" fillId="0" borderId="0" xfId="5" applyFont="1" applyBorder="1" applyAlignment="1">
      <alignment vertical="center"/>
    </xf>
    <xf numFmtId="0" fontId="13" fillId="0" borderId="0" xfId="6" applyFont="1" applyFill="1" applyAlignment="1">
      <alignment vertical="center"/>
    </xf>
    <xf numFmtId="0" fontId="18" fillId="0" borderId="0" xfId="5" applyFont="1" applyBorder="1" applyAlignment="1">
      <alignment horizontal="center" vertical="center"/>
    </xf>
    <xf numFmtId="0" fontId="18" fillId="0" borderId="0" xfId="5" applyFont="1" applyBorder="1" applyAlignment="1">
      <alignment vertical="center"/>
    </xf>
    <xf numFmtId="0" fontId="17" fillId="0" borderId="0" xfId="4" applyFont="1" applyBorder="1" applyAlignment="1">
      <alignment vertical="center"/>
    </xf>
    <xf numFmtId="0" fontId="21" fillId="0" borderId="0" xfId="5" applyFont="1" applyBorder="1" applyAlignment="1">
      <alignment vertical="center"/>
    </xf>
    <xf numFmtId="38" fontId="21" fillId="0" borderId="0" xfId="2" applyFont="1" applyBorder="1" applyAlignment="1">
      <alignment vertical="center"/>
    </xf>
    <xf numFmtId="0" fontId="13" fillId="0" borderId="0" xfId="6" applyFont="1" applyFill="1" applyBorder="1" applyAlignment="1">
      <alignment vertical="center"/>
    </xf>
    <xf numFmtId="0" fontId="17" fillId="0" borderId="0" xfId="5" applyFont="1" applyBorder="1" applyAlignment="1">
      <alignment horizontal="distributed" vertical="center"/>
    </xf>
    <xf numFmtId="38" fontId="17" fillId="0" borderId="0" xfId="2" applyFont="1" applyBorder="1" applyAlignment="1">
      <alignment horizontal="right" vertical="center"/>
    </xf>
    <xf numFmtId="38" fontId="17" fillId="0" borderId="0" xfId="2" applyNumberFormat="1" applyFont="1" applyBorder="1" applyAlignment="1">
      <alignment vertical="center"/>
    </xf>
    <xf numFmtId="38" fontId="17" fillId="0" borderId="0" xfId="2" applyNumberFormat="1" applyFont="1" applyBorder="1" applyAlignment="1">
      <alignment horizontal="right" vertical="center"/>
    </xf>
    <xf numFmtId="38" fontId="22" fillId="0" borderId="0" xfId="2" applyNumberFormat="1" applyFont="1" applyBorder="1" applyAlignment="1">
      <alignment vertical="center"/>
    </xf>
    <xf numFmtId="0" fontId="23" fillId="0" borderId="0" xfId="5" applyFont="1" applyAlignment="1">
      <alignment vertical="center"/>
    </xf>
    <xf numFmtId="0" fontId="23" fillId="0" borderId="32" xfId="5" applyFont="1" applyBorder="1" applyAlignment="1">
      <alignment vertical="center"/>
    </xf>
    <xf numFmtId="0" fontId="23" fillId="0" borderId="36" xfId="5" applyFont="1" applyBorder="1" applyAlignment="1">
      <alignment vertical="center"/>
    </xf>
    <xf numFmtId="0" fontId="23" fillId="0" borderId="62" xfId="5" applyFont="1" applyBorder="1" applyAlignment="1">
      <alignment vertical="center"/>
    </xf>
    <xf numFmtId="0" fontId="23" fillId="0" borderId="35" xfId="5" applyFont="1" applyBorder="1" applyAlignment="1">
      <alignment vertical="center"/>
    </xf>
    <xf numFmtId="0" fontId="18" fillId="0" borderId="0" xfId="4" applyFont="1" applyBorder="1"/>
    <xf numFmtId="0" fontId="23" fillId="0" borderId="0" xfId="5" applyFont="1" applyBorder="1" applyAlignment="1">
      <alignment vertical="center"/>
    </xf>
    <xf numFmtId="0" fontId="13" fillId="0" borderId="0" xfId="3" applyFont="1" applyBorder="1"/>
    <xf numFmtId="0" fontId="23" fillId="0" borderId="0" xfId="3" applyFont="1" applyBorder="1"/>
    <xf numFmtId="0" fontId="23" fillId="0" borderId="49" xfId="5" applyFont="1" applyBorder="1" applyAlignment="1">
      <alignment vertical="center"/>
    </xf>
    <xf numFmtId="0" fontId="23" fillId="0" borderId="46" xfId="5" applyFont="1" applyBorder="1" applyAlignment="1">
      <alignment vertical="center"/>
    </xf>
    <xf numFmtId="0" fontId="23" fillId="0" borderId="42" xfId="5" applyFont="1" applyBorder="1" applyAlignment="1">
      <alignment vertical="center"/>
    </xf>
    <xf numFmtId="0" fontId="23" fillId="0" borderId="61" xfId="5" applyFont="1" applyBorder="1" applyAlignment="1">
      <alignment vertical="center"/>
    </xf>
    <xf numFmtId="0" fontId="23" fillId="0" borderId="63" xfId="5" applyFont="1" applyBorder="1" applyAlignment="1">
      <alignment vertical="center"/>
    </xf>
    <xf numFmtId="0" fontId="23" fillId="0" borderId="38" xfId="5" applyFont="1" applyBorder="1" applyAlignment="1">
      <alignment vertical="center"/>
    </xf>
    <xf numFmtId="0" fontId="13" fillId="0" borderId="0" xfId="3" applyFont="1" applyBorder="1" applyAlignment="1">
      <alignment horizontal="right"/>
    </xf>
    <xf numFmtId="0" fontId="23" fillId="0" borderId="5" xfId="5" applyFont="1" applyBorder="1" applyAlignment="1">
      <alignment vertical="center"/>
    </xf>
    <xf numFmtId="0" fontId="23" fillId="0" borderId="44" xfId="5" applyFont="1" applyBorder="1" applyAlignment="1">
      <alignment vertical="center"/>
    </xf>
    <xf numFmtId="0" fontId="23" fillId="0" borderId="47" xfId="5" applyFont="1" applyBorder="1" applyAlignment="1">
      <alignment vertical="center"/>
    </xf>
    <xf numFmtId="0" fontId="23" fillId="0" borderId="32" xfId="5" applyFont="1" applyBorder="1" applyAlignment="1">
      <alignment horizontal="left" vertical="center"/>
    </xf>
    <xf numFmtId="0" fontId="23" fillId="0" borderId="36" xfId="5" applyFont="1" applyBorder="1" applyAlignment="1">
      <alignment horizontal="left" vertical="center"/>
    </xf>
    <xf numFmtId="0" fontId="23" fillId="0" borderId="62" xfId="5" applyFont="1" applyBorder="1" applyAlignment="1">
      <alignment horizontal="left" vertical="center"/>
    </xf>
    <xf numFmtId="0" fontId="23" fillId="0" borderId="5" xfId="5" applyFont="1" applyBorder="1" applyAlignment="1">
      <alignment horizontal="left" vertical="center"/>
    </xf>
    <xf numFmtId="0" fontId="23" fillId="0" borderId="0" xfId="5" applyFont="1" applyBorder="1" applyAlignment="1">
      <alignment horizontal="left" vertical="center"/>
    </xf>
    <xf numFmtId="0" fontId="23" fillId="0" borderId="44" xfId="5" applyFont="1" applyBorder="1" applyAlignment="1">
      <alignment horizontal="left" vertical="center"/>
    </xf>
    <xf numFmtId="0" fontId="23" fillId="0" borderId="63" xfId="5" applyFont="1" applyBorder="1" applyAlignment="1">
      <alignment vertical="center" wrapText="1"/>
    </xf>
    <xf numFmtId="0" fontId="23" fillId="0" borderId="0" xfId="5" applyFont="1" applyBorder="1" applyAlignment="1">
      <alignment vertical="center" wrapText="1"/>
    </xf>
    <xf numFmtId="0" fontId="23" fillId="0" borderId="49" xfId="5" applyFont="1" applyBorder="1" applyAlignment="1">
      <alignment vertical="center" wrapText="1"/>
    </xf>
    <xf numFmtId="0" fontId="23" fillId="0" borderId="5" xfId="5" applyFont="1" applyBorder="1" applyAlignment="1">
      <alignment horizontal="distributed" vertical="center"/>
    </xf>
    <xf numFmtId="0" fontId="23" fillId="0" borderId="0" xfId="5" applyFont="1" applyBorder="1" applyAlignment="1">
      <alignment horizontal="distributed" vertical="center"/>
    </xf>
    <xf numFmtId="38" fontId="23" fillId="0" borderId="0" xfId="2" applyFont="1" applyBorder="1" applyAlignment="1">
      <alignment horizontal="right" vertical="center"/>
    </xf>
    <xf numFmtId="38" fontId="23" fillId="0" borderId="0" xfId="2" applyNumberFormat="1" applyFont="1" applyBorder="1" applyAlignment="1">
      <alignment vertical="center"/>
    </xf>
    <xf numFmtId="38" fontId="23" fillId="0" borderId="0" xfId="2" applyNumberFormat="1" applyFont="1" applyBorder="1" applyAlignment="1">
      <alignment horizontal="right" vertical="center"/>
    </xf>
    <xf numFmtId="38" fontId="26" fillId="0" borderId="0" xfId="2" applyNumberFormat="1" applyFont="1" applyBorder="1" applyAlignment="1">
      <alignment vertical="center"/>
    </xf>
    <xf numFmtId="38" fontId="23" fillId="0" borderId="44" xfId="2" applyNumberFormat="1" applyFont="1" applyBorder="1" applyAlignment="1">
      <alignment vertical="center"/>
    </xf>
    <xf numFmtId="38" fontId="23" fillId="0" borderId="44" xfId="2" applyNumberFormat="1" applyFont="1" applyBorder="1" applyAlignment="1">
      <alignment horizontal="right" vertical="center"/>
    </xf>
    <xf numFmtId="0" fontId="23" fillId="0" borderId="6" xfId="5" applyFont="1" applyBorder="1" applyAlignment="1">
      <alignment horizontal="distributed" vertical="center"/>
    </xf>
    <xf numFmtId="0" fontId="23" fillId="0" borderId="7" xfId="5" applyFont="1" applyBorder="1" applyAlignment="1">
      <alignment horizontal="distributed" vertical="center"/>
    </xf>
    <xf numFmtId="38" fontId="23" fillId="0" borderId="7" xfId="2" applyFont="1" applyBorder="1" applyAlignment="1">
      <alignment horizontal="right" vertical="center"/>
    </xf>
    <xf numFmtId="38" fontId="23" fillId="0" borderId="7" xfId="2" applyNumberFormat="1" applyFont="1" applyBorder="1" applyAlignment="1">
      <alignment horizontal="right" vertical="center"/>
    </xf>
    <xf numFmtId="38" fontId="23" fillId="0" borderId="50" xfId="2" applyNumberFormat="1" applyFont="1" applyBorder="1" applyAlignment="1">
      <alignment horizontal="right" vertical="center"/>
    </xf>
    <xf numFmtId="0" fontId="23" fillId="0" borderId="29" xfId="5" applyFont="1" applyBorder="1" applyAlignment="1">
      <alignment vertical="center" wrapText="1"/>
    </xf>
    <xf numFmtId="0" fontId="23" fillId="0" borderId="7" xfId="5" applyFont="1" applyBorder="1" applyAlignment="1">
      <alignment vertical="center" wrapText="1"/>
    </xf>
    <xf numFmtId="0" fontId="23" fillId="0" borderId="8" xfId="5" applyFont="1" applyBorder="1" applyAlignment="1">
      <alignment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shrinkToFit="1"/>
    </xf>
    <xf numFmtId="0" fontId="30" fillId="0" borderId="0" xfId="0" applyFont="1">
      <alignment vertical="center"/>
    </xf>
    <xf numFmtId="0" fontId="29" fillId="0" borderId="0" xfId="0" applyFont="1" applyAlignment="1">
      <alignment horizontal="center" vertical="center"/>
    </xf>
    <xf numFmtId="0" fontId="29"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176" fontId="4" fillId="0" borderId="0" xfId="0" applyNumberFormat="1" applyFont="1" applyBorder="1" applyAlignment="1">
      <alignment horizontal="center" vertical="center" shrinkToFit="1"/>
    </xf>
    <xf numFmtId="177" fontId="4" fillId="0" borderId="69" xfId="0" applyNumberFormat="1" applyFont="1" applyBorder="1">
      <alignment vertical="center"/>
    </xf>
    <xf numFmtId="0" fontId="0" fillId="0" borderId="0" xfId="0" applyAlignment="1">
      <alignment horizontal="center" vertical="center"/>
    </xf>
    <xf numFmtId="0" fontId="29" fillId="0" borderId="0" xfId="0" applyFont="1" applyBorder="1" applyAlignment="1">
      <alignment horizontal="center" vertical="center"/>
    </xf>
    <xf numFmtId="0" fontId="29" fillId="0" borderId="0" xfId="0" applyFont="1" applyBorder="1">
      <alignment vertical="center"/>
    </xf>
    <xf numFmtId="177" fontId="4" fillId="2" borderId="22" xfId="0" applyNumberFormat="1" applyFont="1" applyFill="1" applyBorder="1">
      <alignment vertical="center"/>
    </xf>
    <xf numFmtId="177" fontId="4" fillId="2" borderId="23" xfId="0" applyNumberFormat="1" applyFont="1" applyFill="1" applyBorder="1">
      <alignment vertical="center"/>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38" xfId="0" applyFont="1" applyBorder="1" applyAlignment="1">
      <alignment vertical="center" shrinkToFit="1"/>
    </xf>
    <xf numFmtId="0" fontId="5" fillId="0" borderId="32" xfId="0" applyFont="1" applyBorder="1" applyAlignment="1">
      <alignment vertical="center" shrinkToFit="1"/>
    </xf>
    <xf numFmtId="0" fontId="5" fillId="0" borderId="16" xfId="0" applyFont="1" applyBorder="1" applyAlignment="1">
      <alignment vertical="center" shrinkToFit="1"/>
    </xf>
    <xf numFmtId="0" fontId="5" fillId="0" borderId="31" xfId="0" applyFont="1" applyBorder="1" applyAlignment="1">
      <alignment vertical="center" shrinkToFit="1"/>
    </xf>
    <xf numFmtId="0" fontId="5" fillId="0" borderId="6" xfId="0" applyFont="1" applyBorder="1" applyAlignment="1">
      <alignment vertical="center" shrinkToFit="1"/>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0" xfId="0" applyBorder="1" applyAlignment="1">
      <alignment vertical="center"/>
    </xf>
    <xf numFmtId="176" fontId="4" fillId="3" borderId="41" xfId="0" applyNumberFormat="1" applyFont="1" applyFill="1" applyBorder="1">
      <alignment vertical="center"/>
    </xf>
    <xf numFmtId="176" fontId="4" fillId="3" borderId="48" xfId="0" applyNumberFormat="1" applyFont="1" applyFill="1" applyBorder="1">
      <alignment vertical="center"/>
    </xf>
    <xf numFmtId="176" fontId="4" fillId="3" borderId="23" xfId="0" applyNumberFormat="1" applyFont="1" applyFill="1" applyBorder="1">
      <alignment vertical="center"/>
    </xf>
    <xf numFmtId="0" fontId="3" fillId="0" borderId="70" xfId="0" applyFont="1" applyBorder="1" applyAlignment="1">
      <alignment horizontal="center" vertical="center"/>
    </xf>
    <xf numFmtId="0" fontId="5" fillId="0" borderId="71" xfId="0" applyFont="1" applyBorder="1" applyAlignment="1">
      <alignment vertical="center" shrinkToFit="1"/>
    </xf>
    <xf numFmtId="0" fontId="5" fillId="0" borderId="53" xfId="0" applyFont="1" applyBorder="1" applyAlignment="1">
      <alignment vertical="center" shrinkToFit="1"/>
    </xf>
    <xf numFmtId="0" fontId="5" fillId="0" borderId="42" xfId="0" applyFont="1" applyBorder="1" applyAlignment="1">
      <alignment vertical="center" shrinkToFit="1"/>
    </xf>
    <xf numFmtId="0" fontId="5" fillId="0" borderId="36" xfId="0" applyFont="1" applyBorder="1" applyAlignment="1">
      <alignment vertical="center" shrinkToFit="1"/>
    </xf>
    <xf numFmtId="0" fontId="5" fillId="0" borderId="56" xfId="0" applyFont="1" applyBorder="1" applyAlignment="1">
      <alignment vertical="center" shrinkToFit="1"/>
    </xf>
    <xf numFmtId="0" fontId="5" fillId="0" borderId="0" xfId="0" applyFont="1" applyBorder="1" applyAlignment="1">
      <alignment vertical="center" shrinkToFit="1"/>
    </xf>
    <xf numFmtId="0" fontId="4" fillId="2" borderId="51" xfId="0" applyFont="1" applyFill="1" applyBorder="1" applyAlignment="1">
      <alignment horizontal="left" vertical="center"/>
    </xf>
    <xf numFmtId="0" fontId="4" fillId="2" borderId="31" xfId="0" applyFont="1" applyFill="1" applyBorder="1" applyAlignment="1">
      <alignment horizontal="left" vertical="center"/>
    </xf>
    <xf numFmtId="177" fontId="4" fillId="0" borderId="72" xfId="0" applyNumberFormat="1" applyFont="1" applyBorder="1">
      <alignment vertical="center"/>
    </xf>
    <xf numFmtId="177" fontId="4" fillId="2" borderId="51" xfId="0" applyNumberFormat="1" applyFont="1" applyFill="1" applyBorder="1">
      <alignment vertical="center"/>
    </xf>
    <xf numFmtId="177" fontId="4" fillId="2" borderId="31" xfId="0" applyNumberFormat="1" applyFont="1" applyFill="1" applyBorder="1">
      <alignment vertical="center"/>
    </xf>
    <xf numFmtId="176" fontId="4" fillId="0" borderId="74" xfId="0" applyNumberFormat="1" applyFont="1" applyBorder="1">
      <alignment vertical="center"/>
    </xf>
    <xf numFmtId="176" fontId="4" fillId="0" borderId="30" xfId="0" applyNumberFormat="1" applyFont="1" applyBorder="1" applyAlignment="1">
      <alignment vertical="center" shrinkToFit="1"/>
    </xf>
    <xf numFmtId="176" fontId="4" fillId="0" borderId="75" xfId="0" applyNumberFormat="1" applyFont="1" applyBorder="1">
      <alignment vertical="center"/>
    </xf>
    <xf numFmtId="176" fontId="4" fillId="0" borderId="19" xfId="0" applyNumberFormat="1" applyFont="1" applyBorder="1">
      <alignment vertical="center"/>
    </xf>
    <xf numFmtId="0" fontId="11" fillId="0" borderId="2" xfId="1" applyFont="1" applyBorder="1" applyAlignment="1">
      <alignment horizontal="center"/>
    </xf>
    <xf numFmtId="0" fontId="11" fillId="0" borderId="3" xfId="1" applyFont="1" applyBorder="1" applyAlignment="1">
      <alignment horizontal="center"/>
    </xf>
    <xf numFmtId="0" fontId="11" fillId="0" borderId="24"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0" fontId="11" fillId="0" borderId="5" xfId="1" applyFont="1" applyBorder="1" applyAlignment="1">
      <alignment horizontal="center"/>
    </xf>
    <xf numFmtId="0" fontId="11" fillId="0" borderId="0" xfId="1" applyFont="1" applyBorder="1" applyAlignment="1">
      <alignment horizontal="center"/>
    </xf>
    <xf numFmtId="0" fontId="11" fillId="0" borderId="42" xfId="1" applyFont="1" applyBorder="1" applyAlignment="1">
      <alignment horizont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0" xfId="1" applyFont="1" applyBorder="1" applyAlignment="1">
      <alignment horizontal="center" vertical="center"/>
    </xf>
    <xf numFmtId="0" fontId="11" fillId="0" borderId="49"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34" xfId="1" applyFont="1" applyBorder="1" applyAlignment="1">
      <alignment horizontal="center" vertical="center"/>
    </xf>
    <xf numFmtId="0" fontId="11" fillId="0" borderId="43" xfId="1" applyFont="1" applyBorder="1" applyAlignment="1">
      <alignment vertical="center"/>
    </xf>
    <xf numFmtId="0" fontId="11" fillId="0" borderId="55" xfId="1" applyFont="1" applyBorder="1" applyAlignment="1">
      <alignment vertical="center"/>
    </xf>
    <xf numFmtId="0" fontId="11" fillId="0" borderId="45" xfId="1" applyFont="1" applyBorder="1" applyAlignment="1">
      <alignment vertical="center"/>
    </xf>
    <xf numFmtId="0" fontId="18" fillId="0" borderId="0" xfId="5" applyFont="1" applyBorder="1" applyAlignment="1">
      <alignment horizontal="center" vertical="center"/>
    </xf>
    <xf numFmtId="0" fontId="17" fillId="0" borderId="0" xfId="5" applyFont="1" applyBorder="1" applyAlignment="1">
      <alignment horizontal="left" vertical="center"/>
    </xf>
    <xf numFmtId="0" fontId="12" fillId="0" borderId="0" xfId="8" applyAlignment="1">
      <alignment horizontal="left" vertical="center"/>
    </xf>
    <xf numFmtId="0" fontId="12" fillId="0" borderId="0" xfId="8" applyAlignment="1">
      <alignment vertical="center"/>
    </xf>
    <xf numFmtId="0" fontId="23" fillId="0" borderId="25" xfId="5" applyFont="1" applyBorder="1" applyAlignment="1">
      <alignment horizontal="center" vertical="center" shrinkToFit="1"/>
    </xf>
    <xf numFmtId="0" fontId="24" fillId="0" borderId="2" xfId="5" applyFont="1" applyBorder="1" applyAlignment="1">
      <alignment horizontal="center" vertical="center"/>
    </xf>
    <xf numFmtId="0" fontId="24" fillId="0" borderId="3" xfId="5" applyFont="1" applyBorder="1" applyAlignment="1">
      <alignment horizontal="center" vertical="center"/>
    </xf>
    <xf numFmtId="0" fontId="0" fillId="0" borderId="3" xfId="0" applyBorder="1" applyAlignment="1">
      <alignment horizontal="center" vertical="center"/>
    </xf>
    <xf numFmtId="0" fontId="0" fillId="0" borderId="59" xfId="0" applyBorder="1" applyAlignment="1">
      <alignment horizontal="center" vertical="center"/>
    </xf>
    <xf numFmtId="0" fontId="24" fillId="0" borderId="5" xfId="5" applyFont="1" applyBorder="1" applyAlignment="1">
      <alignment horizontal="center" vertical="center"/>
    </xf>
    <xf numFmtId="0" fontId="24" fillId="0" borderId="0" xfId="5" applyFont="1"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24" fillId="0" borderId="38" xfId="5" applyFont="1" applyBorder="1" applyAlignment="1">
      <alignment horizontal="center" vertical="center"/>
    </xf>
    <xf numFmtId="0" fontId="24" fillId="0" borderId="42" xfId="5" applyFont="1" applyBorder="1" applyAlignment="1">
      <alignment horizontal="center" vertical="center"/>
    </xf>
    <xf numFmtId="0" fontId="0" fillId="0" borderId="42" xfId="0" applyBorder="1" applyAlignment="1">
      <alignment horizontal="center" vertical="center"/>
    </xf>
    <xf numFmtId="0" fontId="0" fillId="0" borderId="61" xfId="0" applyBorder="1" applyAlignment="1">
      <alignment horizontal="center" vertical="center"/>
    </xf>
    <xf numFmtId="0" fontId="23" fillId="0" borderId="60" xfId="5" applyFont="1" applyBorder="1" applyAlignment="1">
      <alignment horizontal="center" vertical="center" shrinkToFit="1"/>
    </xf>
    <xf numFmtId="0" fontId="23" fillId="0" borderId="41" xfId="5" applyFont="1" applyBorder="1" applyAlignment="1">
      <alignment horizontal="center" vertical="center"/>
    </xf>
    <xf numFmtId="0" fontId="23" fillId="0" borderId="23" xfId="5" applyFont="1" applyBorder="1" applyAlignment="1">
      <alignment horizontal="center" vertical="center"/>
    </xf>
    <xf numFmtId="0" fontId="23" fillId="0" borderId="39" xfId="5" applyFont="1" applyBorder="1" applyAlignment="1">
      <alignment horizontal="center" vertical="center"/>
    </xf>
    <xf numFmtId="0" fontId="23" fillId="0" borderId="19" xfId="5" applyFont="1" applyBorder="1" applyAlignment="1">
      <alignment horizontal="center" vertical="center"/>
    </xf>
    <xf numFmtId="0" fontId="23" fillId="0" borderId="30" xfId="5" applyFont="1" applyBorder="1" applyAlignment="1">
      <alignment horizontal="center" vertical="center"/>
    </xf>
    <xf numFmtId="0" fontId="23" fillId="0" borderId="32" xfId="5" applyFont="1" applyBorder="1" applyAlignment="1">
      <alignment horizontal="center" vertical="center"/>
    </xf>
    <xf numFmtId="0" fontId="23" fillId="0" borderId="36" xfId="5" applyFont="1" applyBorder="1" applyAlignment="1">
      <alignment horizontal="center" vertical="center"/>
    </xf>
    <xf numFmtId="0" fontId="23" fillId="0" borderId="62" xfId="5" applyFont="1" applyBorder="1" applyAlignment="1">
      <alignment horizontal="center" vertical="center"/>
    </xf>
    <xf numFmtId="0" fontId="23" fillId="0" borderId="5" xfId="5" applyFont="1" applyBorder="1" applyAlignment="1">
      <alignment horizontal="center" vertical="center"/>
    </xf>
    <xf numFmtId="0" fontId="23" fillId="0" borderId="0" xfId="5" applyFont="1" applyBorder="1" applyAlignment="1">
      <alignment horizontal="center" vertical="center"/>
    </xf>
    <xf numFmtId="0" fontId="23" fillId="0" borderId="44" xfId="5" applyFont="1" applyBorder="1" applyAlignment="1">
      <alignment horizontal="center" vertical="center"/>
    </xf>
    <xf numFmtId="0" fontId="23" fillId="0" borderId="38" xfId="5" applyFont="1" applyBorder="1" applyAlignment="1">
      <alignment horizontal="center" vertical="center"/>
    </xf>
    <xf numFmtId="0" fontId="23" fillId="0" borderId="42" xfId="5" applyFont="1" applyBorder="1" applyAlignment="1">
      <alignment horizontal="center" vertical="center"/>
    </xf>
    <xf numFmtId="0" fontId="23" fillId="0" borderId="61" xfId="5" applyFont="1" applyBorder="1" applyAlignment="1">
      <alignment horizontal="center" vertical="center"/>
    </xf>
    <xf numFmtId="0" fontId="23" fillId="0" borderId="63" xfId="5" applyFont="1" applyBorder="1" applyAlignment="1">
      <alignment horizontal="center" vertical="center" shrinkToFit="1"/>
    </xf>
    <xf numFmtId="0" fontId="23" fillId="0" borderId="0" xfId="5" applyFont="1" applyBorder="1" applyAlignment="1">
      <alignment horizontal="center" vertical="center" shrinkToFit="1"/>
    </xf>
    <xf numFmtId="0" fontId="23" fillId="0" borderId="44" xfId="5" applyFont="1" applyBorder="1" applyAlignment="1">
      <alignment horizontal="center" vertical="center" shrinkToFit="1"/>
    </xf>
    <xf numFmtId="0" fontId="23" fillId="0" borderId="63" xfId="5" applyFont="1" applyBorder="1" applyAlignment="1">
      <alignment horizontal="left" vertical="center"/>
    </xf>
    <xf numFmtId="0" fontId="23" fillId="0" borderId="0" xfId="5" applyFont="1" applyBorder="1" applyAlignment="1">
      <alignment horizontal="left" vertical="center"/>
    </xf>
    <xf numFmtId="0" fontId="23" fillId="0" borderId="49" xfId="5" applyFont="1" applyBorder="1" applyAlignment="1">
      <alignment horizontal="left" vertical="center"/>
    </xf>
    <xf numFmtId="0" fontId="23" fillId="0" borderId="35" xfId="5" applyFont="1" applyBorder="1" applyAlignment="1">
      <alignment horizontal="left" vertical="center" wrapText="1"/>
    </xf>
    <xf numFmtId="0" fontId="23" fillId="0" borderId="36" xfId="5" applyFont="1" applyBorder="1" applyAlignment="1">
      <alignment horizontal="left" vertical="center" wrapText="1"/>
    </xf>
    <xf numFmtId="0" fontId="23" fillId="0" borderId="62" xfId="5" applyFont="1" applyBorder="1" applyAlignment="1">
      <alignment horizontal="left" vertical="center" wrapText="1"/>
    </xf>
    <xf numFmtId="0" fontId="23" fillId="0" borderId="46" xfId="5" applyFont="1" applyBorder="1" applyAlignment="1">
      <alignment horizontal="left" vertical="center" wrapText="1"/>
    </xf>
    <xf numFmtId="0" fontId="23" fillId="0" borderId="42" xfId="5" applyFont="1" applyBorder="1" applyAlignment="1">
      <alignment horizontal="left" vertical="center" wrapText="1"/>
    </xf>
    <xf numFmtId="0" fontId="23" fillId="0" borderId="61" xfId="5" applyFont="1" applyBorder="1" applyAlignment="1">
      <alignment horizontal="left" vertical="center" wrapText="1"/>
    </xf>
    <xf numFmtId="0" fontId="23" fillId="0" borderId="35" xfId="5" applyFont="1" applyBorder="1" applyAlignment="1">
      <alignment horizontal="center" vertical="center"/>
    </xf>
    <xf numFmtId="0" fontId="12" fillId="0" borderId="36" xfId="3" applyBorder="1"/>
    <xf numFmtId="0" fontId="25" fillId="0" borderId="36" xfId="5" applyFont="1" applyBorder="1" applyAlignment="1">
      <alignment horizontal="center" vertical="center"/>
    </xf>
    <xf numFmtId="38" fontId="25" fillId="0" borderId="36" xfId="2" applyFont="1" applyBorder="1" applyAlignment="1">
      <alignment horizontal="center" vertical="center"/>
    </xf>
    <xf numFmtId="38" fontId="25" fillId="0" borderId="62" xfId="2" applyFont="1" applyBorder="1" applyAlignment="1">
      <alignment horizontal="center" vertical="center"/>
    </xf>
    <xf numFmtId="0" fontId="12" fillId="0" borderId="62" xfId="3" applyBorder="1"/>
    <xf numFmtId="0" fontId="23" fillId="0" borderId="35" xfId="5" applyFont="1" applyBorder="1" applyAlignment="1">
      <alignment horizontal="left" vertical="center"/>
    </xf>
    <xf numFmtId="0" fontId="23" fillId="0" borderId="36" xfId="5" applyFont="1" applyBorder="1" applyAlignment="1">
      <alignment horizontal="left" vertical="center"/>
    </xf>
    <xf numFmtId="0" fontId="23" fillId="0" borderId="37" xfId="5" applyFont="1" applyBorder="1" applyAlignment="1">
      <alignment horizontal="left" vertical="center"/>
    </xf>
    <xf numFmtId="38" fontId="23" fillId="0" borderId="7" xfId="2" applyNumberFormat="1" applyFont="1" applyBorder="1" applyAlignment="1">
      <alignment horizontal="right"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4" xfId="0" applyFont="1" applyBorder="1" applyAlignment="1">
      <alignment horizontal="center" vertical="center" shrinkToFit="1"/>
    </xf>
    <xf numFmtId="0" fontId="0" fillId="0" borderId="15" xfId="0" applyBorder="1" applyAlignment="1">
      <alignment horizontal="center" vertical="center" shrinkToFit="1"/>
    </xf>
    <xf numFmtId="178" fontId="5" fillId="2" borderId="18" xfId="0" applyNumberFormat="1" applyFont="1" applyFill="1" applyBorder="1" applyAlignment="1">
      <alignment horizontal="center" vertical="center"/>
    </xf>
    <xf numFmtId="178" fontId="0" fillId="2" borderId="9" xfId="0" applyNumberFormat="1" applyFill="1" applyBorder="1" applyAlignment="1">
      <alignment horizontal="center" vertical="center"/>
    </xf>
    <xf numFmtId="178" fontId="0" fillId="2" borderId="19" xfId="0" applyNumberFormat="1" applyFill="1" applyBorder="1" applyAlignment="1">
      <alignment horizontal="center" vertical="center"/>
    </xf>
    <xf numFmtId="178" fontId="0" fillId="2" borderId="10" xfId="0" applyNumberFormat="1" applyFill="1" applyBorder="1" applyAlignment="1">
      <alignment horizontal="center" vertical="center"/>
    </xf>
    <xf numFmtId="0" fontId="5" fillId="0" borderId="38" xfId="0" applyFont="1" applyBorder="1" applyAlignment="1">
      <alignment horizontal="center" vertical="center" shrinkToFit="1"/>
    </xf>
    <xf numFmtId="0" fontId="0" fillId="0" borderId="32" xfId="0" applyBorder="1" applyAlignment="1">
      <alignment horizontal="center" vertical="center" shrinkToFit="1"/>
    </xf>
    <xf numFmtId="176" fontId="5" fillId="0" borderId="39" xfId="0" applyNumberFormat="1" applyFont="1" applyBorder="1" applyAlignment="1">
      <alignment horizontal="center" vertical="center"/>
    </xf>
    <xf numFmtId="0" fontId="0" fillId="0" borderId="40" xfId="0" applyBorder="1" applyAlignment="1">
      <alignment horizontal="center" vertical="center"/>
    </xf>
    <xf numFmtId="176" fontId="5" fillId="0" borderId="35" xfId="0" applyNumberFormat="1" applyFont="1" applyBorder="1" applyAlignment="1">
      <alignment horizontal="center" vertical="center" shrinkToFit="1"/>
    </xf>
    <xf numFmtId="0" fontId="0" fillId="0" borderId="36" xfId="0" applyBorder="1" applyAlignment="1">
      <alignment horizontal="center" vertical="center" shrinkToFit="1"/>
    </xf>
    <xf numFmtId="0" fontId="4" fillId="0" borderId="35" xfId="0" applyFont="1" applyBorder="1" applyAlignment="1">
      <alignment horizontal="center" vertical="center"/>
    </xf>
    <xf numFmtId="0" fontId="4" fillId="0" borderId="37" xfId="0" applyFont="1" applyBorder="1" applyAlignment="1">
      <alignment horizontal="center" vertical="center"/>
    </xf>
    <xf numFmtId="176" fontId="5" fillId="0" borderId="21" xfId="0" applyNumberFormat="1" applyFont="1" applyBorder="1" applyAlignment="1">
      <alignment horizontal="center" vertical="center"/>
    </xf>
    <xf numFmtId="176" fontId="0" fillId="0" borderId="11" xfId="0" applyNumberFormat="1" applyBorder="1" applyAlignment="1">
      <alignment horizontal="center" vertical="center"/>
    </xf>
    <xf numFmtId="0" fontId="5" fillId="0" borderId="73"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45" xfId="0" applyFont="1" applyBorder="1" applyAlignment="1">
      <alignment horizontal="center" vertical="center" shrinkToFit="1"/>
    </xf>
    <xf numFmtId="176" fontId="5" fillId="2" borderId="28"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63" xfId="0" applyNumberFormat="1" applyFont="1" applyFill="1" applyBorder="1" applyAlignment="1">
      <alignment horizontal="center" vertical="center"/>
    </xf>
    <xf numFmtId="176" fontId="5" fillId="2" borderId="0" xfId="0" applyNumberFormat="1" applyFont="1" applyFill="1" applyBorder="1" applyAlignment="1">
      <alignment horizontal="center" vertical="center"/>
    </xf>
    <xf numFmtId="176" fontId="5" fillId="2" borderId="49" xfId="0" applyNumberFormat="1" applyFont="1" applyFill="1" applyBorder="1" applyAlignment="1">
      <alignment horizontal="center" vertical="center"/>
    </xf>
    <xf numFmtId="176" fontId="5" fillId="2" borderId="46" xfId="0" applyNumberFormat="1" applyFont="1" applyFill="1" applyBorder="1" applyAlignment="1">
      <alignment horizontal="center" vertical="center"/>
    </xf>
    <xf numFmtId="176" fontId="5" fillId="2" borderId="42" xfId="0" applyNumberFormat="1" applyFont="1" applyFill="1" applyBorder="1" applyAlignment="1">
      <alignment horizontal="center" vertical="center"/>
    </xf>
    <xf numFmtId="176" fontId="5" fillId="2" borderId="47" xfId="0" applyNumberFormat="1" applyFont="1" applyFill="1" applyBorder="1" applyAlignment="1">
      <alignment horizontal="center" vertical="center"/>
    </xf>
    <xf numFmtId="176" fontId="29" fillId="0" borderId="0" xfId="0" applyNumberFormat="1" applyFont="1" applyBorder="1" applyAlignment="1">
      <alignment vertical="center"/>
    </xf>
    <xf numFmtId="176" fontId="29" fillId="0" borderId="64" xfId="0" applyNumberFormat="1" applyFont="1" applyBorder="1" applyAlignment="1">
      <alignment vertical="center"/>
    </xf>
    <xf numFmtId="176" fontId="29" fillId="0" borderId="65" xfId="0" applyNumberFormat="1" applyFont="1" applyBorder="1" applyAlignment="1">
      <alignment vertical="center"/>
    </xf>
    <xf numFmtId="176" fontId="29" fillId="0" borderId="66" xfId="0" applyNumberFormat="1" applyFont="1" applyBorder="1" applyAlignment="1">
      <alignment vertical="center"/>
    </xf>
    <xf numFmtId="176" fontId="3" fillId="0" borderId="0"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177" fontId="4" fillId="2" borderId="13" xfId="0" applyNumberFormat="1" applyFont="1" applyFill="1" applyBorder="1" applyAlignment="1">
      <alignment horizontal="center" vertical="center"/>
    </xf>
    <xf numFmtId="177" fontId="4" fillId="2" borderId="70"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shrinkToFi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19" xfId="0" applyFont="1" applyBorder="1" applyAlignment="1">
      <alignment horizontal="center" vertical="center"/>
    </xf>
    <xf numFmtId="176" fontId="5" fillId="0" borderId="29" xfId="0" applyNumberFormat="1" applyFont="1" applyBorder="1" applyAlignment="1">
      <alignment horizontal="center" vertical="center"/>
    </xf>
    <xf numFmtId="0" fontId="27" fillId="0" borderId="0" xfId="0" applyFont="1" applyAlignment="1">
      <alignment horizontal="center" vertical="center"/>
    </xf>
    <xf numFmtId="0" fontId="3" fillId="0" borderId="67"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0" fillId="0" borderId="0" xfId="0" applyAlignment="1">
      <alignment vertical="center"/>
    </xf>
    <xf numFmtId="0" fontId="28" fillId="0" borderId="0" xfId="0" applyFont="1" applyBorder="1" applyAlignment="1">
      <alignment horizontal="center" vertical="center"/>
    </xf>
    <xf numFmtId="0" fontId="28" fillId="0" borderId="68" xfId="0" applyFont="1" applyBorder="1" applyAlignment="1">
      <alignment horizontal="center" vertical="center"/>
    </xf>
    <xf numFmtId="176" fontId="31" fillId="0" borderId="64" xfId="0" applyNumberFormat="1" applyFont="1" applyBorder="1" applyAlignment="1">
      <alignment vertical="center"/>
    </xf>
    <xf numFmtId="176" fontId="31" fillId="0" borderId="65" xfId="0" applyNumberFormat="1" applyFont="1" applyBorder="1" applyAlignment="1">
      <alignment vertical="center"/>
    </xf>
    <xf numFmtId="176" fontId="31" fillId="0" borderId="66" xfId="0" applyNumberFormat="1" applyFont="1" applyBorder="1" applyAlignment="1">
      <alignment vertical="center"/>
    </xf>
    <xf numFmtId="0" fontId="3" fillId="0" borderId="0" xfId="0" applyFont="1" applyBorder="1" applyAlignment="1">
      <alignment horizontal="center" vertical="center"/>
    </xf>
    <xf numFmtId="0" fontId="28" fillId="0" borderId="0" xfId="0" applyFont="1" applyBorder="1" applyAlignment="1">
      <alignment horizontal="center" vertical="center" shrinkToFit="1"/>
    </xf>
  </cellXfs>
  <cellStyles count="9">
    <cellStyle name="桁区切り 2" xfId="2"/>
    <cellStyle name="標準" xfId="0" builtinId="0"/>
    <cellStyle name="標準 2" xfId="1"/>
    <cellStyle name="標準 2 2" xfId="8"/>
    <cellStyle name="標準_H23設計書" xfId="3"/>
    <cellStyle name="標準_学校施設貯水槽清掃等業務委託設計書" xfId="4"/>
    <cellStyle name="標準_設H19自家用他電気保安管理委託" xfId="5"/>
    <cellStyle name="標準_貯水槽定価"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152400</xdr:colOff>
      <xdr:row>41</xdr:row>
      <xdr:rowOff>225287</xdr:rowOff>
    </xdr:from>
    <xdr:to>
      <xdr:col>29</xdr:col>
      <xdr:colOff>106017</xdr:colOff>
      <xdr:row>42</xdr:row>
      <xdr:rowOff>231913</xdr:rowOff>
    </xdr:to>
    <xdr:sp macro="" textlink="">
      <xdr:nvSpPr>
        <xdr:cNvPr id="2" name="テキスト ボックス 1"/>
        <xdr:cNvSpPr txBox="1"/>
      </xdr:nvSpPr>
      <xdr:spPr>
        <a:xfrm>
          <a:off x="4181061" y="10224052"/>
          <a:ext cx="616226" cy="24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en-US" altLang="ja-JP" sz="1000"/>
            <a:t>/</a:t>
          </a:r>
          <a:r>
            <a:rPr kumimoji="1" lang="ja-JP" altLang="en-US" sz="1000"/>
            <a:t>２年</a:t>
          </a:r>
        </a:p>
      </xdr:txBody>
    </xdr:sp>
    <xdr:clientData/>
  </xdr:twoCellAnchor>
  <xdr:twoCellAnchor>
    <xdr:from>
      <xdr:col>25</xdr:col>
      <xdr:colOff>159026</xdr:colOff>
      <xdr:row>43</xdr:row>
      <xdr:rowOff>225288</xdr:rowOff>
    </xdr:from>
    <xdr:to>
      <xdr:col>29</xdr:col>
      <xdr:colOff>112643</xdr:colOff>
      <xdr:row>44</xdr:row>
      <xdr:rowOff>231913</xdr:rowOff>
    </xdr:to>
    <xdr:sp macro="" textlink="">
      <xdr:nvSpPr>
        <xdr:cNvPr id="3" name="テキスト ボックス 2"/>
        <xdr:cNvSpPr txBox="1"/>
      </xdr:nvSpPr>
      <xdr:spPr>
        <a:xfrm>
          <a:off x="4187687" y="10701131"/>
          <a:ext cx="616226" cy="24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en-US" altLang="ja-JP" sz="1000"/>
            <a:t>/</a:t>
          </a:r>
          <a:r>
            <a:rPr kumimoji="1" lang="ja-JP" altLang="en-US" sz="1000"/>
            <a:t>２年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7327</xdr:colOff>
      <xdr:row>18</xdr:row>
      <xdr:rowOff>7327</xdr:rowOff>
    </xdr:from>
    <xdr:to>
      <xdr:col>22</xdr:col>
      <xdr:colOff>7327</xdr:colOff>
      <xdr:row>20</xdr:row>
      <xdr:rowOff>7327</xdr:rowOff>
    </xdr:to>
    <xdr:cxnSp macro="">
      <xdr:nvCxnSpPr>
        <xdr:cNvPr id="3" name="直線コネクタ 2"/>
        <xdr:cNvCxnSpPr/>
      </xdr:nvCxnSpPr>
      <xdr:spPr>
        <a:xfrm>
          <a:off x="9473712" y="3062654"/>
          <a:ext cx="439615" cy="337038"/>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7327</xdr:colOff>
      <xdr:row>28</xdr:row>
      <xdr:rowOff>14654</xdr:rowOff>
    </xdr:from>
    <xdr:to>
      <xdr:col>22</xdr:col>
      <xdr:colOff>7327</xdr:colOff>
      <xdr:row>30</xdr:row>
      <xdr:rowOff>14654</xdr:rowOff>
    </xdr:to>
    <xdr:cxnSp macro="">
      <xdr:nvCxnSpPr>
        <xdr:cNvPr id="5" name="直線コネクタ 4"/>
        <xdr:cNvCxnSpPr/>
      </xdr:nvCxnSpPr>
      <xdr:spPr>
        <a:xfrm>
          <a:off x="9473712" y="4418135"/>
          <a:ext cx="439615" cy="337038"/>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H356"/>
  <sheetViews>
    <sheetView zoomScale="85" zoomScaleNormal="85" workbookViewId="0">
      <selection activeCell="J54" sqref="J54"/>
    </sheetView>
  </sheetViews>
  <sheetFormatPr defaultColWidth="9" defaultRowHeight="14.4" x14ac:dyDescent="0.2"/>
  <cols>
    <col min="1" max="1" width="3.33203125" style="18" customWidth="1"/>
    <col min="2" max="2" width="5.33203125" style="18" customWidth="1"/>
    <col min="3" max="3" width="11.33203125" style="18" customWidth="1"/>
    <col min="4" max="4" width="4.6640625" style="18" bestFit="1" customWidth="1"/>
    <col min="5" max="5" width="16.88671875" style="18" customWidth="1"/>
    <col min="6" max="6" width="13.88671875" style="18" bestFit="1" customWidth="1"/>
    <col min="7" max="7" width="12.6640625" style="18" customWidth="1"/>
    <col min="8" max="8" width="39.88671875" style="18" customWidth="1"/>
    <col min="9" max="16384" width="9" style="18"/>
  </cols>
  <sheetData>
    <row r="1" spans="1:2" ht="20.100000000000001" customHeight="1" x14ac:dyDescent="0.2">
      <c r="A1" s="17" t="s">
        <v>41</v>
      </c>
    </row>
    <row r="2" spans="1:2" ht="20.100000000000001" customHeight="1" x14ac:dyDescent="0.2"/>
    <row r="3" spans="1:2" ht="20.100000000000001" customHeight="1" x14ac:dyDescent="0.2">
      <c r="B3" s="18" t="s">
        <v>42</v>
      </c>
    </row>
    <row r="4" spans="1:2" ht="20.100000000000001" customHeight="1" x14ac:dyDescent="0.2">
      <c r="B4" s="18" t="s">
        <v>43</v>
      </c>
    </row>
    <row r="5" spans="1:2" ht="20.100000000000001" customHeight="1" x14ac:dyDescent="0.2"/>
    <row r="6" spans="1:2" ht="20.100000000000001" customHeight="1" x14ac:dyDescent="0.2">
      <c r="B6" s="18" t="s">
        <v>44</v>
      </c>
    </row>
    <row r="7" spans="1:2" ht="20.100000000000001" customHeight="1" x14ac:dyDescent="0.2">
      <c r="B7" s="18" t="s">
        <v>126</v>
      </c>
    </row>
    <row r="8" spans="1:2" ht="20.100000000000001" customHeight="1" x14ac:dyDescent="0.2">
      <c r="B8" s="18" t="s">
        <v>45</v>
      </c>
    </row>
    <row r="9" spans="1:2" ht="20.100000000000001" customHeight="1" x14ac:dyDescent="0.2">
      <c r="B9" s="18" t="s">
        <v>46</v>
      </c>
    </row>
    <row r="10" spans="1:2" ht="20.100000000000001" customHeight="1" x14ac:dyDescent="0.2">
      <c r="B10" s="18" t="s">
        <v>47</v>
      </c>
    </row>
    <row r="11" spans="1:2" ht="20.100000000000001" customHeight="1" x14ac:dyDescent="0.2">
      <c r="B11" s="18" t="s">
        <v>48</v>
      </c>
    </row>
    <row r="12" spans="1:2" ht="20.100000000000001" customHeight="1" x14ac:dyDescent="0.2">
      <c r="B12" s="18" t="s">
        <v>127</v>
      </c>
    </row>
    <row r="13" spans="1:2" ht="20.100000000000001" customHeight="1" x14ac:dyDescent="0.2">
      <c r="B13" s="18" t="s">
        <v>49</v>
      </c>
    </row>
    <row r="14" spans="1:2" ht="20.100000000000001" customHeight="1" x14ac:dyDescent="0.2"/>
    <row r="15" spans="1:2" ht="20.100000000000001" customHeight="1" x14ac:dyDescent="0.2">
      <c r="B15" s="18" t="s">
        <v>50</v>
      </c>
    </row>
    <row r="16" spans="1:2" ht="20.100000000000001" customHeight="1" x14ac:dyDescent="0.2">
      <c r="B16" s="18" t="s">
        <v>51</v>
      </c>
    </row>
    <row r="17" spans="2:8" ht="20.100000000000001" customHeight="1" x14ac:dyDescent="0.2"/>
    <row r="18" spans="2:8" ht="20.100000000000001" hidden="1" customHeight="1" x14ac:dyDescent="0.2"/>
    <row r="19" spans="2:8" ht="20.100000000000001" hidden="1" customHeight="1" x14ac:dyDescent="0.2">
      <c r="B19" s="18" t="s">
        <v>52</v>
      </c>
    </row>
    <row r="20" spans="2:8" ht="20.100000000000001" hidden="1" customHeight="1" x14ac:dyDescent="0.2">
      <c r="B20" s="156" t="s">
        <v>53</v>
      </c>
      <c r="C20" s="157"/>
      <c r="D20" s="158"/>
      <c r="E20" s="19" t="s">
        <v>54</v>
      </c>
      <c r="F20" s="148" t="s">
        <v>55</v>
      </c>
      <c r="G20" s="149"/>
      <c r="H20" s="150" t="s">
        <v>56</v>
      </c>
    </row>
    <row r="21" spans="2:8" ht="20.100000000000001" hidden="1" customHeight="1" x14ac:dyDescent="0.2">
      <c r="B21" s="159"/>
      <c r="C21" s="160"/>
      <c r="D21" s="161"/>
      <c r="E21" s="20" t="s">
        <v>57</v>
      </c>
      <c r="F21" s="153" t="s">
        <v>58</v>
      </c>
      <c r="G21" s="154"/>
      <c r="H21" s="151"/>
    </row>
    <row r="22" spans="2:8" ht="20.100000000000001" hidden="1" customHeight="1" x14ac:dyDescent="0.2">
      <c r="B22" s="159"/>
      <c r="C22" s="160"/>
      <c r="D22" s="161"/>
      <c r="E22" s="21" t="s">
        <v>59</v>
      </c>
      <c r="F22" s="153" t="s">
        <v>59</v>
      </c>
      <c r="G22" s="155"/>
      <c r="H22" s="151"/>
    </row>
    <row r="23" spans="2:8" ht="20.100000000000001" hidden="1" customHeight="1" x14ac:dyDescent="0.2">
      <c r="B23" s="162"/>
      <c r="C23" s="163"/>
      <c r="D23" s="164"/>
      <c r="E23" s="22"/>
      <c r="F23" s="23" t="s">
        <v>60</v>
      </c>
      <c r="G23" s="24" t="s">
        <v>61</v>
      </c>
      <c r="H23" s="152"/>
    </row>
    <row r="24" spans="2:8" ht="20.100000000000001" hidden="1" customHeight="1" x14ac:dyDescent="0.2">
      <c r="B24" s="150" t="s">
        <v>62</v>
      </c>
      <c r="C24" s="25" t="s">
        <v>63</v>
      </c>
      <c r="D24" s="26"/>
      <c r="E24" s="27">
        <v>1944</v>
      </c>
      <c r="F24" s="28">
        <v>14.47</v>
      </c>
      <c r="G24" s="29">
        <v>13.5</v>
      </c>
      <c r="H24" s="30" t="s">
        <v>64</v>
      </c>
    </row>
    <row r="25" spans="2:8" ht="20.100000000000001" hidden="1" customHeight="1" x14ac:dyDescent="0.2">
      <c r="B25" s="151"/>
      <c r="C25" s="31" t="s">
        <v>65</v>
      </c>
      <c r="D25" s="32"/>
      <c r="E25" s="33">
        <v>1296</v>
      </c>
      <c r="F25" s="34">
        <v>16.079999999999998</v>
      </c>
      <c r="G25" s="35">
        <v>14.96</v>
      </c>
      <c r="H25" s="36" t="s">
        <v>66</v>
      </c>
    </row>
    <row r="26" spans="2:8" ht="20.100000000000001" hidden="1" customHeight="1" x14ac:dyDescent="0.2">
      <c r="B26" s="151"/>
      <c r="C26" s="31" t="s">
        <v>67</v>
      </c>
      <c r="D26" s="32"/>
      <c r="E26" s="33">
        <v>1630.8</v>
      </c>
      <c r="F26" s="34">
        <v>16.510000000000002</v>
      </c>
      <c r="G26" s="35">
        <v>15.34</v>
      </c>
      <c r="H26" s="36" t="s">
        <v>68</v>
      </c>
    </row>
    <row r="27" spans="2:8" ht="20.100000000000001" hidden="1" customHeight="1" x14ac:dyDescent="0.2">
      <c r="B27" s="165" t="s">
        <v>69</v>
      </c>
      <c r="C27" s="31" t="s">
        <v>70</v>
      </c>
      <c r="D27" s="32"/>
      <c r="E27" s="33">
        <v>324</v>
      </c>
      <c r="F27" s="37" t="s">
        <v>71</v>
      </c>
      <c r="G27" s="35">
        <v>28.75</v>
      </c>
      <c r="H27" s="36" t="s">
        <v>72</v>
      </c>
    </row>
    <row r="28" spans="2:8" ht="20.100000000000001" hidden="1" customHeight="1" x14ac:dyDescent="0.2">
      <c r="B28" s="151"/>
      <c r="C28" s="166" t="s">
        <v>73</v>
      </c>
      <c r="D28" s="38" t="s">
        <v>74</v>
      </c>
      <c r="E28" s="33">
        <v>324</v>
      </c>
      <c r="F28" s="37" t="s">
        <v>71</v>
      </c>
      <c r="G28" s="35">
        <v>18.239999999999998</v>
      </c>
      <c r="H28" s="36" t="s">
        <v>75</v>
      </c>
    </row>
    <row r="29" spans="2:8" ht="20.100000000000001" hidden="1" customHeight="1" x14ac:dyDescent="0.2">
      <c r="B29" s="151"/>
      <c r="C29" s="167"/>
      <c r="D29" s="38" t="s">
        <v>76</v>
      </c>
      <c r="E29" s="33">
        <v>486</v>
      </c>
      <c r="F29" s="37" t="s">
        <v>71</v>
      </c>
      <c r="G29" s="35">
        <v>18.239999999999998</v>
      </c>
      <c r="H29" s="36" t="s">
        <v>75</v>
      </c>
    </row>
    <row r="30" spans="2:8" ht="20.100000000000001" hidden="1" customHeight="1" x14ac:dyDescent="0.2">
      <c r="B30" s="151"/>
      <c r="C30" s="167"/>
      <c r="D30" s="38" t="s">
        <v>77</v>
      </c>
      <c r="E30" s="33">
        <v>648</v>
      </c>
      <c r="F30" s="37" t="s">
        <v>71</v>
      </c>
      <c r="G30" s="35">
        <v>18.239999999999998</v>
      </c>
      <c r="H30" s="36" t="s">
        <v>75</v>
      </c>
    </row>
    <row r="31" spans="2:8" ht="20.100000000000001" hidden="1" customHeight="1" x14ac:dyDescent="0.2">
      <c r="B31" s="151"/>
      <c r="C31" s="167"/>
      <c r="D31" s="38" t="s">
        <v>78</v>
      </c>
      <c r="E31" s="33">
        <v>972</v>
      </c>
      <c r="F31" s="37" t="s">
        <v>71</v>
      </c>
      <c r="G31" s="35">
        <v>28.75</v>
      </c>
      <c r="H31" s="36" t="s">
        <v>72</v>
      </c>
    </row>
    <row r="32" spans="2:8" ht="20.100000000000001" hidden="1" customHeight="1" x14ac:dyDescent="0.2">
      <c r="B32" s="151"/>
      <c r="C32" s="167"/>
      <c r="D32" s="38" t="s">
        <v>79</v>
      </c>
      <c r="E32" s="33">
        <v>1296</v>
      </c>
      <c r="F32" s="37" t="s">
        <v>71</v>
      </c>
      <c r="G32" s="35">
        <v>18.239999999999998</v>
      </c>
      <c r="H32" s="36" t="s">
        <v>75</v>
      </c>
    </row>
    <row r="33" spans="2:8" ht="20.100000000000001" hidden="1" customHeight="1" x14ac:dyDescent="0.2">
      <c r="B33" s="151"/>
      <c r="C33" s="168"/>
      <c r="D33" s="38" t="s">
        <v>80</v>
      </c>
      <c r="E33" s="33">
        <v>1944</v>
      </c>
      <c r="F33" s="37" t="s">
        <v>71</v>
      </c>
      <c r="G33" s="35">
        <v>28.75</v>
      </c>
      <c r="H33" s="36" t="s">
        <v>72</v>
      </c>
    </row>
    <row r="34" spans="2:8" ht="20.100000000000001" hidden="1" customHeight="1" x14ac:dyDescent="0.2">
      <c r="B34" s="151"/>
      <c r="C34" s="31" t="s">
        <v>81</v>
      </c>
      <c r="D34" s="32"/>
      <c r="E34" s="33">
        <v>1242</v>
      </c>
      <c r="F34" s="34">
        <v>15.66</v>
      </c>
      <c r="G34" s="35">
        <v>14.23</v>
      </c>
      <c r="H34" s="36"/>
    </row>
    <row r="35" spans="2:8" ht="20.100000000000001" hidden="1" customHeight="1" x14ac:dyDescent="0.2">
      <c r="B35" s="151"/>
      <c r="C35" s="31" t="s">
        <v>82</v>
      </c>
      <c r="D35" s="32"/>
      <c r="E35" s="33">
        <v>291.60000000000002</v>
      </c>
      <c r="F35" s="37" t="s">
        <v>71</v>
      </c>
      <c r="G35" s="35">
        <v>17.36</v>
      </c>
      <c r="H35" s="36"/>
    </row>
    <row r="36" spans="2:8" ht="20.100000000000001" hidden="1" customHeight="1" x14ac:dyDescent="0.2">
      <c r="B36" s="152"/>
      <c r="C36" s="39" t="s">
        <v>83</v>
      </c>
      <c r="D36" s="40"/>
      <c r="E36" s="41">
        <v>615.6</v>
      </c>
      <c r="F36" s="42">
        <v>11.64</v>
      </c>
      <c r="G36" s="43">
        <v>10.58</v>
      </c>
      <c r="H36" s="44"/>
    </row>
    <row r="37" spans="2:8" ht="20.100000000000001" customHeight="1" x14ac:dyDescent="0.2"/>
    <row r="38" spans="2:8" ht="20.100000000000001" customHeight="1" x14ac:dyDescent="0.2"/>
    <row r="39" spans="2:8" ht="20.100000000000001" customHeight="1" x14ac:dyDescent="0.2">
      <c r="B39" s="18" t="s">
        <v>84</v>
      </c>
    </row>
    <row r="40" spans="2:8" ht="20.100000000000001" customHeight="1" x14ac:dyDescent="0.2">
      <c r="B40" s="156" t="s">
        <v>53</v>
      </c>
      <c r="C40" s="157"/>
      <c r="D40" s="158"/>
      <c r="E40" s="19" t="s">
        <v>54</v>
      </c>
      <c r="F40" s="148" t="s">
        <v>55</v>
      </c>
      <c r="G40" s="149"/>
      <c r="H40" s="150" t="s">
        <v>56</v>
      </c>
    </row>
    <row r="41" spans="2:8" ht="20.100000000000001" customHeight="1" x14ac:dyDescent="0.2">
      <c r="B41" s="159"/>
      <c r="C41" s="160"/>
      <c r="D41" s="161"/>
      <c r="E41" s="20" t="s">
        <v>57</v>
      </c>
      <c r="F41" s="153" t="s">
        <v>58</v>
      </c>
      <c r="G41" s="154"/>
      <c r="H41" s="151"/>
    </row>
    <row r="42" spans="2:8" ht="20.100000000000001" customHeight="1" x14ac:dyDescent="0.2">
      <c r="B42" s="159"/>
      <c r="C42" s="160"/>
      <c r="D42" s="161"/>
      <c r="E42" s="21" t="s">
        <v>85</v>
      </c>
      <c r="F42" s="153" t="s">
        <v>85</v>
      </c>
      <c r="G42" s="155"/>
      <c r="H42" s="151"/>
    </row>
    <row r="43" spans="2:8" ht="20.100000000000001" customHeight="1" x14ac:dyDescent="0.2">
      <c r="B43" s="162"/>
      <c r="C43" s="163"/>
      <c r="D43" s="164"/>
      <c r="E43" s="22"/>
      <c r="F43" s="23" t="s">
        <v>60</v>
      </c>
      <c r="G43" s="24" t="s">
        <v>61</v>
      </c>
      <c r="H43" s="152"/>
    </row>
    <row r="44" spans="2:8" ht="20.100000000000001" customHeight="1" x14ac:dyDescent="0.2">
      <c r="B44" s="150" t="s">
        <v>62</v>
      </c>
      <c r="C44" s="25" t="s">
        <v>63</v>
      </c>
      <c r="D44" s="26"/>
      <c r="E44" s="27">
        <f t="shared" ref="E44:G45" si="0">E24/1.08*1.1</f>
        <v>1980</v>
      </c>
      <c r="F44" s="28">
        <f t="shared" si="0"/>
        <v>14.737962962962962</v>
      </c>
      <c r="G44" s="29">
        <f t="shared" si="0"/>
        <v>13.750000000000002</v>
      </c>
      <c r="H44" s="30" t="s">
        <v>64</v>
      </c>
    </row>
    <row r="45" spans="2:8" ht="20.100000000000001" customHeight="1" x14ac:dyDescent="0.2">
      <c r="B45" s="151"/>
      <c r="C45" s="31" t="s">
        <v>65</v>
      </c>
      <c r="D45" s="32"/>
      <c r="E45" s="33">
        <f t="shared" si="0"/>
        <v>1320</v>
      </c>
      <c r="F45" s="34">
        <f t="shared" si="0"/>
        <v>16.377777777777776</v>
      </c>
      <c r="G45" s="35">
        <f t="shared" si="0"/>
        <v>15.237037037037037</v>
      </c>
      <c r="H45" s="36" t="s">
        <v>66</v>
      </c>
    </row>
    <row r="46" spans="2:8" ht="20.100000000000001" customHeight="1" x14ac:dyDescent="0.2">
      <c r="B46" s="165" t="s">
        <v>69</v>
      </c>
      <c r="C46" s="31" t="s">
        <v>70</v>
      </c>
      <c r="D46" s="32"/>
      <c r="E46" s="33">
        <f t="shared" ref="E46:E53" si="1">E27/1.08*1.1</f>
        <v>330</v>
      </c>
      <c r="F46" s="37" t="s">
        <v>71</v>
      </c>
      <c r="G46" s="35">
        <f t="shared" ref="G46:G53" si="2">G27/1.08*1.1</f>
        <v>29.282407407407408</v>
      </c>
      <c r="H46" s="36" t="s">
        <v>72</v>
      </c>
    </row>
    <row r="47" spans="2:8" ht="20.100000000000001" customHeight="1" x14ac:dyDescent="0.2">
      <c r="B47" s="151"/>
      <c r="C47" s="166" t="s">
        <v>73</v>
      </c>
      <c r="D47" s="38" t="s">
        <v>74</v>
      </c>
      <c r="E47" s="33">
        <f t="shared" si="1"/>
        <v>330</v>
      </c>
      <c r="F47" s="37" t="s">
        <v>71</v>
      </c>
      <c r="G47" s="35">
        <f t="shared" si="2"/>
        <v>18.577777777777776</v>
      </c>
      <c r="H47" s="36" t="s">
        <v>75</v>
      </c>
    </row>
    <row r="48" spans="2:8" ht="20.100000000000001" customHeight="1" x14ac:dyDescent="0.2">
      <c r="B48" s="151"/>
      <c r="C48" s="167"/>
      <c r="D48" s="38" t="s">
        <v>76</v>
      </c>
      <c r="E48" s="33">
        <f t="shared" si="1"/>
        <v>495</v>
      </c>
      <c r="F48" s="37" t="s">
        <v>71</v>
      </c>
      <c r="G48" s="35">
        <f t="shared" si="2"/>
        <v>18.577777777777776</v>
      </c>
      <c r="H48" s="36" t="s">
        <v>75</v>
      </c>
    </row>
    <row r="49" spans="2:8" ht="20.100000000000001" customHeight="1" x14ac:dyDescent="0.2">
      <c r="B49" s="151"/>
      <c r="C49" s="167"/>
      <c r="D49" s="38" t="s">
        <v>77</v>
      </c>
      <c r="E49" s="33">
        <f t="shared" si="1"/>
        <v>660</v>
      </c>
      <c r="F49" s="37" t="s">
        <v>71</v>
      </c>
      <c r="G49" s="35">
        <f t="shared" si="2"/>
        <v>18.577777777777776</v>
      </c>
      <c r="H49" s="36" t="s">
        <v>75</v>
      </c>
    </row>
    <row r="50" spans="2:8" ht="20.100000000000001" customHeight="1" x14ac:dyDescent="0.2">
      <c r="B50" s="151"/>
      <c r="C50" s="167"/>
      <c r="D50" s="38" t="s">
        <v>78</v>
      </c>
      <c r="E50" s="33">
        <f t="shared" si="1"/>
        <v>990</v>
      </c>
      <c r="F50" s="37" t="s">
        <v>71</v>
      </c>
      <c r="G50" s="35">
        <f t="shared" si="2"/>
        <v>29.282407407407408</v>
      </c>
      <c r="H50" s="36" t="s">
        <v>72</v>
      </c>
    </row>
    <row r="51" spans="2:8" ht="20.100000000000001" customHeight="1" x14ac:dyDescent="0.2">
      <c r="B51" s="151"/>
      <c r="C51" s="167"/>
      <c r="D51" s="38" t="s">
        <v>79</v>
      </c>
      <c r="E51" s="33">
        <f t="shared" si="1"/>
        <v>1320</v>
      </c>
      <c r="F51" s="37" t="s">
        <v>71</v>
      </c>
      <c r="G51" s="35">
        <f t="shared" si="2"/>
        <v>18.577777777777776</v>
      </c>
      <c r="H51" s="36" t="s">
        <v>75</v>
      </c>
    </row>
    <row r="52" spans="2:8" ht="20.100000000000001" customHeight="1" x14ac:dyDescent="0.2">
      <c r="B52" s="151"/>
      <c r="C52" s="168"/>
      <c r="D52" s="38" t="s">
        <v>80</v>
      </c>
      <c r="E52" s="33">
        <f t="shared" si="1"/>
        <v>1980</v>
      </c>
      <c r="F52" s="37" t="s">
        <v>71</v>
      </c>
      <c r="G52" s="35">
        <f t="shared" si="2"/>
        <v>29.282407407407408</v>
      </c>
      <c r="H52" s="36" t="s">
        <v>72</v>
      </c>
    </row>
    <row r="53" spans="2:8" ht="20.100000000000001" customHeight="1" x14ac:dyDescent="0.2">
      <c r="B53" s="152"/>
      <c r="C53" s="39" t="s">
        <v>81</v>
      </c>
      <c r="D53" s="40"/>
      <c r="E53" s="41">
        <f t="shared" si="1"/>
        <v>1265</v>
      </c>
      <c r="F53" s="42">
        <f>F34/1.08*1.1</f>
        <v>15.950000000000001</v>
      </c>
      <c r="G53" s="43">
        <f t="shared" si="2"/>
        <v>14.493518518518519</v>
      </c>
      <c r="H53" s="44"/>
    </row>
    <row r="54" spans="2:8" ht="20.100000000000001" customHeight="1" x14ac:dyDescent="0.2"/>
    <row r="55" spans="2:8" ht="20.100000000000001" customHeight="1" x14ac:dyDescent="0.2"/>
    <row r="56" spans="2:8" ht="20.100000000000001" customHeight="1" x14ac:dyDescent="0.2"/>
    <row r="57" spans="2:8" ht="20.100000000000001" customHeight="1" x14ac:dyDescent="0.2"/>
    <row r="58" spans="2:8" ht="20.100000000000001" customHeight="1" x14ac:dyDescent="0.2"/>
    <row r="59" spans="2:8" ht="20.100000000000001" customHeight="1" x14ac:dyDescent="0.2"/>
    <row r="60" spans="2:8" ht="20.100000000000001" customHeight="1" x14ac:dyDescent="0.2"/>
    <row r="61" spans="2:8" ht="20.100000000000001" customHeight="1" x14ac:dyDescent="0.2"/>
    <row r="62" spans="2:8" ht="20.100000000000001" customHeight="1" x14ac:dyDescent="0.2"/>
    <row r="63" spans="2:8" ht="20.100000000000001" customHeight="1" x14ac:dyDescent="0.2"/>
    <row r="64" spans="2: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sheetData>
  <mergeCells count="16">
    <mergeCell ref="B44:B45"/>
    <mergeCell ref="B46:B53"/>
    <mergeCell ref="C47:C52"/>
    <mergeCell ref="B27:B36"/>
    <mergeCell ref="C28:C33"/>
    <mergeCell ref="B40:D43"/>
    <mergeCell ref="F40:G40"/>
    <mergeCell ref="H40:H43"/>
    <mergeCell ref="F41:G41"/>
    <mergeCell ref="F42:G42"/>
    <mergeCell ref="B20:D23"/>
    <mergeCell ref="F20:G20"/>
    <mergeCell ref="H20:H23"/>
    <mergeCell ref="F21:G21"/>
    <mergeCell ref="F22:G22"/>
    <mergeCell ref="B24:B26"/>
  </mergeCells>
  <phoneticPr fontId="1"/>
  <pageMargins left="0.70866141732283472" right="0.11811023622047245" top="0.55118110236220474" bottom="0.55118110236220474"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BC95"/>
  <sheetViews>
    <sheetView view="pageBreakPreview" topLeftCell="A34" zoomScale="115" zoomScaleNormal="70" zoomScaleSheetLayoutView="115" workbookViewId="0">
      <selection activeCell="AH42" sqref="AH42"/>
    </sheetView>
  </sheetViews>
  <sheetFormatPr defaultColWidth="2.44140625" defaultRowHeight="14.25" customHeight="1" x14ac:dyDescent="0.2"/>
  <cols>
    <col min="1" max="1" width="0.77734375" style="59" customWidth="1"/>
    <col min="2" max="54" width="2.44140625" style="59" customWidth="1"/>
    <col min="55" max="55" width="10" style="47" customWidth="1"/>
    <col min="56" max="16384" width="2.44140625" style="59"/>
  </cols>
  <sheetData>
    <row r="1" spans="2:55" s="46" customFormat="1" ht="19.5" customHeight="1" x14ac:dyDescent="0.2">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BC1" s="47"/>
    </row>
    <row r="2" spans="2:55" s="46" customFormat="1" ht="19.5" customHeight="1" x14ac:dyDescent="0.2">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Q2" s="169"/>
      <c r="AR2" s="169"/>
      <c r="AS2" s="169"/>
      <c r="AT2" s="169"/>
      <c r="AU2" s="169"/>
      <c r="AV2" s="169"/>
      <c r="AW2" s="169"/>
      <c r="AX2" s="169"/>
      <c r="AY2" s="169"/>
      <c r="AZ2" s="169"/>
      <c r="BA2" s="169"/>
      <c r="BC2" s="47"/>
    </row>
    <row r="3" spans="2:55" s="46" customFormat="1" ht="19.5" customHeight="1" x14ac:dyDescent="0.2">
      <c r="AQ3" s="169"/>
      <c r="AR3" s="169"/>
      <c r="AS3" s="169"/>
      <c r="AT3" s="169"/>
      <c r="AU3" s="169"/>
      <c r="AV3" s="169"/>
      <c r="AW3" s="169"/>
      <c r="AX3" s="169"/>
      <c r="AY3" s="169"/>
      <c r="AZ3" s="169"/>
      <c r="BA3" s="169"/>
      <c r="BC3" s="47"/>
    </row>
    <row r="4" spans="2:55" s="46" customFormat="1" ht="19.5" customHeight="1" x14ac:dyDescent="0.2">
      <c r="AQ4" s="48"/>
      <c r="AR4" s="48"/>
      <c r="AS4" s="48"/>
      <c r="AT4" s="48"/>
      <c r="AU4" s="48"/>
      <c r="AV4" s="48"/>
      <c r="AW4" s="48"/>
      <c r="AX4" s="48"/>
      <c r="AY4" s="48"/>
      <c r="AZ4" s="48"/>
      <c r="BA4" s="48"/>
      <c r="BC4" s="47"/>
    </row>
    <row r="5" spans="2:55" s="46" customFormat="1" ht="19.5" customHeight="1" x14ac:dyDescent="0.2">
      <c r="AQ5" s="48"/>
      <c r="AR5" s="48"/>
      <c r="AS5" s="48"/>
      <c r="AT5" s="48"/>
      <c r="AU5" s="48"/>
      <c r="AV5" s="48"/>
      <c r="AW5" s="48"/>
      <c r="AX5" s="48"/>
      <c r="AY5" s="48"/>
      <c r="AZ5" s="48"/>
      <c r="BA5" s="48"/>
      <c r="BC5" s="47"/>
    </row>
    <row r="6" spans="2:55" s="46" customFormat="1" ht="19.5" customHeight="1" x14ac:dyDescent="0.2">
      <c r="AQ6" s="48"/>
      <c r="AR6" s="48"/>
      <c r="AS6" s="48"/>
      <c r="AT6" s="48"/>
      <c r="AU6" s="48"/>
      <c r="AV6" s="48"/>
      <c r="AW6" s="48"/>
      <c r="AX6" s="48"/>
      <c r="AY6" s="48"/>
      <c r="AZ6" s="48"/>
      <c r="BA6" s="48"/>
      <c r="BC6" s="47"/>
    </row>
    <row r="7" spans="2:55" s="46" customFormat="1" ht="19.5" customHeight="1" x14ac:dyDescent="0.2">
      <c r="AQ7" s="48"/>
      <c r="AR7" s="48"/>
      <c r="AS7" s="48"/>
      <c r="AT7" s="48"/>
      <c r="AU7" s="48"/>
      <c r="AV7" s="48"/>
      <c r="AW7" s="48"/>
      <c r="AX7" s="48"/>
      <c r="AY7" s="48"/>
      <c r="AZ7" s="48"/>
      <c r="BA7" s="48"/>
      <c r="BC7" s="47"/>
    </row>
    <row r="8" spans="2:55" s="46" customFormat="1" ht="19.5" customHeight="1" x14ac:dyDescent="0.2">
      <c r="AQ8" s="48"/>
      <c r="AR8" s="48"/>
      <c r="AS8" s="48"/>
      <c r="AT8" s="48"/>
      <c r="AU8" s="48"/>
      <c r="AV8" s="48"/>
      <c r="AW8" s="48"/>
      <c r="AX8" s="48"/>
      <c r="AY8" s="48"/>
      <c r="AZ8" s="48"/>
      <c r="BA8" s="48"/>
      <c r="BC8" s="47"/>
    </row>
    <row r="9" spans="2:55" s="46" customFormat="1" ht="19.5" customHeight="1" x14ac:dyDescent="0.2">
      <c r="F9" s="46" t="s">
        <v>86</v>
      </c>
      <c r="AQ9" s="49"/>
      <c r="AR9" s="49"/>
      <c r="AS9" s="49"/>
      <c r="AT9" s="49"/>
      <c r="AU9" s="49"/>
      <c r="AV9" s="49"/>
      <c r="AW9" s="49"/>
      <c r="AX9" s="49"/>
      <c r="AY9" s="49"/>
      <c r="AZ9" s="49"/>
      <c r="BC9" s="47"/>
    </row>
    <row r="10" spans="2:55" s="46" customFormat="1" ht="19.5" customHeight="1" x14ac:dyDescent="0.2">
      <c r="AG10" s="50"/>
      <c r="BC10" s="47"/>
    </row>
    <row r="11" spans="2:55" s="46" customFormat="1" ht="19.5" customHeight="1" x14ac:dyDescent="0.2">
      <c r="F11" s="46" t="s">
        <v>134</v>
      </c>
      <c r="AG11" s="50"/>
      <c r="BC11" s="47"/>
    </row>
    <row r="12" spans="2:55" s="46" customFormat="1" ht="19.5" customHeight="1" x14ac:dyDescent="0.2">
      <c r="AG12" s="50"/>
      <c r="BC12" s="47"/>
    </row>
    <row r="13" spans="2:55" s="46" customFormat="1" ht="19.5" customHeight="1" x14ac:dyDescent="0.2">
      <c r="G13" s="170" t="s">
        <v>125</v>
      </c>
      <c r="H13" s="170"/>
      <c r="I13" s="170"/>
      <c r="J13" s="170"/>
      <c r="K13" s="170"/>
      <c r="L13" s="170"/>
      <c r="M13" s="171"/>
      <c r="N13" s="171"/>
      <c r="O13" s="171"/>
      <c r="P13" s="171"/>
      <c r="Q13" s="171"/>
      <c r="R13" s="171"/>
      <c r="S13" s="171"/>
      <c r="T13" s="171"/>
      <c r="U13" s="171"/>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BC13" s="47"/>
    </row>
    <row r="14" spans="2:55" s="46" customFormat="1" ht="19.5" customHeight="1" x14ac:dyDescent="0.2">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46" t="s">
        <v>87</v>
      </c>
      <c r="BC14" s="47"/>
    </row>
    <row r="15" spans="2:55" s="46" customFormat="1" ht="19.5" customHeight="1" x14ac:dyDescent="0.2">
      <c r="AG15" s="50"/>
      <c r="BC15" s="47"/>
    </row>
    <row r="16" spans="2:55" s="46" customFormat="1" ht="19.5" customHeight="1" x14ac:dyDescent="0.2">
      <c r="O16" s="51"/>
      <c r="P16" s="51"/>
      <c r="Q16" s="52"/>
      <c r="R16" s="52"/>
      <c r="S16" s="52"/>
      <c r="T16" s="52"/>
      <c r="U16" s="52"/>
      <c r="V16" s="52"/>
      <c r="W16" s="52"/>
      <c r="X16" s="52"/>
      <c r="Y16" s="52"/>
      <c r="Z16" s="52"/>
      <c r="AA16" s="52"/>
      <c r="AB16" s="52"/>
      <c r="AC16" s="52"/>
      <c r="BC16" s="47"/>
    </row>
    <row r="17" spans="1:55" s="46" customFormat="1" ht="19.5" customHeight="1" x14ac:dyDescent="0.2">
      <c r="O17" s="51"/>
      <c r="P17" s="51"/>
      <c r="Q17" s="52"/>
      <c r="R17" s="52"/>
      <c r="S17" s="52"/>
      <c r="T17" s="52"/>
      <c r="U17" s="52"/>
      <c r="V17" s="52"/>
      <c r="W17" s="52"/>
      <c r="X17" s="52"/>
      <c r="Y17" s="52"/>
      <c r="Z17" s="52"/>
      <c r="AA17" s="52"/>
      <c r="AB17" s="52"/>
      <c r="AC17" s="52"/>
      <c r="BC17" s="47"/>
    </row>
    <row r="18" spans="1:55" s="46" customFormat="1" ht="19.5" customHeight="1" x14ac:dyDescent="0.2">
      <c r="O18" s="51"/>
      <c r="P18" s="51"/>
      <c r="Q18" s="52"/>
      <c r="R18" s="52"/>
      <c r="S18" s="52"/>
      <c r="T18" s="52"/>
      <c r="U18" s="52"/>
      <c r="V18" s="52"/>
      <c r="W18" s="52"/>
      <c r="X18" s="52"/>
      <c r="Y18" s="52"/>
      <c r="Z18" s="52"/>
      <c r="AA18" s="52"/>
      <c r="AB18" s="52"/>
      <c r="AC18" s="52"/>
      <c r="BC18" s="47"/>
    </row>
    <row r="19" spans="1:55" s="46" customFormat="1" ht="19.5" customHeight="1" x14ac:dyDescent="0.2">
      <c r="O19" s="51"/>
      <c r="P19" s="51"/>
      <c r="Q19" s="52"/>
      <c r="R19" s="52"/>
      <c r="S19" s="52"/>
      <c r="T19" s="52"/>
      <c r="U19" s="52"/>
      <c r="V19" s="52"/>
      <c r="W19" s="52"/>
      <c r="X19" s="52"/>
      <c r="Y19" s="52"/>
      <c r="Z19" s="52"/>
      <c r="AA19" s="52"/>
      <c r="AB19" s="52"/>
      <c r="AC19" s="52"/>
      <c r="BC19" s="47"/>
    </row>
    <row r="20" spans="1:55" s="46" customFormat="1" ht="19.5" customHeight="1" x14ac:dyDescent="0.2">
      <c r="BC20" s="47"/>
    </row>
    <row r="21" spans="1:55" s="46" customFormat="1" ht="19.5" customHeight="1" x14ac:dyDescent="0.2">
      <c r="BC21" s="47"/>
    </row>
    <row r="22" spans="1:55" s="46" customFormat="1" ht="19.5" customHeight="1" x14ac:dyDescent="0.2">
      <c r="BC22" s="47"/>
    </row>
    <row r="23" spans="1:55" s="46" customFormat="1" ht="19.5" customHeight="1" x14ac:dyDescent="0.2">
      <c r="BC23" s="47"/>
    </row>
    <row r="24" spans="1:55" s="46" customFormat="1" ht="19.5" customHeight="1" x14ac:dyDescent="0.2">
      <c r="BC24" s="47"/>
    </row>
    <row r="25" spans="1:55" s="46" customFormat="1" ht="19.5" customHeight="1" x14ac:dyDescent="0.2">
      <c r="BC25" s="47"/>
    </row>
    <row r="26" spans="1:55" s="46" customFormat="1" ht="19.5" customHeight="1" x14ac:dyDescent="0.2">
      <c r="BC26" s="47"/>
    </row>
    <row r="27" spans="1:55" s="46" customFormat="1" ht="19.5" customHeight="1" x14ac:dyDescent="0.2">
      <c r="BC27" s="47"/>
    </row>
    <row r="28" spans="1:55" s="46" customFormat="1" ht="19.5" customHeight="1" x14ac:dyDescent="0.2">
      <c r="BC28" s="47"/>
    </row>
    <row r="29" spans="1:55" s="46" customFormat="1" ht="19.5" customHeight="1" x14ac:dyDescent="0.2">
      <c r="BC29" s="53"/>
    </row>
    <row r="30" spans="1:55" ht="19.5" customHeight="1" x14ac:dyDescent="0.2">
      <c r="A30" s="46"/>
      <c r="B30" s="54"/>
      <c r="C30" s="46"/>
      <c r="D30" s="46"/>
      <c r="E30" s="46"/>
      <c r="F30" s="46"/>
      <c r="G30" s="46"/>
      <c r="H30" s="54"/>
      <c r="I30" s="55"/>
      <c r="J30" s="56"/>
      <c r="K30" s="56"/>
      <c r="L30" s="56"/>
      <c r="M30" s="56"/>
      <c r="N30" s="56"/>
      <c r="O30" s="57"/>
      <c r="P30" s="57"/>
      <c r="Q30" s="58"/>
      <c r="R30" s="58"/>
      <c r="S30" s="58"/>
      <c r="T30" s="58"/>
      <c r="U30" s="58"/>
      <c r="V30" s="57"/>
      <c r="W30" s="56"/>
      <c r="X30" s="56"/>
      <c r="Y30" s="56"/>
      <c r="Z30" s="56"/>
      <c r="AA30" s="56"/>
      <c r="AB30" s="56"/>
      <c r="AC30" s="5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53"/>
    </row>
    <row r="31" spans="1:55" ht="19.5" customHeight="1" x14ac:dyDescent="0.2">
      <c r="A31" s="46"/>
      <c r="B31" s="54"/>
      <c r="C31" s="46"/>
      <c r="D31" s="46"/>
      <c r="E31" s="46"/>
      <c r="F31" s="46"/>
      <c r="G31" s="46"/>
      <c r="H31" s="54"/>
      <c r="I31" s="55"/>
      <c r="J31" s="56"/>
      <c r="K31" s="56"/>
      <c r="L31" s="56"/>
      <c r="M31" s="56"/>
      <c r="N31" s="56"/>
      <c r="O31" s="57"/>
      <c r="P31" s="57"/>
      <c r="Q31" s="58"/>
      <c r="R31" s="58"/>
      <c r="S31" s="58"/>
      <c r="T31" s="58"/>
      <c r="U31" s="58"/>
      <c r="V31" s="57"/>
      <c r="W31" s="56"/>
      <c r="X31" s="56"/>
      <c r="Y31" s="56"/>
      <c r="Z31" s="56"/>
      <c r="AA31" s="56"/>
      <c r="AB31" s="56"/>
      <c r="AC31" s="56"/>
      <c r="AD31" s="46"/>
      <c r="AE31" s="46"/>
      <c r="AF31" s="46"/>
      <c r="AG31" s="46"/>
      <c r="AH31" s="46"/>
      <c r="AI31" s="46"/>
      <c r="AJ31" s="46"/>
      <c r="AK31" s="46"/>
      <c r="AL31" s="46"/>
      <c r="AM31" s="46"/>
      <c r="AN31" s="46"/>
      <c r="AP31" s="46"/>
      <c r="AQ31" s="46"/>
      <c r="AR31" s="46"/>
      <c r="AS31" s="46"/>
      <c r="AT31" s="46"/>
      <c r="AU31" s="46"/>
      <c r="AV31" s="46"/>
      <c r="AW31" s="46"/>
      <c r="AX31" s="46"/>
      <c r="AY31" s="46"/>
      <c r="AZ31" s="46"/>
      <c r="BA31" s="46"/>
      <c r="BB31" s="46"/>
      <c r="BC31" s="53"/>
    </row>
    <row r="32" spans="1:55" ht="19.5" customHeight="1" x14ac:dyDescent="0.2">
      <c r="A32" s="46"/>
      <c r="B32" s="54"/>
      <c r="C32" s="46"/>
      <c r="D32" s="46"/>
      <c r="E32" s="46"/>
      <c r="F32" s="46"/>
      <c r="G32" s="46"/>
      <c r="H32" s="54"/>
      <c r="I32" s="55"/>
      <c r="J32" s="56"/>
      <c r="K32" s="56"/>
      <c r="L32" s="56"/>
      <c r="M32" s="56"/>
      <c r="N32" s="56"/>
      <c r="O32" s="57"/>
      <c r="P32" s="57"/>
      <c r="Q32" s="56"/>
      <c r="R32" s="56"/>
      <c r="S32" s="56"/>
      <c r="T32" s="56"/>
      <c r="U32" s="56"/>
      <c r="V32" s="57"/>
      <c r="W32" s="57"/>
      <c r="X32" s="56"/>
      <c r="Y32" s="56"/>
      <c r="Z32" s="56"/>
      <c r="AA32" s="56"/>
      <c r="AB32" s="56"/>
      <c r="AC32" s="57"/>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53"/>
    </row>
    <row r="33" spans="1:55" ht="19.5" customHeight="1" x14ac:dyDescent="0.2">
      <c r="BC33" s="53"/>
    </row>
    <row r="34" spans="1:55" ht="18.75" customHeight="1" x14ac:dyDescent="0.2">
      <c r="B34" s="174" t="s">
        <v>88</v>
      </c>
      <c r="C34" s="175"/>
      <c r="D34" s="175"/>
      <c r="E34" s="175"/>
      <c r="F34" s="175"/>
      <c r="G34" s="175"/>
      <c r="H34" s="175"/>
      <c r="I34" s="175"/>
      <c r="J34" s="175"/>
      <c r="K34" s="175"/>
      <c r="L34" s="175"/>
      <c r="M34" s="175"/>
      <c r="N34" s="175"/>
      <c r="O34" s="175"/>
      <c r="P34" s="175"/>
      <c r="Q34" s="175"/>
      <c r="R34" s="176"/>
      <c r="S34" s="176"/>
      <c r="T34" s="176"/>
      <c r="U34" s="176"/>
      <c r="V34" s="176"/>
      <c r="W34" s="176"/>
      <c r="X34" s="176"/>
      <c r="Y34" s="177"/>
      <c r="Z34" s="173" t="s">
        <v>89</v>
      </c>
      <c r="AA34" s="173"/>
      <c r="AB34" s="173"/>
      <c r="AC34" s="173"/>
      <c r="AD34" s="173" t="s">
        <v>90</v>
      </c>
      <c r="AE34" s="173"/>
      <c r="AF34" s="173"/>
      <c r="AG34" s="173"/>
      <c r="AH34" s="173" t="s">
        <v>120</v>
      </c>
      <c r="AI34" s="173"/>
      <c r="AJ34" s="173"/>
      <c r="AK34" s="173"/>
      <c r="AL34" s="173" t="s">
        <v>90</v>
      </c>
      <c r="AM34" s="173"/>
      <c r="AN34" s="173"/>
      <c r="AO34" s="173"/>
      <c r="AP34" s="173" t="s">
        <v>91</v>
      </c>
      <c r="AQ34" s="173"/>
      <c r="AR34" s="173"/>
      <c r="AS34" s="173"/>
      <c r="AT34" s="173" t="s">
        <v>92</v>
      </c>
      <c r="AU34" s="173"/>
      <c r="AV34" s="173"/>
      <c r="AW34" s="173"/>
      <c r="AX34" s="173" t="s">
        <v>93</v>
      </c>
      <c r="AY34" s="173"/>
      <c r="AZ34" s="173"/>
      <c r="BA34" s="186"/>
      <c r="BC34" s="53"/>
    </row>
    <row r="35" spans="1:55" ht="18.75" customHeight="1" x14ac:dyDescent="0.2">
      <c r="B35" s="178"/>
      <c r="C35" s="179"/>
      <c r="D35" s="179"/>
      <c r="E35" s="179"/>
      <c r="F35" s="179"/>
      <c r="G35" s="179"/>
      <c r="H35" s="179"/>
      <c r="I35" s="179"/>
      <c r="J35" s="179"/>
      <c r="K35" s="179"/>
      <c r="L35" s="179"/>
      <c r="M35" s="179"/>
      <c r="N35" s="179"/>
      <c r="O35" s="179"/>
      <c r="P35" s="179"/>
      <c r="Q35" s="179"/>
      <c r="R35" s="180"/>
      <c r="S35" s="180"/>
      <c r="T35" s="180"/>
      <c r="U35" s="180"/>
      <c r="V35" s="180"/>
      <c r="W35" s="180"/>
      <c r="X35" s="180"/>
      <c r="Y35" s="181"/>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9"/>
      <c r="BC35" s="53"/>
    </row>
    <row r="36" spans="1:55" ht="18.75" customHeight="1" x14ac:dyDescent="0.2">
      <c r="B36" s="178"/>
      <c r="C36" s="179"/>
      <c r="D36" s="179"/>
      <c r="E36" s="179"/>
      <c r="F36" s="179"/>
      <c r="G36" s="179"/>
      <c r="H36" s="179"/>
      <c r="I36" s="179"/>
      <c r="J36" s="179"/>
      <c r="K36" s="179"/>
      <c r="L36" s="179"/>
      <c r="M36" s="179"/>
      <c r="N36" s="179"/>
      <c r="O36" s="179"/>
      <c r="P36" s="179"/>
      <c r="Q36" s="179"/>
      <c r="R36" s="180"/>
      <c r="S36" s="180"/>
      <c r="T36" s="180"/>
      <c r="U36" s="180"/>
      <c r="V36" s="180"/>
      <c r="W36" s="180"/>
      <c r="X36" s="180"/>
      <c r="Y36" s="181"/>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90"/>
      <c r="BC36" s="53"/>
    </row>
    <row r="37" spans="1:55" ht="18.75" customHeight="1" x14ac:dyDescent="0.2">
      <c r="B37" s="182"/>
      <c r="C37" s="183"/>
      <c r="D37" s="183"/>
      <c r="E37" s="183"/>
      <c r="F37" s="183"/>
      <c r="G37" s="183"/>
      <c r="H37" s="183"/>
      <c r="I37" s="183"/>
      <c r="J37" s="183"/>
      <c r="K37" s="183"/>
      <c r="L37" s="183"/>
      <c r="M37" s="183"/>
      <c r="N37" s="183"/>
      <c r="O37" s="183"/>
      <c r="P37" s="183"/>
      <c r="Q37" s="183"/>
      <c r="R37" s="184"/>
      <c r="S37" s="184"/>
      <c r="T37" s="184"/>
      <c r="U37" s="184"/>
      <c r="V37" s="184"/>
      <c r="W37" s="184"/>
      <c r="X37" s="184"/>
      <c r="Y37" s="185"/>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90"/>
      <c r="BC37" s="53"/>
    </row>
    <row r="38" spans="1:55" ht="18.75" customHeight="1" x14ac:dyDescent="0.2">
      <c r="B38" s="192" t="s">
        <v>94</v>
      </c>
      <c r="C38" s="193"/>
      <c r="D38" s="193"/>
      <c r="E38" s="193"/>
      <c r="F38" s="193"/>
      <c r="G38" s="193"/>
      <c r="H38" s="193"/>
      <c r="I38" s="194"/>
      <c r="J38" s="63"/>
      <c r="K38" s="61"/>
      <c r="L38" s="61"/>
      <c r="M38" s="61"/>
      <c r="N38" s="61"/>
      <c r="O38" s="61"/>
      <c r="P38" s="61"/>
      <c r="Q38" s="61"/>
      <c r="R38" s="61"/>
      <c r="S38" s="61"/>
      <c r="T38" s="61"/>
      <c r="U38" s="61"/>
      <c r="V38" s="61"/>
      <c r="W38" s="61"/>
      <c r="X38" s="61"/>
      <c r="Y38" s="61"/>
      <c r="Z38" s="61"/>
      <c r="AA38" s="61"/>
      <c r="AB38" s="61"/>
      <c r="AC38" s="62"/>
      <c r="AD38" s="191"/>
      <c r="AE38" s="191"/>
      <c r="AF38" s="191"/>
      <c r="AG38" s="65"/>
      <c r="AH38" s="66"/>
      <c r="AI38" s="66"/>
      <c r="AJ38" s="67"/>
      <c r="AK38" s="65"/>
      <c r="AL38" s="65"/>
      <c r="AM38" s="65"/>
      <c r="AN38" s="65"/>
      <c r="AO38" s="65"/>
      <c r="AP38" s="65"/>
      <c r="AQ38" s="65"/>
      <c r="AR38" s="66"/>
      <c r="AS38" s="65"/>
      <c r="AT38" s="65"/>
      <c r="AU38" s="65"/>
      <c r="AV38" s="65"/>
      <c r="AW38" s="65"/>
      <c r="AX38" s="65"/>
      <c r="AY38" s="65"/>
      <c r="AZ38" s="65"/>
      <c r="BA38" s="68"/>
      <c r="BC38" s="53"/>
    </row>
    <row r="39" spans="1:55" ht="18.75" customHeight="1" x14ac:dyDescent="0.2">
      <c r="B39" s="195"/>
      <c r="C39" s="196"/>
      <c r="D39" s="196"/>
      <c r="E39" s="196"/>
      <c r="F39" s="196"/>
      <c r="G39" s="196"/>
      <c r="H39" s="196"/>
      <c r="I39" s="197"/>
      <c r="J39" s="201" t="s">
        <v>132</v>
      </c>
      <c r="K39" s="202"/>
      <c r="L39" s="202"/>
      <c r="M39" s="202"/>
      <c r="N39" s="202"/>
      <c r="O39" s="202"/>
      <c r="P39" s="202"/>
      <c r="Q39" s="202"/>
      <c r="R39" s="202"/>
      <c r="S39" s="202"/>
      <c r="T39" s="202"/>
      <c r="U39" s="202"/>
      <c r="V39" s="202"/>
      <c r="W39" s="202"/>
      <c r="X39" s="202"/>
      <c r="Y39" s="202"/>
      <c r="Z39" s="202"/>
      <c r="AA39" s="202"/>
      <c r="AB39" s="202"/>
      <c r="AC39" s="203"/>
      <c r="AD39" s="191" t="s">
        <v>95</v>
      </c>
      <c r="AE39" s="191"/>
      <c r="AF39" s="191"/>
      <c r="AG39" s="65"/>
      <c r="AH39" s="66" t="s">
        <v>96</v>
      </c>
      <c r="AI39" s="66"/>
      <c r="AJ39" s="67"/>
      <c r="AK39" s="65"/>
      <c r="AL39" s="65"/>
      <c r="AM39" s="65"/>
      <c r="AN39" s="65"/>
      <c r="AO39" s="65"/>
      <c r="AP39" s="65"/>
      <c r="AQ39" s="65"/>
      <c r="AR39" s="66"/>
      <c r="AS39" s="65"/>
      <c r="AT39" s="65"/>
      <c r="AU39" s="65"/>
      <c r="AV39" s="65"/>
      <c r="AW39" s="65"/>
      <c r="AX39" s="65"/>
      <c r="AY39" s="65"/>
      <c r="AZ39" s="65"/>
      <c r="BA39" s="68"/>
      <c r="BC39" s="53"/>
    </row>
    <row r="40" spans="1:55" ht="18.75" customHeight="1" x14ac:dyDescent="0.2">
      <c r="B40" s="198"/>
      <c r="C40" s="199"/>
      <c r="D40" s="199"/>
      <c r="E40" s="199"/>
      <c r="F40" s="199"/>
      <c r="G40" s="199"/>
      <c r="H40" s="199"/>
      <c r="I40" s="200"/>
      <c r="J40" s="69"/>
      <c r="K40" s="70"/>
      <c r="L40" s="70"/>
      <c r="M40" s="70"/>
      <c r="N40" s="70"/>
      <c r="O40" s="70"/>
      <c r="P40" s="70"/>
      <c r="Q40" s="70"/>
      <c r="R40" s="70"/>
      <c r="S40" s="70"/>
      <c r="T40" s="70"/>
      <c r="U40" s="70"/>
      <c r="V40" s="70"/>
      <c r="W40" s="70"/>
      <c r="X40" s="70"/>
      <c r="Y40" s="70"/>
      <c r="Z40" s="70"/>
      <c r="AA40" s="70"/>
      <c r="AB40" s="70"/>
      <c r="AC40" s="71"/>
      <c r="AD40" s="191"/>
      <c r="AE40" s="191"/>
      <c r="AF40" s="191"/>
      <c r="AG40" s="64"/>
      <c r="AH40" s="66"/>
      <c r="AI40" s="66"/>
      <c r="AJ40" s="67"/>
      <c r="AK40" s="65"/>
      <c r="AL40" s="65"/>
      <c r="AM40" s="65"/>
      <c r="AN40" s="65"/>
      <c r="AO40" s="65"/>
      <c r="AP40" s="65"/>
      <c r="AQ40" s="65"/>
      <c r="AR40" s="66"/>
      <c r="AS40" s="65"/>
      <c r="AT40" s="65"/>
      <c r="AU40" s="65"/>
      <c r="AV40" s="65"/>
      <c r="AW40" s="65"/>
      <c r="AX40" s="65"/>
      <c r="AY40" s="65"/>
      <c r="AZ40" s="65"/>
      <c r="BA40" s="68"/>
      <c r="BC40" s="53"/>
    </row>
    <row r="41" spans="1:55" ht="18.75" customHeight="1" x14ac:dyDescent="0.2">
      <c r="B41" s="60" t="s">
        <v>97</v>
      </c>
      <c r="C41" s="61"/>
      <c r="D41" s="61"/>
      <c r="E41" s="61"/>
      <c r="F41" s="61"/>
      <c r="G41" s="61"/>
      <c r="H41" s="61"/>
      <c r="I41" s="62"/>
      <c r="J41" s="207" t="s">
        <v>123</v>
      </c>
      <c r="K41" s="208"/>
      <c r="L41" s="208"/>
      <c r="M41" s="208"/>
      <c r="N41" s="208"/>
      <c r="O41" s="208"/>
      <c r="P41" s="208"/>
      <c r="Q41" s="208"/>
      <c r="R41" s="208"/>
      <c r="S41" s="208"/>
      <c r="T41" s="208"/>
      <c r="U41" s="208"/>
      <c r="V41" s="208"/>
      <c r="W41" s="208"/>
      <c r="X41" s="208"/>
      <c r="Y41" s="208"/>
      <c r="Z41" s="208"/>
      <c r="AA41" s="208"/>
      <c r="AB41" s="208"/>
      <c r="AC41" s="209"/>
      <c r="AD41" s="191" t="s">
        <v>98</v>
      </c>
      <c r="AE41" s="191"/>
      <c r="AF41" s="191"/>
      <c r="AG41" s="72"/>
      <c r="AH41" s="66" t="s">
        <v>144</v>
      </c>
      <c r="AI41" s="66"/>
      <c r="AJ41" s="67"/>
      <c r="AK41" s="65"/>
      <c r="AL41" s="65"/>
      <c r="AM41" s="65"/>
      <c r="AN41" s="65"/>
      <c r="AO41" s="65"/>
      <c r="AP41" s="65"/>
      <c r="AQ41" s="65"/>
      <c r="AR41" s="66"/>
      <c r="AS41" s="65"/>
      <c r="AT41" s="65"/>
      <c r="AU41" s="65"/>
      <c r="AV41" s="65"/>
      <c r="AW41" s="65"/>
      <c r="AX41" s="65"/>
      <c r="AY41" s="65"/>
      <c r="AZ41" s="65"/>
      <c r="BA41" s="68"/>
      <c r="BC41" s="53"/>
    </row>
    <row r="42" spans="1:55" ht="18.75" customHeight="1" x14ac:dyDescent="0.2">
      <c r="B42" s="73"/>
      <c r="C42" s="70"/>
      <c r="D42" s="70"/>
      <c r="E42" s="70"/>
      <c r="F42" s="70"/>
      <c r="G42" s="70"/>
      <c r="H42" s="70"/>
      <c r="I42" s="71"/>
      <c r="J42" s="210"/>
      <c r="K42" s="211"/>
      <c r="L42" s="211"/>
      <c r="M42" s="211"/>
      <c r="N42" s="211"/>
      <c r="O42" s="211"/>
      <c r="P42" s="211"/>
      <c r="Q42" s="211"/>
      <c r="R42" s="211"/>
      <c r="S42" s="211"/>
      <c r="T42" s="211"/>
      <c r="U42" s="211"/>
      <c r="V42" s="211"/>
      <c r="W42" s="211"/>
      <c r="X42" s="211"/>
      <c r="Y42" s="211"/>
      <c r="Z42" s="211"/>
      <c r="AA42" s="211"/>
      <c r="AB42" s="211"/>
      <c r="AC42" s="212"/>
      <c r="AD42" s="191"/>
      <c r="AE42" s="191"/>
      <c r="AF42" s="191"/>
      <c r="AG42" s="72"/>
      <c r="AH42" s="66"/>
      <c r="AI42" s="66"/>
      <c r="AJ42" s="67"/>
      <c r="AK42" s="65"/>
      <c r="AL42" s="65"/>
      <c r="AM42" s="65"/>
      <c r="AN42" s="65"/>
      <c r="AO42" s="65"/>
      <c r="AP42" s="65"/>
      <c r="AQ42" s="65"/>
      <c r="AR42" s="66"/>
      <c r="AS42" s="65"/>
      <c r="AT42" s="65"/>
      <c r="AU42" s="65"/>
      <c r="AV42" s="65"/>
      <c r="AW42" s="65"/>
      <c r="AX42" s="65"/>
      <c r="AY42" s="65"/>
      <c r="AZ42" s="65"/>
      <c r="BA42" s="68"/>
      <c r="BC42" s="53"/>
    </row>
    <row r="43" spans="1:55" ht="18.75" customHeight="1" x14ac:dyDescent="0.2">
      <c r="B43" s="60" t="s">
        <v>143</v>
      </c>
      <c r="C43" s="61"/>
      <c r="D43" s="61"/>
      <c r="E43" s="61"/>
      <c r="F43" s="61"/>
      <c r="G43" s="61"/>
      <c r="H43" s="61"/>
      <c r="I43" s="62"/>
      <c r="J43" s="213" t="s">
        <v>99</v>
      </c>
      <c r="K43" s="214"/>
      <c r="L43" s="214"/>
      <c r="M43" s="214"/>
      <c r="N43" s="214"/>
      <c r="O43" s="215" t="s">
        <v>100</v>
      </c>
      <c r="P43" s="214"/>
      <c r="Q43" s="216" t="str">
        <f>衛生施設!K39</f>
        <v/>
      </c>
      <c r="R43" s="216"/>
      <c r="S43" s="216"/>
      <c r="T43" s="216"/>
      <c r="U43" s="216"/>
      <c r="V43" s="216"/>
      <c r="W43" s="216"/>
      <c r="X43" s="216"/>
      <c r="Y43" s="216"/>
      <c r="Z43" s="216"/>
      <c r="AA43" s="216"/>
      <c r="AB43" s="216"/>
      <c r="AC43" s="217"/>
      <c r="AD43" s="191" t="s">
        <v>101</v>
      </c>
      <c r="AE43" s="191"/>
      <c r="AF43" s="191"/>
      <c r="AG43" s="72"/>
      <c r="AH43" s="66"/>
      <c r="AI43" s="66"/>
      <c r="AJ43" s="74"/>
      <c r="AK43" s="66"/>
      <c r="AL43" s="65"/>
      <c r="AM43" s="65"/>
      <c r="AN43" s="65"/>
      <c r="AO43" s="65"/>
      <c r="AP43" s="65"/>
      <c r="AQ43" s="65"/>
      <c r="AR43" s="65"/>
      <c r="AS43" s="65"/>
      <c r="AT43" s="65"/>
      <c r="AU43" s="65"/>
      <c r="AV43" s="65"/>
      <c r="AW43" s="65"/>
      <c r="AX43" s="65"/>
      <c r="AY43" s="65"/>
      <c r="AZ43" s="65"/>
      <c r="BA43" s="68"/>
      <c r="BC43" s="53"/>
    </row>
    <row r="44" spans="1:55" ht="18.75" customHeight="1" x14ac:dyDescent="0.2">
      <c r="B44" s="75"/>
      <c r="C44" s="65"/>
      <c r="D44" s="65"/>
      <c r="E44" s="65"/>
      <c r="F44" s="65"/>
      <c r="G44" s="65"/>
      <c r="H44" s="65"/>
      <c r="I44" s="76"/>
      <c r="J44" s="65"/>
      <c r="K44" s="65"/>
      <c r="L44" s="65"/>
      <c r="M44" s="65"/>
      <c r="N44" s="65"/>
      <c r="O44" s="65"/>
      <c r="P44" s="65"/>
      <c r="Q44" s="65"/>
      <c r="R44" s="65"/>
      <c r="S44" s="65"/>
      <c r="T44" s="65"/>
      <c r="U44" s="65"/>
      <c r="V44" s="65"/>
      <c r="W44" s="65"/>
      <c r="X44" s="65"/>
      <c r="Y44" s="65"/>
      <c r="Z44" s="65"/>
      <c r="AA44" s="65"/>
      <c r="AB44" s="65"/>
      <c r="AC44" s="65"/>
      <c r="AD44" s="191"/>
      <c r="AE44" s="191"/>
      <c r="AF44" s="191"/>
      <c r="AG44" s="72"/>
      <c r="AH44" s="65"/>
      <c r="AI44" s="65"/>
      <c r="AJ44" s="65"/>
      <c r="AK44" s="65"/>
      <c r="AL44" s="65"/>
      <c r="AM44" s="65"/>
      <c r="AN44" s="65"/>
      <c r="AO44" s="65"/>
      <c r="AP44" s="65"/>
      <c r="AQ44" s="65"/>
      <c r="AR44" s="65"/>
      <c r="AS44" s="65"/>
      <c r="AT44" s="65"/>
      <c r="AU44" s="65"/>
      <c r="AV44" s="65"/>
      <c r="AW44" s="65"/>
      <c r="AX44" s="65"/>
      <c r="AY44" s="65"/>
      <c r="AZ44" s="65"/>
      <c r="BA44" s="68"/>
      <c r="BC44" s="53"/>
    </row>
    <row r="45" spans="1:55" s="65" customFormat="1" ht="18.75" customHeight="1" x14ac:dyDescent="0.2">
      <c r="A45" s="59"/>
      <c r="B45" s="75"/>
      <c r="I45" s="76"/>
      <c r="J45" s="213" t="s">
        <v>102</v>
      </c>
      <c r="K45" s="214"/>
      <c r="L45" s="214"/>
      <c r="M45" s="214"/>
      <c r="N45" s="214"/>
      <c r="O45" s="215" t="s">
        <v>103</v>
      </c>
      <c r="P45" s="214"/>
      <c r="Q45" s="216" t="str">
        <f>衛生施設!O39</f>
        <v/>
      </c>
      <c r="R45" s="214"/>
      <c r="S45" s="214"/>
      <c r="T45" s="214"/>
      <c r="U45" s="214"/>
      <c r="V45" s="214"/>
      <c r="W45" s="214"/>
      <c r="X45" s="214"/>
      <c r="Y45" s="214"/>
      <c r="Z45" s="214"/>
      <c r="AA45" s="214"/>
      <c r="AB45" s="214"/>
      <c r="AC45" s="218"/>
      <c r="AD45" s="191"/>
      <c r="AE45" s="191"/>
      <c r="AF45" s="191"/>
      <c r="AG45" s="72"/>
      <c r="BA45" s="68"/>
      <c r="BB45" s="59"/>
      <c r="BC45" s="53"/>
    </row>
    <row r="46" spans="1:55" s="65" customFormat="1" ht="18.75" customHeight="1" x14ac:dyDescent="0.2">
      <c r="A46" s="59"/>
      <c r="B46" s="73"/>
      <c r="C46" s="70"/>
      <c r="D46" s="70"/>
      <c r="E46" s="70"/>
      <c r="F46" s="70"/>
      <c r="G46" s="70"/>
      <c r="H46" s="70"/>
      <c r="I46" s="71"/>
      <c r="AD46" s="187"/>
      <c r="AE46" s="187"/>
      <c r="AF46" s="187"/>
      <c r="AG46" s="69"/>
      <c r="AH46" s="70"/>
      <c r="AI46" s="70"/>
      <c r="AJ46" s="70"/>
      <c r="AK46" s="70"/>
      <c r="AL46" s="70"/>
      <c r="AM46" s="70"/>
      <c r="AN46" s="70"/>
      <c r="AO46" s="70"/>
      <c r="AP46" s="70"/>
      <c r="AQ46" s="70"/>
      <c r="AR46" s="70"/>
      <c r="AS46" s="70"/>
      <c r="AT46" s="70"/>
      <c r="AU46" s="70"/>
      <c r="AV46" s="70"/>
      <c r="AW46" s="70"/>
      <c r="AX46" s="70"/>
      <c r="AY46" s="70"/>
      <c r="AZ46" s="70"/>
      <c r="BA46" s="77"/>
      <c r="BB46" s="59"/>
      <c r="BC46" s="47"/>
    </row>
    <row r="47" spans="1:55" ht="18.75" customHeight="1" x14ac:dyDescent="0.2">
      <c r="B47" s="78" t="s">
        <v>104</v>
      </c>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80"/>
      <c r="AD47" s="219" t="s">
        <v>105</v>
      </c>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1"/>
      <c r="BC47" s="53"/>
    </row>
    <row r="48" spans="1:55" ht="18.75" customHeight="1" x14ac:dyDescent="0.2">
      <c r="A48" s="65"/>
      <c r="B48" s="81"/>
      <c r="C48" s="82"/>
      <c r="D48" s="82" t="s">
        <v>121</v>
      </c>
      <c r="E48" s="82"/>
      <c r="F48" s="82"/>
      <c r="G48" s="82"/>
      <c r="H48" s="82"/>
      <c r="I48" s="82"/>
      <c r="J48" s="82"/>
      <c r="K48" s="82"/>
      <c r="L48" s="82"/>
      <c r="M48" s="82"/>
      <c r="N48" s="82"/>
      <c r="O48" s="82"/>
      <c r="P48" s="82"/>
      <c r="Q48" s="82"/>
      <c r="R48" s="82"/>
      <c r="S48" s="82"/>
      <c r="T48" s="82"/>
      <c r="U48" s="82"/>
      <c r="V48" s="82"/>
      <c r="W48" s="82"/>
      <c r="X48" s="82"/>
      <c r="Y48" s="82"/>
      <c r="Z48" s="82"/>
      <c r="AA48" s="82"/>
      <c r="AB48" s="82"/>
      <c r="AC48" s="83"/>
      <c r="AD48" s="204"/>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6"/>
      <c r="BB48" s="65"/>
      <c r="BC48" s="53"/>
    </row>
    <row r="49" spans="1:55" ht="18.75" customHeight="1" x14ac:dyDescent="0.2">
      <c r="A49" s="65"/>
      <c r="B49" s="81"/>
      <c r="C49" s="82"/>
      <c r="D49" s="82" t="s">
        <v>124</v>
      </c>
      <c r="E49" s="82"/>
      <c r="F49" s="82"/>
      <c r="G49" s="82"/>
      <c r="H49" s="82"/>
      <c r="I49" s="82"/>
      <c r="J49" s="82"/>
      <c r="K49" s="82"/>
      <c r="L49" s="82"/>
      <c r="M49" s="82"/>
      <c r="N49" s="82"/>
      <c r="O49" s="82"/>
      <c r="P49" s="82"/>
      <c r="Q49" s="82"/>
      <c r="R49" s="82"/>
      <c r="S49" s="82"/>
      <c r="T49" s="82"/>
      <c r="U49" s="82"/>
      <c r="V49" s="82"/>
      <c r="W49" s="82"/>
      <c r="X49" s="82"/>
      <c r="Y49" s="82"/>
      <c r="Z49" s="82"/>
      <c r="AA49" s="82"/>
      <c r="AB49" s="82"/>
      <c r="AC49" s="83"/>
      <c r="AD49" s="84" t="s">
        <v>106</v>
      </c>
      <c r="AE49" s="85"/>
      <c r="AF49" s="85"/>
      <c r="AG49" s="85"/>
      <c r="AH49" s="85"/>
      <c r="AI49" s="85"/>
      <c r="AJ49" s="85"/>
      <c r="AK49" s="85"/>
      <c r="AL49" s="85"/>
      <c r="AM49" s="85"/>
      <c r="AN49" s="85"/>
      <c r="AO49" s="85"/>
      <c r="AP49" s="85"/>
      <c r="AQ49" s="85"/>
      <c r="AR49" s="85"/>
      <c r="AS49" s="85"/>
      <c r="AT49" s="85"/>
      <c r="AU49" s="85"/>
      <c r="AV49" s="85"/>
      <c r="AW49" s="85"/>
      <c r="AX49" s="85"/>
      <c r="AY49" s="85"/>
      <c r="AZ49" s="85"/>
      <c r="BA49" s="86"/>
      <c r="BB49" s="65"/>
      <c r="BC49" s="53"/>
    </row>
    <row r="50" spans="1:55" ht="18.75" customHeight="1" x14ac:dyDescent="0.2">
      <c r="B50" s="81"/>
      <c r="C50" s="82"/>
      <c r="D50" s="82" t="s">
        <v>122</v>
      </c>
      <c r="E50" s="82"/>
      <c r="F50" s="82"/>
      <c r="G50" s="82"/>
      <c r="H50" s="82"/>
      <c r="I50" s="82"/>
      <c r="J50" s="82"/>
      <c r="K50" s="82"/>
      <c r="L50" s="82"/>
      <c r="M50" s="82"/>
      <c r="N50" s="82"/>
      <c r="O50" s="82"/>
      <c r="P50" s="82"/>
      <c r="Q50" s="82"/>
      <c r="R50" s="82"/>
      <c r="S50" s="82"/>
      <c r="T50" s="82"/>
      <c r="U50" s="82"/>
      <c r="V50" s="82"/>
      <c r="W50" s="82"/>
      <c r="X50" s="82"/>
      <c r="Y50" s="82"/>
      <c r="Z50" s="82"/>
      <c r="AA50" s="82"/>
      <c r="AB50" s="82"/>
      <c r="AC50" s="83"/>
      <c r="AD50" s="204" t="s">
        <v>107</v>
      </c>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6"/>
      <c r="BC50" s="53"/>
    </row>
    <row r="51" spans="1:55" ht="18.75" customHeight="1" x14ac:dyDescent="0.2">
      <c r="B51" s="81"/>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3"/>
      <c r="AD51" s="204" t="s">
        <v>108</v>
      </c>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6"/>
      <c r="BC51" s="53"/>
    </row>
    <row r="52" spans="1:55" ht="18.75" customHeight="1" x14ac:dyDescent="0.2">
      <c r="B52" s="81"/>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3"/>
      <c r="AD52" s="204"/>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6"/>
      <c r="BC52" s="53"/>
    </row>
    <row r="53" spans="1:55" ht="18.75" customHeight="1" x14ac:dyDescent="0.2">
      <c r="B53" s="7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204" t="s">
        <v>109</v>
      </c>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6"/>
      <c r="BC53" s="53"/>
    </row>
    <row r="54" spans="1:55" ht="18.75" customHeight="1" x14ac:dyDescent="0.2">
      <c r="B54" s="7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76"/>
      <c r="AD54" s="204" t="s">
        <v>110</v>
      </c>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6"/>
      <c r="BC54" s="53"/>
    </row>
    <row r="55" spans="1:55" ht="18.75" customHeight="1" x14ac:dyDescent="0.2">
      <c r="B55" s="7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76"/>
      <c r="AD55" s="84"/>
      <c r="AE55" s="85"/>
      <c r="AF55" s="85"/>
      <c r="AG55" s="85"/>
      <c r="AH55" s="85"/>
      <c r="AI55" s="85"/>
      <c r="AJ55" s="85"/>
      <c r="AK55" s="85"/>
      <c r="AL55" s="85"/>
      <c r="AM55" s="85"/>
      <c r="AN55" s="85"/>
      <c r="AO55" s="85"/>
      <c r="AP55" s="85"/>
      <c r="AQ55" s="85"/>
      <c r="AR55" s="85"/>
      <c r="AS55" s="85"/>
      <c r="AT55" s="85"/>
      <c r="AU55" s="85"/>
      <c r="AV55" s="85"/>
      <c r="AW55" s="85"/>
      <c r="AX55" s="85"/>
      <c r="AY55" s="85"/>
      <c r="AZ55" s="85"/>
      <c r="BA55" s="86"/>
      <c r="BC55" s="53"/>
    </row>
    <row r="56" spans="1:55" ht="18.75" customHeight="1" x14ac:dyDescent="0.2">
      <c r="B56" s="7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76"/>
      <c r="AD56" s="84"/>
      <c r="AE56" s="85"/>
      <c r="AF56" s="85"/>
      <c r="AG56" s="85"/>
      <c r="AH56" s="85"/>
      <c r="AI56" s="85"/>
      <c r="AJ56" s="85"/>
      <c r="AK56" s="85"/>
      <c r="AL56" s="85"/>
      <c r="AM56" s="85"/>
      <c r="AN56" s="85"/>
      <c r="AO56" s="85"/>
      <c r="AP56" s="85"/>
      <c r="AQ56" s="85"/>
      <c r="AR56" s="85"/>
      <c r="AS56" s="85"/>
      <c r="AT56" s="85"/>
      <c r="AU56" s="85"/>
      <c r="AV56" s="85"/>
      <c r="AW56" s="85"/>
      <c r="AX56" s="85"/>
      <c r="AY56" s="85"/>
      <c r="AZ56" s="85"/>
      <c r="BA56" s="86"/>
      <c r="BC56" s="53"/>
    </row>
    <row r="57" spans="1:55" ht="18.75" customHeight="1" x14ac:dyDescent="0.2">
      <c r="B57" s="87"/>
      <c r="C57" s="65"/>
      <c r="D57" s="65"/>
      <c r="E57" s="65"/>
      <c r="F57" s="65"/>
      <c r="G57" s="65"/>
      <c r="H57" s="88"/>
      <c r="I57" s="89"/>
      <c r="J57" s="90"/>
      <c r="K57" s="90"/>
      <c r="L57" s="90"/>
      <c r="M57" s="90"/>
      <c r="N57" s="90"/>
      <c r="O57" s="91"/>
      <c r="P57" s="91"/>
      <c r="Q57" s="92"/>
      <c r="R57" s="92"/>
      <c r="S57" s="92"/>
      <c r="T57" s="92"/>
      <c r="U57" s="92"/>
      <c r="V57" s="91"/>
      <c r="W57" s="90"/>
      <c r="X57" s="90"/>
      <c r="Y57" s="90"/>
      <c r="Z57" s="90"/>
      <c r="AA57" s="90"/>
      <c r="AB57" s="90"/>
      <c r="AC57" s="93"/>
      <c r="AD57" s="84"/>
      <c r="AE57" s="85"/>
      <c r="AF57" s="85"/>
      <c r="AG57" s="85"/>
      <c r="AH57" s="85"/>
      <c r="AI57" s="85"/>
      <c r="AJ57" s="85"/>
      <c r="AK57" s="85"/>
      <c r="AL57" s="85"/>
      <c r="AM57" s="85"/>
      <c r="AN57" s="85"/>
      <c r="AO57" s="85"/>
      <c r="AP57" s="85"/>
      <c r="AQ57" s="85"/>
      <c r="AR57" s="85"/>
      <c r="AS57" s="85"/>
      <c r="AT57" s="85"/>
      <c r="AU57" s="85"/>
      <c r="AV57" s="85"/>
      <c r="AW57" s="85"/>
      <c r="AX57" s="85"/>
      <c r="AY57" s="85"/>
      <c r="AZ57" s="85"/>
      <c r="BA57" s="86"/>
      <c r="BC57" s="53"/>
    </row>
    <row r="58" spans="1:55" ht="18.75" customHeight="1" x14ac:dyDescent="0.2">
      <c r="B58" s="87"/>
      <c r="C58" s="65"/>
      <c r="D58" s="65"/>
      <c r="E58" s="65"/>
      <c r="F58" s="65"/>
      <c r="G58" s="65"/>
      <c r="H58" s="88"/>
      <c r="I58" s="89"/>
      <c r="J58" s="90"/>
      <c r="K58" s="90"/>
      <c r="L58" s="90"/>
      <c r="M58" s="90"/>
      <c r="N58" s="90"/>
      <c r="O58" s="91"/>
      <c r="P58" s="91"/>
      <c r="Q58" s="90"/>
      <c r="R58" s="90"/>
      <c r="S58" s="90"/>
      <c r="T58" s="90"/>
      <c r="U58" s="90"/>
      <c r="V58" s="91"/>
      <c r="W58" s="90"/>
      <c r="X58" s="90"/>
      <c r="Y58" s="90"/>
      <c r="Z58" s="90"/>
      <c r="AA58" s="90"/>
      <c r="AB58" s="90"/>
      <c r="AC58" s="93"/>
      <c r="AD58" s="84"/>
      <c r="AE58" s="85"/>
      <c r="AF58" s="85"/>
      <c r="AG58" s="85"/>
      <c r="AH58" s="85"/>
      <c r="AI58" s="85"/>
      <c r="AJ58" s="85"/>
      <c r="AK58" s="85"/>
      <c r="AL58" s="85"/>
      <c r="AM58" s="85"/>
      <c r="AN58" s="85"/>
      <c r="AO58" s="85"/>
      <c r="AP58" s="85"/>
      <c r="AQ58" s="85"/>
      <c r="AR58" s="85"/>
      <c r="AS58" s="85"/>
      <c r="AT58" s="85"/>
      <c r="AU58" s="85"/>
      <c r="AV58" s="85"/>
      <c r="AW58" s="85"/>
      <c r="AX58" s="85"/>
      <c r="AY58" s="85"/>
      <c r="AZ58" s="85"/>
      <c r="BA58" s="86"/>
      <c r="BC58" s="53"/>
    </row>
    <row r="59" spans="1:55" ht="18.75" customHeight="1" x14ac:dyDescent="0.2">
      <c r="B59" s="87"/>
      <c r="C59" s="88"/>
      <c r="D59" s="88"/>
      <c r="E59" s="88"/>
      <c r="F59" s="88"/>
      <c r="G59" s="88"/>
      <c r="H59" s="88"/>
      <c r="I59" s="89"/>
      <c r="J59" s="90"/>
      <c r="K59" s="90"/>
      <c r="L59" s="90"/>
      <c r="M59" s="90"/>
      <c r="N59" s="90"/>
      <c r="O59" s="91"/>
      <c r="P59" s="91"/>
      <c r="Q59" s="90"/>
      <c r="R59" s="90"/>
      <c r="S59" s="90"/>
      <c r="T59" s="90"/>
      <c r="U59" s="90"/>
      <c r="V59" s="91"/>
      <c r="W59" s="90"/>
      <c r="X59" s="90"/>
      <c r="Y59" s="90"/>
      <c r="Z59" s="90"/>
      <c r="AA59" s="90"/>
      <c r="AB59" s="90"/>
      <c r="AC59" s="93"/>
      <c r="AD59" s="84"/>
      <c r="AE59" s="85"/>
      <c r="AF59" s="85"/>
      <c r="AG59" s="85"/>
      <c r="AH59" s="85"/>
      <c r="AI59" s="85"/>
      <c r="AJ59" s="85"/>
      <c r="AK59" s="85"/>
      <c r="AL59" s="85"/>
      <c r="AM59" s="85"/>
      <c r="AN59" s="85"/>
      <c r="AO59" s="85"/>
      <c r="AP59" s="85"/>
      <c r="AQ59" s="85"/>
      <c r="AR59" s="85"/>
      <c r="AS59" s="85"/>
      <c r="AT59" s="85"/>
      <c r="AU59" s="85"/>
      <c r="AV59" s="85"/>
      <c r="AW59" s="85"/>
      <c r="AX59" s="85"/>
      <c r="AY59" s="85"/>
      <c r="AZ59" s="85"/>
      <c r="BA59" s="86"/>
      <c r="BC59" s="53"/>
    </row>
    <row r="60" spans="1:55" ht="18.75" customHeight="1" x14ac:dyDescent="0.2">
      <c r="B60" s="87"/>
      <c r="C60" s="65"/>
      <c r="D60" s="65"/>
      <c r="E60" s="65"/>
      <c r="F60" s="65"/>
      <c r="G60" s="65"/>
      <c r="H60" s="88"/>
      <c r="I60" s="89"/>
      <c r="J60" s="90"/>
      <c r="K60" s="90"/>
      <c r="L60" s="90"/>
      <c r="M60" s="90"/>
      <c r="N60" s="90"/>
      <c r="O60" s="91"/>
      <c r="P60" s="91"/>
      <c r="Q60" s="92"/>
      <c r="R60" s="92"/>
      <c r="S60" s="92"/>
      <c r="T60" s="92"/>
      <c r="U60" s="92"/>
      <c r="V60" s="91"/>
      <c r="W60" s="90"/>
      <c r="X60" s="90"/>
      <c r="Y60" s="90"/>
      <c r="Z60" s="90"/>
      <c r="AA60" s="90"/>
      <c r="AB60" s="90"/>
      <c r="AC60" s="93"/>
      <c r="AD60" s="84"/>
      <c r="AE60" s="85"/>
      <c r="AF60" s="85"/>
      <c r="AG60" s="85"/>
      <c r="AH60" s="85"/>
      <c r="AI60" s="85"/>
      <c r="AJ60" s="85"/>
      <c r="AK60" s="85"/>
      <c r="AL60" s="85"/>
      <c r="AM60" s="85"/>
      <c r="AN60" s="85"/>
      <c r="AO60" s="85"/>
      <c r="AP60" s="85"/>
      <c r="AQ60" s="85"/>
      <c r="AR60" s="85"/>
      <c r="AS60" s="85"/>
      <c r="AT60" s="85"/>
      <c r="AU60" s="85"/>
      <c r="AV60" s="85"/>
      <c r="AW60" s="85"/>
      <c r="AX60" s="85"/>
      <c r="AY60" s="85"/>
      <c r="AZ60" s="85"/>
      <c r="BA60" s="86"/>
      <c r="BC60" s="53"/>
    </row>
    <row r="61" spans="1:55" ht="18.75" customHeight="1" x14ac:dyDescent="0.2">
      <c r="B61" s="87"/>
      <c r="C61" s="65"/>
      <c r="D61" s="65"/>
      <c r="E61" s="65"/>
      <c r="F61" s="65"/>
      <c r="G61" s="65"/>
      <c r="H61" s="88"/>
      <c r="I61" s="89"/>
      <c r="J61" s="90"/>
      <c r="K61" s="90"/>
      <c r="L61" s="90"/>
      <c r="M61" s="90"/>
      <c r="N61" s="90"/>
      <c r="O61" s="91"/>
      <c r="P61" s="91"/>
      <c r="Q61" s="90"/>
      <c r="R61" s="90"/>
      <c r="S61" s="90"/>
      <c r="T61" s="90"/>
      <c r="U61" s="90"/>
      <c r="V61" s="91"/>
      <c r="W61" s="91"/>
      <c r="X61" s="90"/>
      <c r="Y61" s="90"/>
      <c r="Z61" s="90"/>
      <c r="AA61" s="90"/>
      <c r="AB61" s="90"/>
      <c r="AC61" s="94"/>
      <c r="AD61" s="84"/>
      <c r="AE61" s="85"/>
      <c r="AF61" s="85"/>
      <c r="AG61" s="85"/>
      <c r="AH61" s="85"/>
      <c r="AI61" s="85"/>
      <c r="AJ61" s="85"/>
      <c r="AK61" s="85"/>
      <c r="AL61" s="85"/>
      <c r="AM61" s="85"/>
      <c r="AN61" s="85"/>
      <c r="AO61" s="85"/>
      <c r="AP61" s="85"/>
      <c r="AQ61" s="85"/>
      <c r="AR61" s="85"/>
      <c r="AS61" s="85"/>
      <c r="AT61" s="85"/>
      <c r="AU61" s="85"/>
      <c r="AV61" s="85"/>
      <c r="AW61" s="85"/>
      <c r="AX61" s="85"/>
      <c r="AY61" s="85"/>
      <c r="AZ61" s="85"/>
      <c r="BA61" s="86"/>
      <c r="BC61" s="53"/>
    </row>
    <row r="62" spans="1:55" ht="18.75" customHeight="1" x14ac:dyDescent="0.2">
      <c r="B62" s="95"/>
      <c r="C62" s="96"/>
      <c r="D62" s="96"/>
      <c r="E62" s="96"/>
      <c r="F62" s="96"/>
      <c r="G62" s="96"/>
      <c r="H62" s="96"/>
      <c r="I62" s="97"/>
      <c r="J62" s="222"/>
      <c r="K62" s="222"/>
      <c r="L62" s="222"/>
      <c r="M62" s="222"/>
      <c r="N62" s="222"/>
      <c r="O62" s="98"/>
      <c r="P62" s="98"/>
      <c r="Q62" s="222"/>
      <c r="R62" s="222"/>
      <c r="S62" s="222"/>
      <c r="T62" s="222"/>
      <c r="U62" s="222"/>
      <c r="V62" s="98"/>
      <c r="W62" s="98"/>
      <c r="X62" s="222"/>
      <c r="Y62" s="222"/>
      <c r="Z62" s="222"/>
      <c r="AA62" s="222"/>
      <c r="AB62" s="222"/>
      <c r="AC62" s="99"/>
      <c r="AD62" s="100"/>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2"/>
      <c r="BC62" s="53"/>
    </row>
    <row r="63" spans="1:55" ht="14.25" customHeight="1" x14ac:dyDescent="0.2">
      <c r="BC63" s="53"/>
    </row>
    <row r="69" spans="55:55" ht="14.25" customHeight="1" x14ac:dyDescent="0.2">
      <c r="BC69" s="53"/>
    </row>
    <row r="95" spans="55:55" ht="14.25" customHeight="1" x14ac:dyDescent="0.2">
      <c r="BC95" s="53"/>
    </row>
  </sheetData>
  <mergeCells count="46">
    <mergeCell ref="AD51:BA51"/>
    <mergeCell ref="AD52:BA52"/>
    <mergeCell ref="AD53:BA53"/>
    <mergeCell ref="AD54:BA54"/>
    <mergeCell ref="J62:N62"/>
    <mergeCell ref="Q62:U62"/>
    <mergeCell ref="X62:AB62"/>
    <mergeCell ref="AD38:AF38"/>
    <mergeCell ref="B38:I40"/>
    <mergeCell ref="J39:AC39"/>
    <mergeCell ref="AD39:AF40"/>
    <mergeCell ref="AD50:BA50"/>
    <mergeCell ref="J41:AC42"/>
    <mergeCell ref="AD41:AF42"/>
    <mergeCell ref="J43:N43"/>
    <mergeCell ref="O43:P43"/>
    <mergeCell ref="Q43:AC43"/>
    <mergeCell ref="AD43:AF44"/>
    <mergeCell ref="J45:N45"/>
    <mergeCell ref="O45:P45"/>
    <mergeCell ref="Q45:AC45"/>
    <mergeCell ref="AD45:AF46"/>
    <mergeCell ref="AD47:BA48"/>
    <mergeCell ref="AX34:BA34"/>
    <mergeCell ref="Z35:AC37"/>
    <mergeCell ref="AD35:AG37"/>
    <mergeCell ref="AH35:AK37"/>
    <mergeCell ref="AL35:AO37"/>
    <mergeCell ref="AP35:AS37"/>
    <mergeCell ref="AT35:AW37"/>
    <mergeCell ref="AX35:BA37"/>
    <mergeCell ref="G13:AU13"/>
    <mergeCell ref="G14:AI14"/>
    <mergeCell ref="Z34:AC34"/>
    <mergeCell ref="AD34:AG34"/>
    <mergeCell ref="AH34:AK34"/>
    <mergeCell ref="AL34:AO34"/>
    <mergeCell ref="AP34:AS34"/>
    <mergeCell ref="AT34:AW34"/>
    <mergeCell ref="B34:Y37"/>
    <mergeCell ref="AQ2:AT2"/>
    <mergeCell ref="AU2:BA2"/>
    <mergeCell ref="AQ3:AT3"/>
    <mergeCell ref="AU3:AV3"/>
    <mergeCell ref="AW3:AY3"/>
    <mergeCell ref="AZ3:BA3"/>
  </mergeCells>
  <phoneticPr fontId="1"/>
  <printOptions horizontalCentered="1"/>
  <pageMargins left="0.41" right="0.19685039370078741" top="0.48" bottom="0.27" header="0.32" footer="0.21"/>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tabColor rgb="FFFFC000"/>
  </sheetPr>
  <dimension ref="A1:W59"/>
  <sheetViews>
    <sheetView tabSelected="1" view="pageBreakPreview" topLeftCell="A10" zoomScale="145" zoomScaleNormal="130" zoomScaleSheetLayoutView="145" workbookViewId="0">
      <selection activeCell="H27" sqref="H27"/>
    </sheetView>
  </sheetViews>
  <sheetFormatPr defaultRowHeight="13.2" x14ac:dyDescent="0.2"/>
  <cols>
    <col min="2" max="2" width="6.21875" bestFit="1" customWidth="1"/>
    <col min="3" max="3" width="15.6640625" bestFit="1" customWidth="1"/>
    <col min="4" max="4" width="2.21875" bestFit="1" customWidth="1"/>
    <col min="5" max="5" width="2.44140625" bestFit="1" customWidth="1"/>
    <col min="6" max="6" width="3.88671875" customWidth="1"/>
    <col min="7" max="7" width="0.44140625" customWidth="1"/>
    <col min="8" max="8" width="17.33203125" bestFit="1" customWidth="1"/>
    <col min="9" max="9" width="17.33203125" customWidth="1"/>
    <col min="10" max="10" width="5.6640625" bestFit="1" customWidth="1"/>
    <col min="11" max="12" width="5.44140625" bestFit="1" customWidth="1"/>
    <col min="13" max="14" width="5.109375" bestFit="1" customWidth="1"/>
    <col min="15" max="21" width="5.21875" bestFit="1" customWidth="1"/>
    <col min="22" max="22" width="6.33203125" bestFit="1" customWidth="1"/>
    <col min="23" max="23" width="9" style="12" customWidth="1"/>
    <col min="24" max="24" width="9.77734375" customWidth="1"/>
  </cols>
  <sheetData>
    <row r="1" spans="1:23" ht="3.75" customHeight="1" x14ac:dyDescent="0.2"/>
    <row r="2" spans="1:23" ht="24" customHeight="1" x14ac:dyDescent="0.2">
      <c r="A2" s="282" t="s">
        <v>148</v>
      </c>
      <c r="B2" s="180"/>
      <c r="C2" s="180"/>
      <c r="D2" s="180"/>
      <c r="E2" s="180"/>
      <c r="F2" s="180"/>
      <c r="G2" s="180"/>
      <c r="H2" s="180"/>
      <c r="I2" s="180"/>
      <c r="J2" s="180"/>
      <c r="K2" s="180"/>
      <c r="L2" s="180"/>
      <c r="M2" s="180"/>
      <c r="N2" s="180"/>
      <c r="O2" s="180"/>
      <c r="P2" s="180"/>
      <c r="Q2" s="180"/>
      <c r="R2" s="180"/>
      <c r="S2" s="180"/>
      <c r="T2" s="180"/>
      <c r="U2" s="180"/>
      <c r="V2" s="180"/>
    </row>
    <row r="3" spans="1:23" x14ac:dyDescent="0.2">
      <c r="A3" s="262" t="s">
        <v>23</v>
      </c>
      <c r="B3" s="263"/>
      <c r="C3" s="263"/>
      <c r="D3" s="264"/>
      <c r="E3" s="265"/>
      <c r="F3" s="265"/>
      <c r="G3" s="265"/>
      <c r="H3" s="265"/>
      <c r="I3" s="265"/>
      <c r="J3" s="265"/>
      <c r="K3" s="266"/>
    </row>
    <row r="4" spans="1:23" x14ac:dyDescent="0.2">
      <c r="A4" s="263" t="s">
        <v>24</v>
      </c>
      <c r="B4" s="263"/>
      <c r="C4" s="263"/>
      <c r="D4" s="262" t="s">
        <v>118</v>
      </c>
      <c r="E4" s="263"/>
      <c r="F4" s="263"/>
      <c r="G4" s="263"/>
      <c r="H4" s="263"/>
      <c r="I4" s="263"/>
      <c r="J4" s="263"/>
      <c r="K4" s="263"/>
    </row>
    <row r="6" spans="1:23" x14ac:dyDescent="0.2">
      <c r="A6" t="s">
        <v>25</v>
      </c>
    </row>
    <row r="7" spans="1:23" x14ac:dyDescent="0.2">
      <c r="A7" t="s">
        <v>26</v>
      </c>
    </row>
    <row r="8" spans="1:23" x14ac:dyDescent="0.2">
      <c r="A8" s="274" t="s">
        <v>27</v>
      </c>
      <c r="B8" s="274"/>
      <c r="C8" s="274"/>
      <c r="D8" s="274"/>
      <c r="E8" s="274"/>
      <c r="F8" s="274"/>
      <c r="G8" s="274"/>
      <c r="H8" s="274"/>
      <c r="I8" s="274"/>
      <c r="J8" s="274"/>
      <c r="K8" s="274"/>
      <c r="L8" s="274"/>
      <c r="M8" s="274"/>
      <c r="N8" s="274"/>
      <c r="O8" s="274"/>
      <c r="P8" s="274"/>
      <c r="Q8" s="274"/>
      <c r="R8" s="274"/>
      <c r="S8" s="274"/>
      <c r="T8" s="274"/>
      <c r="U8" s="274"/>
      <c r="V8" s="274"/>
      <c r="W8" s="274"/>
    </row>
    <row r="9" spans="1:23" x14ac:dyDescent="0.2">
      <c r="A9" t="s">
        <v>128</v>
      </c>
    </row>
    <row r="10" spans="1:23" x14ac:dyDescent="0.2">
      <c r="A10" t="s">
        <v>111</v>
      </c>
    </row>
    <row r="11" spans="1:23" x14ac:dyDescent="0.2">
      <c r="A11" t="s">
        <v>131</v>
      </c>
    </row>
    <row r="12" spans="1:23" x14ac:dyDescent="0.2">
      <c r="A12" t="s">
        <v>149</v>
      </c>
    </row>
    <row r="16" spans="1:23" x14ac:dyDescent="0.2">
      <c r="A16" t="s">
        <v>39</v>
      </c>
    </row>
    <row r="17" spans="1:23" x14ac:dyDescent="0.2">
      <c r="A17" s="267" t="s">
        <v>0</v>
      </c>
      <c r="B17" s="268" t="s">
        <v>1</v>
      </c>
      <c r="C17" s="269" t="s">
        <v>2</v>
      </c>
      <c r="D17" s="176"/>
      <c r="E17" s="176"/>
      <c r="F17" s="176"/>
      <c r="G17" s="270"/>
      <c r="H17" s="268" t="s">
        <v>20</v>
      </c>
      <c r="I17" s="268"/>
      <c r="J17" s="268"/>
      <c r="K17" s="268"/>
      <c r="L17" s="268"/>
      <c r="M17" s="268"/>
      <c r="N17" s="268"/>
      <c r="O17" s="268"/>
      <c r="P17" s="268"/>
      <c r="Q17" s="268"/>
      <c r="R17" s="268"/>
      <c r="S17" s="268"/>
      <c r="T17" s="268"/>
      <c r="U17" s="268"/>
      <c r="V17" s="268"/>
    </row>
    <row r="18" spans="1:23" x14ac:dyDescent="0.2">
      <c r="A18" s="268"/>
      <c r="B18" s="268"/>
      <c r="C18" s="271"/>
      <c r="D18" s="272"/>
      <c r="E18" s="272"/>
      <c r="F18" s="272"/>
      <c r="G18" s="273"/>
      <c r="H18" s="1" t="s">
        <v>6</v>
      </c>
      <c r="I18" s="132"/>
      <c r="J18" s="7" t="s">
        <v>9</v>
      </c>
      <c r="K18" s="7" t="s">
        <v>10</v>
      </c>
      <c r="L18" s="7" t="s">
        <v>11</v>
      </c>
      <c r="M18" s="7" t="s">
        <v>12</v>
      </c>
      <c r="N18" s="7" t="s">
        <v>13</v>
      </c>
      <c r="O18" s="7" t="s">
        <v>14</v>
      </c>
      <c r="P18" s="7" t="s">
        <v>15</v>
      </c>
      <c r="Q18" s="7" t="s">
        <v>16</v>
      </c>
      <c r="R18" s="7" t="s">
        <v>17</v>
      </c>
      <c r="S18" s="7" t="s">
        <v>18</v>
      </c>
      <c r="T18" s="7" t="s">
        <v>7</v>
      </c>
      <c r="U18" s="7" t="s">
        <v>8</v>
      </c>
      <c r="V18" s="2" t="s">
        <v>19</v>
      </c>
    </row>
    <row r="19" spans="1:23" x14ac:dyDescent="0.2">
      <c r="A19" s="223" t="s">
        <v>38</v>
      </c>
      <c r="B19" s="227" t="s">
        <v>30</v>
      </c>
      <c r="C19" s="229" t="s">
        <v>3</v>
      </c>
      <c r="D19" s="231"/>
      <c r="E19" s="232"/>
      <c r="F19" s="232"/>
      <c r="G19" s="232"/>
      <c r="H19" s="118" t="s">
        <v>31</v>
      </c>
      <c r="I19" s="133"/>
      <c r="J19" s="116"/>
      <c r="K19" s="116"/>
      <c r="L19" s="116"/>
      <c r="M19" s="116"/>
      <c r="N19" s="116"/>
      <c r="O19" s="116"/>
      <c r="P19" s="116"/>
      <c r="Q19" s="116"/>
      <c r="R19" s="116"/>
      <c r="S19" s="116"/>
      <c r="T19" s="116"/>
      <c r="U19" s="116"/>
      <c r="V19" s="4"/>
      <c r="W19" s="13"/>
    </row>
    <row r="20" spans="1:23" x14ac:dyDescent="0.2">
      <c r="A20" s="224"/>
      <c r="B20" s="227"/>
      <c r="C20" s="230"/>
      <c r="D20" s="233"/>
      <c r="E20" s="234"/>
      <c r="F20" s="234"/>
      <c r="G20" s="234"/>
      <c r="H20" s="119" t="s">
        <v>32</v>
      </c>
      <c r="I20" s="134"/>
      <c r="J20" s="117"/>
      <c r="K20" s="117"/>
      <c r="L20" s="117"/>
      <c r="M20" s="117"/>
      <c r="N20" s="117"/>
      <c r="O20" s="117"/>
      <c r="P20" s="117"/>
      <c r="Q20" s="117"/>
      <c r="R20" s="117"/>
      <c r="S20" s="117"/>
      <c r="T20" s="117"/>
      <c r="U20" s="117"/>
      <c r="V20" s="3"/>
      <c r="W20" s="105" t="s">
        <v>112</v>
      </c>
    </row>
    <row r="21" spans="1:23" x14ac:dyDescent="0.2">
      <c r="A21" s="225"/>
      <c r="B21" s="228"/>
      <c r="C21" s="235" t="s">
        <v>4</v>
      </c>
      <c r="D21" s="237">
        <v>181</v>
      </c>
      <c r="E21" s="238"/>
      <c r="F21" s="238"/>
      <c r="G21" s="238"/>
      <c r="H21" s="120" t="s">
        <v>33</v>
      </c>
      <c r="I21" s="135"/>
      <c r="J21" s="11"/>
      <c r="K21" s="11"/>
      <c r="L21" s="11"/>
      <c r="M21" s="129">
        <v>21725</v>
      </c>
      <c r="N21" s="129">
        <v>72629</v>
      </c>
      <c r="O21" s="129">
        <v>66503</v>
      </c>
      <c r="P21" s="129">
        <v>51373</v>
      </c>
      <c r="Q21" s="11"/>
      <c r="R21" s="11"/>
      <c r="S21" s="11"/>
      <c r="T21" s="11"/>
      <c r="U21" s="11"/>
      <c r="V21" s="10">
        <f>SUM(J21:U21)</f>
        <v>212230</v>
      </c>
      <c r="W21" s="104">
        <f>V21+V22</f>
        <v>843628</v>
      </c>
    </row>
    <row r="22" spans="1:23" x14ac:dyDescent="0.2">
      <c r="A22" s="225"/>
      <c r="B22" s="228"/>
      <c r="C22" s="236"/>
      <c r="D22" s="239" t="s">
        <v>28</v>
      </c>
      <c r="E22" s="240"/>
      <c r="F22" s="241">
        <v>1</v>
      </c>
      <c r="G22" s="242"/>
      <c r="H22" s="121" t="s">
        <v>34</v>
      </c>
      <c r="I22" s="136"/>
      <c r="J22" s="6">
        <v>70983</v>
      </c>
      <c r="K22" s="6">
        <v>71650</v>
      </c>
      <c r="L22" s="6">
        <v>68038</v>
      </c>
      <c r="M22" s="131">
        <v>50693</v>
      </c>
      <c r="N22" s="130"/>
      <c r="O22" s="130"/>
      <c r="P22" s="131">
        <v>22017</v>
      </c>
      <c r="Q22" s="6">
        <v>66737</v>
      </c>
      <c r="R22" s="6">
        <v>71391</v>
      </c>
      <c r="S22" s="6">
        <v>72684</v>
      </c>
      <c r="T22" s="6">
        <v>63060</v>
      </c>
      <c r="U22" s="6">
        <v>74145</v>
      </c>
      <c r="V22" s="9">
        <f>SUM(J22:U22)</f>
        <v>631398</v>
      </c>
      <c r="W22" s="103" t="s">
        <v>113</v>
      </c>
    </row>
    <row r="23" spans="1:23" x14ac:dyDescent="0.2">
      <c r="A23" s="225"/>
      <c r="B23" s="228"/>
      <c r="C23" s="125" t="s">
        <v>5</v>
      </c>
      <c r="D23" s="243" t="str">
        <f>IF(D19=0,"",D19*D21*F22*12)</f>
        <v/>
      </c>
      <c r="E23" s="244"/>
      <c r="F23" s="244"/>
      <c r="G23" s="244"/>
      <c r="H23" s="122" t="s">
        <v>35</v>
      </c>
      <c r="I23" s="137"/>
      <c r="J23" s="144" t="str">
        <f t="shared" ref="J23:U23" si="0">IF(SUM(J19:J20)=0,"",ROUNDDOWN((J19*J21)+(J20*J22),0))</f>
        <v/>
      </c>
      <c r="K23" s="144" t="str">
        <f t="shared" si="0"/>
        <v/>
      </c>
      <c r="L23" s="144" t="str">
        <f t="shared" si="0"/>
        <v/>
      </c>
      <c r="M23" s="144" t="str">
        <f t="shared" si="0"/>
        <v/>
      </c>
      <c r="N23" s="144" t="str">
        <f t="shared" si="0"/>
        <v/>
      </c>
      <c r="O23" s="144" t="str">
        <f t="shared" si="0"/>
        <v/>
      </c>
      <c r="P23" s="144" t="str">
        <f t="shared" si="0"/>
        <v/>
      </c>
      <c r="Q23" s="144" t="str">
        <f t="shared" si="0"/>
        <v/>
      </c>
      <c r="R23" s="144" t="str">
        <f t="shared" si="0"/>
        <v/>
      </c>
      <c r="S23" s="144" t="str">
        <f t="shared" si="0"/>
        <v/>
      </c>
      <c r="T23" s="144" t="str">
        <f t="shared" si="0"/>
        <v/>
      </c>
      <c r="U23" s="144" t="str">
        <f t="shared" si="0"/>
        <v/>
      </c>
      <c r="V23" s="5" t="str">
        <f>IF(SUM(J23:U23)=0,"",SUM(J23:U23))</f>
        <v/>
      </c>
      <c r="W23" s="104" t="str">
        <f>IF(D23+V23=0,"",D23+V23)</f>
        <v/>
      </c>
    </row>
    <row r="24" spans="1:23" x14ac:dyDescent="0.2">
      <c r="A24" s="225"/>
      <c r="B24" s="275" t="s">
        <v>133</v>
      </c>
      <c r="C24" s="245" t="s">
        <v>119</v>
      </c>
      <c r="D24" s="248"/>
      <c r="E24" s="249"/>
      <c r="F24" s="249"/>
      <c r="G24" s="250"/>
      <c r="H24" s="118" t="s">
        <v>21</v>
      </c>
      <c r="I24" s="139" t="s">
        <v>145</v>
      </c>
      <c r="J24" s="142"/>
      <c r="K24" s="116"/>
      <c r="L24" s="116"/>
      <c r="M24" s="116"/>
      <c r="N24" s="116"/>
      <c r="O24" s="116"/>
      <c r="P24" s="116"/>
      <c r="Q24" s="116"/>
      <c r="R24" s="116"/>
      <c r="S24" s="116"/>
      <c r="T24" s="116"/>
      <c r="U24" s="116"/>
      <c r="V24" s="112"/>
      <c r="W24" s="14"/>
    </row>
    <row r="25" spans="1:23" x14ac:dyDescent="0.2">
      <c r="A25" s="225"/>
      <c r="B25" s="276"/>
      <c r="C25" s="246"/>
      <c r="D25" s="251"/>
      <c r="E25" s="252"/>
      <c r="F25" s="252"/>
      <c r="G25" s="253"/>
      <c r="H25" s="135"/>
      <c r="I25" s="140" t="s">
        <v>146</v>
      </c>
      <c r="J25" s="143"/>
      <c r="K25" s="117"/>
      <c r="L25" s="117"/>
      <c r="M25" s="117"/>
      <c r="N25" s="117"/>
      <c r="O25" s="117"/>
      <c r="P25" s="117"/>
      <c r="Q25" s="117"/>
      <c r="R25" s="117"/>
      <c r="S25" s="117"/>
      <c r="T25" s="117"/>
      <c r="U25" s="117"/>
      <c r="V25" s="141"/>
      <c r="W25" s="14"/>
    </row>
    <row r="26" spans="1:23" x14ac:dyDescent="0.2">
      <c r="A26" s="225"/>
      <c r="B26" s="276"/>
      <c r="C26" s="247"/>
      <c r="D26" s="254"/>
      <c r="E26" s="255"/>
      <c r="F26" s="255"/>
      <c r="G26" s="256"/>
      <c r="H26" s="135"/>
      <c r="I26" s="140" t="s">
        <v>147</v>
      </c>
      <c r="J26" s="143"/>
      <c r="K26" s="117"/>
      <c r="L26" s="117"/>
      <c r="M26" s="117"/>
      <c r="N26" s="117"/>
      <c r="O26" s="117"/>
      <c r="P26" s="117"/>
      <c r="Q26" s="117"/>
      <c r="R26" s="117"/>
      <c r="S26" s="117"/>
      <c r="T26" s="117"/>
      <c r="U26" s="117"/>
      <c r="V26" s="141"/>
      <c r="W26" s="14"/>
    </row>
    <row r="27" spans="1:23" x14ac:dyDescent="0.2">
      <c r="A27" s="225"/>
      <c r="B27" s="277"/>
      <c r="C27" s="126" t="s">
        <v>136</v>
      </c>
      <c r="D27" s="8">
        <v>20</v>
      </c>
      <c r="E27" s="8" t="s">
        <v>135</v>
      </c>
      <c r="F27" s="279" t="s">
        <v>29</v>
      </c>
      <c r="G27" s="280"/>
      <c r="H27" s="119" t="s">
        <v>36</v>
      </c>
      <c r="I27" s="123"/>
      <c r="J27" s="6">
        <v>12</v>
      </c>
      <c r="K27" s="6">
        <v>12</v>
      </c>
      <c r="L27" s="6">
        <v>13</v>
      </c>
      <c r="M27" s="6">
        <v>17</v>
      </c>
      <c r="N27" s="6">
        <v>25</v>
      </c>
      <c r="O27" s="6">
        <v>18</v>
      </c>
      <c r="P27" s="6">
        <v>13</v>
      </c>
      <c r="Q27" s="6">
        <v>12</v>
      </c>
      <c r="R27" s="6">
        <v>11</v>
      </c>
      <c r="S27" s="6">
        <v>13</v>
      </c>
      <c r="T27" s="6">
        <v>11</v>
      </c>
      <c r="U27" s="6">
        <v>12</v>
      </c>
      <c r="V27" s="9">
        <f>SUM(J27:U27)</f>
        <v>169</v>
      </c>
      <c r="W27" s="103" t="s">
        <v>113</v>
      </c>
    </row>
    <row r="28" spans="1:23" x14ac:dyDescent="0.2">
      <c r="A28" s="226"/>
      <c r="B28" s="278"/>
      <c r="C28" s="127" t="s">
        <v>37</v>
      </c>
      <c r="D28" s="281" t="str">
        <f>IF(D24=0,"",D24*12)</f>
        <v/>
      </c>
      <c r="E28" s="272"/>
      <c r="F28" s="272"/>
      <c r="G28" s="273"/>
      <c r="H28" s="124" t="s">
        <v>22</v>
      </c>
      <c r="I28" s="138"/>
      <c r="J28" s="145" t="str">
        <f t="shared" ref="J28:U28" si="1">IF(SUM(J24:J26)=0,"",IF(J27&gt;300,ROUNDDOWN(J24*120+J25*180+J26*(J27-300),0),IF(J27&lt;=120,ROUNDDOWN(J24*J27,0),ROUNDDOWN(J24*120+J25*(J27-120),0))))</f>
        <v/>
      </c>
      <c r="K28" s="145" t="str">
        <f t="shared" si="1"/>
        <v/>
      </c>
      <c r="L28" s="145" t="str">
        <f t="shared" si="1"/>
        <v/>
      </c>
      <c r="M28" s="145" t="str">
        <f t="shared" si="1"/>
        <v/>
      </c>
      <c r="N28" s="145" t="str">
        <f t="shared" si="1"/>
        <v/>
      </c>
      <c r="O28" s="145" t="str">
        <f t="shared" si="1"/>
        <v/>
      </c>
      <c r="P28" s="145" t="str">
        <f t="shared" si="1"/>
        <v/>
      </c>
      <c r="Q28" s="145" t="str">
        <f t="shared" si="1"/>
        <v/>
      </c>
      <c r="R28" s="145" t="str">
        <f t="shared" si="1"/>
        <v/>
      </c>
      <c r="S28" s="145" t="str">
        <f t="shared" si="1"/>
        <v/>
      </c>
      <c r="T28" s="145" t="str">
        <f t="shared" si="1"/>
        <v/>
      </c>
      <c r="U28" s="145" t="str">
        <f t="shared" si="1"/>
        <v/>
      </c>
      <c r="V28" s="5" t="str">
        <f>IF(SUM(J28:U28)=0,"",SUM(J28:U28))</f>
        <v/>
      </c>
      <c r="W28" s="104" t="str">
        <f>IF(D28+V28=0,"",D28+V28)</f>
        <v/>
      </c>
    </row>
    <row r="29" spans="1:23" x14ac:dyDescent="0.2">
      <c r="A29" s="223" t="s">
        <v>40</v>
      </c>
      <c r="B29" s="227" t="s">
        <v>30</v>
      </c>
      <c r="C29" s="229" t="s">
        <v>3</v>
      </c>
      <c r="D29" s="231"/>
      <c r="E29" s="232"/>
      <c r="F29" s="232"/>
      <c r="G29" s="232"/>
      <c r="H29" s="118" t="s">
        <v>31</v>
      </c>
      <c r="I29" s="133"/>
      <c r="J29" s="116"/>
      <c r="K29" s="116"/>
      <c r="L29" s="116"/>
      <c r="M29" s="116"/>
      <c r="N29" s="116"/>
      <c r="O29" s="116"/>
      <c r="P29" s="116"/>
      <c r="Q29" s="116"/>
      <c r="R29" s="116"/>
      <c r="S29" s="116"/>
      <c r="T29" s="116"/>
      <c r="U29" s="116"/>
      <c r="V29" s="4"/>
      <c r="W29" s="13"/>
    </row>
    <row r="30" spans="1:23" x14ac:dyDescent="0.2">
      <c r="A30" s="224"/>
      <c r="B30" s="227"/>
      <c r="C30" s="230"/>
      <c r="D30" s="233"/>
      <c r="E30" s="234"/>
      <c r="F30" s="234"/>
      <c r="G30" s="234"/>
      <c r="H30" s="119" t="s">
        <v>32</v>
      </c>
      <c r="I30" s="134"/>
      <c r="J30" s="117"/>
      <c r="K30" s="117"/>
      <c r="L30" s="117"/>
      <c r="M30" s="117"/>
      <c r="N30" s="117"/>
      <c r="O30" s="117"/>
      <c r="P30" s="117"/>
      <c r="Q30" s="117"/>
      <c r="R30" s="117"/>
      <c r="S30" s="117"/>
      <c r="T30" s="117"/>
      <c r="U30" s="117"/>
      <c r="V30" s="3"/>
      <c r="W30" s="105" t="s">
        <v>112</v>
      </c>
    </row>
    <row r="31" spans="1:23" x14ac:dyDescent="0.2">
      <c r="A31" s="225"/>
      <c r="B31" s="228"/>
      <c r="C31" s="235" t="s">
        <v>4</v>
      </c>
      <c r="D31" s="237">
        <v>189</v>
      </c>
      <c r="E31" s="238"/>
      <c r="F31" s="238"/>
      <c r="G31" s="238"/>
      <c r="H31" s="120" t="s">
        <v>33</v>
      </c>
      <c r="I31" s="135"/>
      <c r="J31" s="11"/>
      <c r="K31" s="11"/>
      <c r="L31" s="11"/>
      <c r="M31" s="129">
        <v>17650</v>
      </c>
      <c r="N31" s="129">
        <v>58269</v>
      </c>
      <c r="O31" s="129">
        <v>55766</v>
      </c>
      <c r="P31" s="129">
        <v>41023</v>
      </c>
      <c r="Q31" s="11"/>
      <c r="R31" s="11"/>
      <c r="S31" s="11"/>
      <c r="T31" s="11"/>
      <c r="U31" s="11"/>
      <c r="V31" s="10">
        <f t="shared" ref="V31:V32" si="2">SUM(J31:U31)</f>
        <v>172708</v>
      </c>
      <c r="W31" s="104">
        <f>V31+V32</f>
        <v>693357</v>
      </c>
    </row>
    <row r="32" spans="1:23" x14ac:dyDescent="0.2">
      <c r="A32" s="225"/>
      <c r="B32" s="228"/>
      <c r="C32" s="236"/>
      <c r="D32" s="239" t="s">
        <v>28</v>
      </c>
      <c r="E32" s="240"/>
      <c r="F32" s="241">
        <v>1</v>
      </c>
      <c r="G32" s="242"/>
      <c r="H32" s="121" t="s">
        <v>34</v>
      </c>
      <c r="I32" s="136"/>
      <c r="J32" s="6">
        <v>53639</v>
      </c>
      <c r="K32" s="6">
        <v>56939</v>
      </c>
      <c r="L32" s="6">
        <v>57490</v>
      </c>
      <c r="M32" s="131">
        <v>41187</v>
      </c>
      <c r="N32" s="130"/>
      <c r="O32" s="130"/>
      <c r="P32" s="131">
        <v>17581</v>
      </c>
      <c r="Q32" s="6">
        <v>55794</v>
      </c>
      <c r="R32" s="6">
        <v>60900</v>
      </c>
      <c r="S32" s="6">
        <v>59926</v>
      </c>
      <c r="T32" s="6">
        <v>55748</v>
      </c>
      <c r="U32" s="6">
        <v>61445</v>
      </c>
      <c r="V32" s="147">
        <f t="shared" si="2"/>
        <v>520649</v>
      </c>
      <c r="W32" s="103" t="s">
        <v>113</v>
      </c>
    </row>
    <row r="33" spans="1:23" x14ac:dyDescent="0.2">
      <c r="A33" s="226"/>
      <c r="B33" s="228"/>
      <c r="C33" s="125" t="s">
        <v>5</v>
      </c>
      <c r="D33" s="243" t="str">
        <f>IF(D29=0,"",D29*D31*F32*12)</f>
        <v/>
      </c>
      <c r="E33" s="244"/>
      <c r="F33" s="244"/>
      <c r="G33" s="244"/>
      <c r="H33" s="122" t="s">
        <v>35</v>
      </c>
      <c r="I33" s="137"/>
      <c r="J33" s="144" t="str">
        <f t="shared" ref="J33:U33" si="3">IF(SUM(J29:J30)=0,"",ROUNDDOWN((J29*J31)+(J30*J32),0))</f>
        <v/>
      </c>
      <c r="K33" s="144" t="str">
        <f t="shared" si="3"/>
        <v/>
      </c>
      <c r="L33" s="144" t="str">
        <f t="shared" si="3"/>
        <v/>
      </c>
      <c r="M33" s="144" t="str">
        <f t="shared" si="3"/>
        <v/>
      </c>
      <c r="N33" s="144" t="str">
        <f t="shared" si="3"/>
        <v/>
      </c>
      <c r="O33" s="144" t="str">
        <f t="shared" si="3"/>
        <v/>
      </c>
      <c r="P33" s="144" t="str">
        <f t="shared" si="3"/>
        <v/>
      </c>
      <c r="Q33" s="144" t="str">
        <f t="shared" si="3"/>
        <v/>
      </c>
      <c r="R33" s="144" t="str">
        <f t="shared" si="3"/>
        <v/>
      </c>
      <c r="S33" s="144" t="str">
        <f t="shared" si="3"/>
        <v/>
      </c>
      <c r="T33" s="144" t="str">
        <f t="shared" si="3"/>
        <v/>
      </c>
      <c r="U33" s="144" t="str">
        <f t="shared" si="3"/>
        <v/>
      </c>
      <c r="V33" s="146" t="str">
        <f>IF(SUM(J33:U33)=0,"",SUM(J33:U33))</f>
        <v/>
      </c>
      <c r="W33" s="104" t="str">
        <f>IF(D33+V33=0,"",D33+V33)</f>
        <v/>
      </c>
    </row>
    <row r="34" spans="1:23" x14ac:dyDescent="0.2">
      <c r="V34" s="109"/>
      <c r="W34" s="110"/>
    </row>
    <row r="35" spans="1:23" ht="13.8" thickBot="1" x14ac:dyDescent="0.25">
      <c r="J35" s="287"/>
      <c r="K35" s="286"/>
      <c r="L35" s="286"/>
      <c r="M35" s="286"/>
      <c r="N35" s="286"/>
      <c r="O35" s="293" t="s">
        <v>138</v>
      </c>
      <c r="P35" s="293"/>
      <c r="Q35" s="293"/>
      <c r="R35" s="114"/>
      <c r="S35" s="293" t="s">
        <v>139</v>
      </c>
      <c r="T35" s="293"/>
      <c r="U35" s="293"/>
      <c r="V35" s="108"/>
      <c r="W35" s="110"/>
    </row>
    <row r="36" spans="1:23" ht="13.8" thickBot="1" x14ac:dyDescent="0.25">
      <c r="K36" s="257"/>
      <c r="L36" s="257"/>
      <c r="M36" s="257"/>
      <c r="N36" s="108"/>
      <c r="O36" s="258" t="str">
        <f>IF(W23+W28=0,"",W23+W28)</f>
        <v/>
      </c>
      <c r="P36" s="259"/>
      <c r="Q36" s="260"/>
      <c r="R36" s="115"/>
      <c r="S36" s="258" t="str">
        <f>W33</f>
        <v/>
      </c>
      <c r="T36" s="259"/>
      <c r="U36" s="260"/>
      <c r="V36" s="108"/>
      <c r="W36" s="110"/>
    </row>
    <row r="37" spans="1:23" x14ac:dyDescent="0.2">
      <c r="K37" s="292"/>
      <c r="L37" s="292"/>
      <c r="M37" s="292"/>
      <c r="N37" s="12"/>
      <c r="O37" s="261" t="s">
        <v>140</v>
      </c>
      <c r="P37" s="261"/>
      <c r="Q37" s="261"/>
      <c r="R37" s="128"/>
      <c r="S37" s="292" t="s">
        <v>141</v>
      </c>
      <c r="T37" s="292"/>
      <c r="U37" s="292"/>
      <c r="W37" s="111"/>
    </row>
    <row r="38" spans="1:23" ht="13.8" thickBot="1" x14ac:dyDescent="0.25">
      <c r="J38" s="287" t="s">
        <v>114</v>
      </c>
      <c r="K38" s="286"/>
      <c r="L38" s="286"/>
      <c r="M38" s="286"/>
      <c r="N38" s="286"/>
      <c r="O38" s="288" t="s">
        <v>115</v>
      </c>
      <c r="P38" s="288"/>
      <c r="Q38" s="288"/>
      <c r="R38" s="107"/>
      <c r="S38" s="288" t="s">
        <v>116</v>
      </c>
      <c r="T38" s="288"/>
      <c r="U38" s="288"/>
      <c r="V38" s="108"/>
      <c r="W38" s="15"/>
    </row>
    <row r="39" spans="1:23" ht="13.8" thickBot="1" x14ac:dyDescent="0.25">
      <c r="K39" s="258" t="str">
        <f>IF(O36*2+S36=0,"",O36*2+S36)</f>
        <v/>
      </c>
      <c r="L39" s="259"/>
      <c r="M39" s="260"/>
      <c r="N39" s="108" t="s">
        <v>117</v>
      </c>
      <c r="O39" s="289" t="str">
        <f>IF(ROUNDUP(K39/1.1,0)=0,"",ROUNDUP(K39/1.1,0))</f>
        <v/>
      </c>
      <c r="P39" s="290"/>
      <c r="Q39" s="291"/>
      <c r="R39" s="108" t="s">
        <v>117</v>
      </c>
      <c r="S39" s="258">
        <f>K39-O39</f>
        <v>0</v>
      </c>
      <c r="T39" s="259"/>
      <c r="U39" s="260"/>
      <c r="V39" s="108" t="s">
        <v>117</v>
      </c>
      <c r="W39" s="16"/>
    </row>
    <row r="40" spans="1:23" x14ac:dyDescent="0.2">
      <c r="K40" s="283" t="s">
        <v>142</v>
      </c>
      <c r="L40" s="283"/>
      <c r="M40" s="283"/>
      <c r="N40" s="113"/>
      <c r="O40" s="284" t="s">
        <v>129</v>
      </c>
      <c r="P40" s="285"/>
      <c r="Q40" s="285"/>
      <c r="R40" s="286"/>
      <c r="S40" s="283" t="s">
        <v>130</v>
      </c>
      <c r="T40" s="283"/>
      <c r="U40" s="283"/>
      <c r="W40" s="110"/>
    </row>
    <row r="41" spans="1:23" x14ac:dyDescent="0.2">
      <c r="A41" s="109"/>
      <c r="B41" s="109"/>
      <c r="C41" s="109"/>
      <c r="D41" s="109"/>
      <c r="E41" s="109"/>
      <c r="F41" s="109"/>
      <c r="G41" s="109"/>
      <c r="H41" s="109"/>
      <c r="I41" s="109"/>
      <c r="J41" s="109"/>
      <c r="K41" s="109"/>
      <c r="L41" s="109"/>
      <c r="M41" s="109"/>
      <c r="N41" s="106" t="s">
        <v>137</v>
      </c>
      <c r="O41" s="109"/>
      <c r="P41" s="109"/>
      <c r="Q41" s="109"/>
      <c r="R41" s="109"/>
      <c r="S41" s="109"/>
      <c r="T41" s="109"/>
      <c r="U41" s="109"/>
      <c r="V41" s="109"/>
      <c r="W41" s="110"/>
    </row>
    <row r="42" spans="1:23" x14ac:dyDescent="0.2">
      <c r="A42" s="109"/>
      <c r="B42" s="109"/>
      <c r="C42" s="109"/>
      <c r="D42" s="109"/>
      <c r="E42" s="109"/>
      <c r="F42" s="109"/>
      <c r="G42" s="109"/>
      <c r="H42" s="109"/>
      <c r="I42" s="109"/>
      <c r="J42" s="109"/>
      <c r="K42" s="109"/>
      <c r="L42" s="109"/>
      <c r="M42" s="109"/>
      <c r="N42" s="109"/>
      <c r="O42" s="109"/>
      <c r="P42" s="109"/>
      <c r="Q42" s="109"/>
      <c r="R42" s="109"/>
      <c r="S42" s="109"/>
      <c r="T42" s="109"/>
      <c r="U42" s="109"/>
      <c r="V42" s="109"/>
      <c r="W42" s="111"/>
    </row>
    <row r="43" spans="1:23" x14ac:dyDescent="0.2">
      <c r="A43" s="109"/>
      <c r="B43" s="109"/>
      <c r="C43" s="109"/>
      <c r="D43" s="109"/>
      <c r="E43" s="109"/>
      <c r="F43" s="109"/>
      <c r="G43" s="109"/>
      <c r="H43" s="109"/>
      <c r="I43" s="109"/>
      <c r="J43" s="109"/>
      <c r="K43" s="109"/>
      <c r="L43" s="109"/>
      <c r="M43" s="109"/>
      <c r="N43" s="109"/>
      <c r="O43" s="109"/>
      <c r="P43" s="109"/>
      <c r="Q43" s="109"/>
      <c r="R43" s="109"/>
      <c r="S43" s="109"/>
      <c r="T43" s="109"/>
      <c r="U43" s="109"/>
      <c r="V43" s="109"/>
      <c r="W43" s="15"/>
    </row>
    <row r="44" spans="1:23" x14ac:dyDescent="0.2">
      <c r="A44" s="109"/>
      <c r="B44" s="109"/>
      <c r="C44" s="109"/>
      <c r="D44" s="109"/>
      <c r="E44" s="109"/>
      <c r="F44" s="109"/>
      <c r="G44" s="109"/>
      <c r="H44" s="109"/>
      <c r="I44" s="109"/>
      <c r="J44" s="109"/>
      <c r="K44" s="109"/>
      <c r="L44" s="109"/>
      <c r="M44" s="109"/>
      <c r="N44" s="109"/>
      <c r="O44" s="109"/>
      <c r="P44" s="109"/>
      <c r="Q44" s="109"/>
      <c r="R44" s="109"/>
      <c r="S44" s="109"/>
      <c r="T44" s="109"/>
      <c r="U44" s="109"/>
      <c r="V44" s="109"/>
      <c r="W44" s="16"/>
    </row>
    <row r="45" spans="1:23" x14ac:dyDescent="0.2">
      <c r="A45" s="109"/>
      <c r="B45" s="109"/>
      <c r="C45" s="109"/>
      <c r="D45" s="109"/>
      <c r="E45" s="109"/>
      <c r="F45" s="109"/>
      <c r="G45" s="109"/>
      <c r="H45" s="109"/>
      <c r="I45" s="109"/>
      <c r="J45" s="109"/>
      <c r="K45" s="109"/>
      <c r="L45" s="109"/>
      <c r="M45" s="109"/>
      <c r="N45" s="109"/>
      <c r="O45" s="109"/>
      <c r="P45" s="109"/>
      <c r="Q45" s="109"/>
      <c r="R45" s="109"/>
      <c r="S45" s="109"/>
      <c r="T45" s="109"/>
      <c r="U45" s="109"/>
      <c r="V45" s="109"/>
      <c r="W45" s="110"/>
    </row>
    <row r="46" spans="1:23" x14ac:dyDescent="0.2">
      <c r="A46" s="109"/>
      <c r="B46" s="109"/>
      <c r="C46" s="109"/>
      <c r="D46" s="109"/>
      <c r="E46" s="109"/>
      <c r="F46" s="109"/>
      <c r="G46" s="109"/>
      <c r="H46" s="109"/>
      <c r="I46" s="109"/>
      <c r="J46" s="109"/>
      <c r="K46" s="109"/>
      <c r="L46" s="109"/>
      <c r="M46" s="109"/>
      <c r="N46" s="109"/>
      <c r="O46" s="109"/>
      <c r="P46" s="109"/>
      <c r="Q46" s="109"/>
      <c r="R46" s="109"/>
      <c r="S46" s="109"/>
      <c r="T46" s="109"/>
      <c r="U46" s="109"/>
      <c r="V46" s="109"/>
      <c r="W46" s="110"/>
    </row>
    <row r="47" spans="1:23" x14ac:dyDescent="0.2">
      <c r="A47" s="109"/>
      <c r="B47" s="109"/>
      <c r="C47" s="109"/>
      <c r="D47" s="109"/>
      <c r="E47" s="109"/>
      <c r="F47" s="109"/>
      <c r="G47" s="109"/>
      <c r="H47" s="109"/>
      <c r="I47" s="109"/>
      <c r="J47" s="109"/>
      <c r="K47" s="109"/>
      <c r="L47" s="109"/>
      <c r="M47" s="109"/>
      <c r="N47" s="109"/>
      <c r="O47" s="109"/>
      <c r="P47" s="109"/>
      <c r="Q47" s="109"/>
      <c r="R47" s="109"/>
      <c r="S47" s="109"/>
      <c r="T47" s="109"/>
      <c r="U47" s="109"/>
      <c r="V47" s="109"/>
      <c r="W47" s="16"/>
    </row>
    <row r="48" spans="1:23" x14ac:dyDescent="0.2">
      <c r="A48" s="109"/>
      <c r="B48" s="109"/>
      <c r="C48" s="109"/>
      <c r="D48" s="109"/>
      <c r="E48" s="109"/>
      <c r="F48" s="109"/>
      <c r="G48" s="109"/>
      <c r="H48" s="109"/>
      <c r="I48" s="109"/>
      <c r="J48" s="109"/>
      <c r="K48" s="109"/>
      <c r="L48" s="109"/>
      <c r="M48" s="109"/>
      <c r="N48" s="109"/>
      <c r="O48" s="109"/>
      <c r="P48" s="109"/>
      <c r="Q48" s="109"/>
      <c r="R48" s="109"/>
      <c r="S48" s="109"/>
      <c r="T48" s="109"/>
      <c r="U48" s="109"/>
      <c r="V48" s="109"/>
      <c r="W48" s="110"/>
    </row>
    <row r="49" spans="1:23" x14ac:dyDescent="0.2">
      <c r="A49" s="109"/>
      <c r="B49" s="109"/>
      <c r="C49" s="109"/>
      <c r="D49" s="109"/>
      <c r="E49" s="109"/>
      <c r="F49" s="109"/>
      <c r="G49" s="109"/>
      <c r="H49" s="109"/>
      <c r="I49" s="109"/>
      <c r="J49" s="109"/>
      <c r="K49" s="109"/>
      <c r="L49" s="109"/>
      <c r="M49" s="109"/>
      <c r="N49" s="109"/>
      <c r="O49" s="109"/>
      <c r="P49" s="109"/>
      <c r="Q49" s="109"/>
      <c r="R49" s="109"/>
      <c r="S49" s="109"/>
      <c r="T49" s="109"/>
      <c r="U49" s="109"/>
      <c r="V49" s="109"/>
      <c r="W49" s="110"/>
    </row>
    <row r="50" spans="1:23" x14ac:dyDescent="0.2">
      <c r="A50" s="109"/>
      <c r="B50" s="109"/>
      <c r="C50" s="109"/>
      <c r="D50" s="109"/>
      <c r="E50" s="109"/>
      <c r="F50" s="109"/>
      <c r="G50" s="109"/>
      <c r="H50" s="109"/>
      <c r="I50" s="109"/>
      <c r="J50" s="109"/>
      <c r="K50" s="109"/>
      <c r="L50" s="109"/>
      <c r="M50" s="109"/>
      <c r="N50" s="109"/>
      <c r="O50" s="109"/>
      <c r="P50" s="109"/>
      <c r="Q50" s="109"/>
      <c r="R50" s="109"/>
      <c r="S50" s="109"/>
      <c r="T50" s="109"/>
      <c r="U50" s="109"/>
      <c r="V50" s="109"/>
      <c r="W50" s="111"/>
    </row>
    <row r="51" spans="1:23" x14ac:dyDescent="0.2">
      <c r="A51" s="109"/>
      <c r="B51" s="109"/>
      <c r="C51" s="109"/>
      <c r="D51" s="109"/>
      <c r="E51" s="109"/>
      <c r="F51" s="109"/>
      <c r="G51" s="109"/>
      <c r="H51" s="109"/>
      <c r="I51" s="109"/>
      <c r="J51" s="109"/>
      <c r="K51" s="109"/>
      <c r="L51" s="109"/>
      <c r="M51" s="109"/>
      <c r="N51" s="109"/>
      <c r="O51" s="109"/>
      <c r="P51" s="109"/>
      <c r="Q51" s="109"/>
      <c r="R51" s="109"/>
      <c r="S51" s="109"/>
      <c r="T51" s="109"/>
      <c r="U51" s="109"/>
      <c r="V51" s="109"/>
      <c r="W51" s="15"/>
    </row>
    <row r="52" spans="1:23" x14ac:dyDescent="0.2">
      <c r="A52" s="109"/>
      <c r="B52" s="109"/>
      <c r="C52" s="109"/>
      <c r="D52" s="109"/>
      <c r="E52" s="109"/>
      <c r="F52" s="109"/>
      <c r="G52" s="109"/>
      <c r="H52" s="109"/>
      <c r="I52" s="109"/>
      <c r="J52" s="109"/>
      <c r="K52" s="109"/>
      <c r="L52" s="109"/>
      <c r="M52" s="109"/>
      <c r="N52" s="109"/>
      <c r="O52" s="109"/>
      <c r="P52" s="109"/>
      <c r="Q52" s="109"/>
      <c r="R52" s="109"/>
      <c r="S52" s="109"/>
      <c r="T52" s="109"/>
      <c r="U52" s="109"/>
      <c r="V52" s="109"/>
      <c r="W52" s="16"/>
    </row>
    <row r="53" spans="1:23" x14ac:dyDescent="0.2">
      <c r="A53" s="109"/>
      <c r="B53" s="109"/>
      <c r="C53" s="109"/>
      <c r="D53" s="109"/>
      <c r="E53" s="109"/>
      <c r="F53" s="109"/>
      <c r="G53" s="109"/>
      <c r="H53" s="109"/>
      <c r="I53" s="109"/>
      <c r="J53" s="109"/>
      <c r="K53" s="109"/>
      <c r="L53" s="109"/>
      <c r="M53" s="109"/>
      <c r="N53" s="109"/>
      <c r="O53" s="109"/>
      <c r="P53" s="109"/>
      <c r="Q53" s="109"/>
      <c r="R53" s="109"/>
      <c r="S53" s="109"/>
      <c r="T53" s="109"/>
      <c r="U53" s="109"/>
      <c r="V53" s="109"/>
      <c r="W53" s="110"/>
    </row>
    <row r="54" spans="1:23" x14ac:dyDescent="0.2">
      <c r="V54" s="109"/>
      <c r="W54" s="110"/>
    </row>
    <row r="55" spans="1:23" x14ac:dyDescent="0.2">
      <c r="V55" s="109"/>
      <c r="W55" s="16"/>
    </row>
    <row r="56" spans="1:23" x14ac:dyDescent="0.2">
      <c r="V56" s="109"/>
      <c r="W56" s="110"/>
    </row>
    <row r="57" spans="1:23" x14ac:dyDescent="0.2">
      <c r="V57" s="109"/>
      <c r="W57" s="110"/>
    </row>
    <row r="58" spans="1:23" x14ac:dyDescent="0.2">
      <c r="V58" s="109"/>
      <c r="W58" s="16"/>
    </row>
    <row r="59" spans="1:23" x14ac:dyDescent="0.2">
      <c r="V59" s="109"/>
      <c r="W59" s="110"/>
    </row>
  </sheetData>
  <mergeCells count="51">
    <mergeCell ref="A2:V2"/>
    <mergeCell ref="K40:M40"/>
    <mergeCell ref="O40:R40"/>
    <mergeCell ref="S40:U40"/>
    <mergeCell ref="J35:N35"/>
    <mergeCell ref="J38:N38"/>
    <mergeCell ref="O38:Q38"/>
    <mergeCell ref="S38:U38"/>
    <mergeCell ref="K39:M39"/>
    <mergeCell ref="O39:Q39"/>
    <mergeCell ref="S39:U39"/>
    <mergeCell ref="K37:M37"/>
    <mergeCell ref="S37:U37"/>
    <mergeCell ref="O35:Q35"/>
    <mergeCell ref="S35:U35"/>
    <mergeCell ref="S36:U36"/>
    <mergeCell ref="O37:Q37"/>
    <mergeCell ref="A3:C3"/>
    <mergeCell ref="D3:K3"/>
    <mergeCell ref="A4:C4"/>
    <mergeCell ref="D4:K4"/>
    <mergeCell ref="A17:A18"/>
    <mergeCell ref="B17:B18"/>
    <mergeCell ref="C17:G18"/>
    <mergeCell ref="H17:V17"/>
    <mergeCell ref="A8:W8"/>
    <mergeCell ref="B24:B28"/>
    <mergeCell ref="F27:G27"/>
    <mergeCell ref="D28:G28"/>
    <mergeCell ref="A19:A28"/>
    <mergeCell ref="B19:B23"/>
    <mergeCell ref="C19:C20"/>
    <mergeCell ref="D19:G20"/>
    <mergeCell ref="C21:C22"/>
    <mergeCell ref="D21:G21"/>
    <mergeCell ref="D22:E22"/>
    <mergeCell ref="F22:G22"/>
    <mergeCell ref="D23:G23"/>
    <mergeCell ref="C24:C26"/>
    <mergeCell ref="D24:G26"/>
    <mergeCell ref="K36:M36"/>
    <mergeCell ref="O36:Q36"/>
    <mergeCell ref="A29:A33"/>
    <mergeCell ref="B29:B33"/>
    <mergeCell ref="C29:C30"/>
    <mergeCell ref="D29:G30"/>
    <mergeCell ref="C31:C32"/>
    <mergeCell ref="D31:G31"/>
    <mergeCell ref="D32:E32"/>
    <mergeCell ref="F32:G32"/>
    <mergeCell ref="D33:G33"/>
  </mergeCells>
  <phoneticPr fontId="1"/>
  <pageMargins left="0.70866141732283472" right="0.5118110236220472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予定価格設定の考え方</vt:lpstr>
      <vt:lpstr>表紙</vt:lpstr>
      <vt:lpstr>衛生施設</vt:lpstr>
      <vt:lpstr>衛生施設!Print_Area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藁谷　浩樹</cp:lastModifiedBy>
  <cp:lastPrinted>2021-11-05T11:44:11Z</cp:lastPrinted>
  <dcterms:created xsi:type="dcterms:W3CDTF">2019-07-17T02:04:21Z</dcterms:created>
  <dcterms:modified xsi:type="dcterms:W3CDTF">2021-11-09T06:42:24Z</dcterms:modified>
</cp:coreProperties>
</file>