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28836" windowHeight="3888"/>
  </bookViews>
  <sheets>
    <sheet name="入札内訳書" sheetId="9" r:id="rId1"/>
  </sheets>
  <externalReferences>
    <externalReference r:id="rId2"/>
    <externalReference r:id="rId3"/>
  </externalReferences>
  <definedNames>
    <definedName name="\A" localSheetId="0">#REF!</definedName>
    <definedName name="\A">#REF!</definedName>
    <definedName name="AgriPowerA_1kW">[1]料金表!$E$53</definedName>
    <definedName name="AgriPowerA_Other_1kWh">[1]料金表!$E$56</definedName>
    <definedName name="AgriPowerA_Summer_1kWh">[1]料金表!$E$55</definedName>
    <definedName name="HVPower_1kW">[1]料金表!$E$65</definedName>
    <definedName name="HVPower_Office_1kW">[1]料金表!$E$59</definedName>
    <definedName name="HVPower_Office_Other_1kWh">[1]料金表!$E$62</definedName>
    <definedName name="HVPower_Office_Summer_1kWh">[1]料金表!$E$61</definedName>
    <definedName name="HVPower_Other_1kWh">[1]料金表!$E$68</definedName>
    <definedName name="HVPower_S_1kW">[1]料金表!$E$71</definedName>
    <definedName name="HVPower_S_Other_1kWh">[1]料金表!$E$74</definedName>
    <definedName name="HVPower_S_Summer_1kWh">[1]料金表!$E$73</definedName>
    <definedName name="HVPower_Se_1kW">[2]料金表!$E$74</definedName>
    <definedName name="HVPower_Se_Night_1kWh">[2]料金表!$E$79</definedName>
    <definedName name="HVPower_Se_Other_1kWh">[2]料金表!$E$78</definedName>
    <definedName name="HVPower_Se_peak_1kWh">[2]料金表!$E$76</definedName>
    <definedName name="HVPower_Se_Summer_1kWh">[2]料金表!$E$77</definedName>
    <definedName name="HVPower_SeS_1kW">[2]料金表!$E$66</definedName>
    <definedName name="HVPower_SeS_Night_1kWh">[2]料金表!$E$71</definedName>
    <definedName name="HVPower_SeS_Other_1kWh">[2]料金表!$E$70</definedName>
    <definedName name="HVPower_SeS_peak_1kWh">[2]料金表!$E$68</definedName>
    <definedName name="HVPower_SeS_Summer_1kWh">[2]料金表!$E$69</definedName>
    <definedName name="HVPower_Summer_1kWh">[1]料金表!$E$67</definedName>
    <definedName name="LightB_10A">[1]料金表!$E$11</definedName>
    <definedName name="LightB_120kWh">[1]料金表!$E$19</definedName>
    <definedName name="LightB_120to300kWh">[1]料金表!$E$20</definedName>
    <definedName name="LightB_15A">[1]料金表!$E$12</definedName>
    <definedName name="LightB_20A">[1]料金表!$E$13</definedName>
    <definedName name="LightB_300kWh">[1]料金表!$E$21</definedName>
    <definedName name="LightB_30A">[1]料金表!$E$14</definedName>
    <definedName name="LightB_40A">[1]料金表!$E$15</definedName>
    <definedName name="LightB_60A">[1]料金表!$E$17</definedName>
    <definedName name="LightC_120kWh">[1]料金表!$E$26</definedName>
    <definedName name="LightC_120to300kWh">[1]料金表!$E$27</definedName>
    <definedName name="LightC_1kVA">[1]料金表!$E$24</definedName>
    <definedName name="LightC_300kWh">[1]料金表!$E$28</definedName>
    <definedName name="LVPower_1kW">[1]料金表!$E$47</definedName>
    <definedName name="LVPower_Other_1kWh">[1]料金表!$E$50</definedName>
    <definedName name="LVPower_Summer_1kWh">[1]料金表!$E$49</definedName>
    <definedName name="_xlnm.Print_Area" localSheetId="0">入札内訳書!$A$1:$U$98</definedName>
    <definedName name="_xlnm.Print_Titles" localSheetId="0">入札内訳書!$16:$17</definedName>
    <definedName name="Ratio">[1]料金表!$D$1</definedName>
    <definedName name="RoadLightB_1kVA">[1]料金表!$E$42</definedName>
    <definedName name="RoadLightB_1kWh">[1]料金表!$E$44</definedName>
  </definedNames>
  <calcPr calcId="162913"/>
</workbook>
</file>

<file path=xl/calcChain.xml><?xml version="1.0" encoding="utf-8"?>
<calcChain xmlns="http://schemas.openxmlformats.org/spreadsheetml/2006/main">
  <c r="I97" i="9" l="1"/>
  <c r="J92" i="9" l="1"/>
  <c r="X85" i="9" l="1"/>
  <c r="W85" i="9"/>
  <c r="Y85" i="9" s="1"/>
  <c r="X81" i="9"/>
  <c r="Y81" i="9" s="1"/>
  <c r="W81" i="9"/>
  <c r="X74" i="9"/>
  <c r="W74" i="9"/>
  <c r="Y74" i="9" s="1"/>
  <c r="X70" i="9"/>
  <c r="Y70" i="9" s="1"/>
  <c r="W70" i="9"/>
  <c r="X63" i="9"/>
  <c r="W63" i="9"/>
  <c r="Y63" i="9" s="1"/>
  <c r="X58" i="9"/>
  <c r="Y58" i="9" s="1"/>
  <c r="W58" i="9"/>
  <c r="X54" i="9"/>
  <c r="W54" i="9"/>
  <c r="Y54" i="9" s="1"/>
  <c r="X47" i="9"/>
  <c r="Y47" i="9" s="1"/>
  <c r="W47" i="9"/>
  <c r="X43" i="9"/>
  <c r="W43" i="9"/>
  <c r="Y43" i="9" s="1"/>
  <c r="X36" i="9"/>
  <c r="Y36" i="9" s="1"/>
  <c r="W36" i="9"/>
  <c r="X32" i="9"/>
  <c r="W32" i="9"/>
  <c r="Y32" i="9" s="1"/>
  <c r="X25" i="9"/>
  <c r="X89" i="9" s="1"/>
  <c r="W25" i="9"/>
  <c r="X21" i="9"/>
  <c r="W21" i="9"/>
  <c r="W89" i="9" s="1"/>
  <c r="Y25" i="9" l="1"/>
  <c r="Y21" i="9"/>
  <c r="Y89" i="9" s="1"/>
  <c r="T86" i="9"/>
  <c r="S86" i="9"/>
  <c r="R86" i="9"/>
  <c r="Q86" i="9"/>
  <c r="P86" i="9"/>
  <c r="O86" i="9"/>
  <c r="N86" i="9"/>
  <c r="M86" i="9"/>
  <c r="L86" i="9"/>
  <c r="K86" i="9"/>
  <c r="J86" i="9"/>
  <c r="I86" i="9"/>
  <c r="U85" i="9"/>
  <c r="T84" i="9"/>
  <c r="S84" i="9"/>
  <c r="R84" i="9"/>
  <c r="Q84" i="9"/>
  <c r="Q87" i="9" s="1"/>
  <c r="P84" i="9"/>
  <c r="O84" i="9"/>
  <c r="N84" i="9"/>
  <c r="M84" i="9"/>
  <c r="M87" i="9" s="1"/>
  <c r="L84" i="9"/>
  <c r="K84" i="9"/>
  <c r="J84" i="9"/>
  <c r="I84" i="9"/>
  <c r="I87" i="9" s="1"/>
  <c r="T82" i="9"/>
  <c r="S82" i="9"/>
  <c r="R82" i="9"/>
  <c r="Q82" i="9"/>
  <c r="P82" i="9"/>
  <c r="O82" i="9"/>
  <c r="N82" i="9"/>
  <c r="M82" i="9"/>
  <c r="L82" i="9"/>
  <c r="K82" i="9"/>
  <c r="J82" i="9"/>
  <c r="I82" i="9"/>
  <c r="T81" i="9"/>
  <c r="S81" i="9"/>
  <c r="R81" i="9"/>
  <c r="Q81" i="9"/>
  <c r="P81" i="9"/>
  <c r="O81" i="9"/>
  <c r="N81" i="9"/>
  <c r="M81" i="9"/>
  <c r="L81" i="9"/>
  <c r="K81" i="9"/>
  <c r="J81" i="9"/>
  <c r="I81" i="9"/>
  <c r="U81" i="9" s="1"/>
  <c r="U80" i="9"/>
  <c r="U79" i="9"/>
  <c r="T78" i="9"/>
  <c r="S78" i="9"/>
  <c r="S83" i="9" s="1"/>
  <c r="R78" i="9"/>
  <c r="Q78" i="9"/>
  <c r="P78" i="9"/>
  <c r="O78" i="9"/>
  <c r="O83" i="9" s="1"/>
  <c r="N78" i="9"/>
  <c r="M78" i="9"/>
  <c r="L78" i="9"/>
  <c r="K78" i="9"/>
  <c r="K83" i="9" s="1"/>
  <c r="J78" i="9"/>
  <c r="I78" i="9"/>
  <c r="T75" i="9"/>
  <c r="S75" i="9"/>
  <c r="R75" i="9"/>
  <c r="Q75" i="9"/>
  <c r="P75" i="9"/>
  <c r="O75" i="9"/>
  <c r="N75" i="9"/>
  <c r="M75" i="9"/>
  <c r="L75" i="9"/>
  <c r="K75" i="9"/>
  <c r="J75" i="9"/>
  <c r="I75" i="9"/>
  <c r="U74" i="9"/>
  <c r="T73" i="9"/>
  <c r="T76" i="9" s="1"/>
  <c r="S73" i="9"/>
  <c r="R73" i="9"/>
  <c r="Q73" i="9"/>
  <c r="P73" i="9"/>
  <c r="P76" i="9" s="1"/>
  <c r="O73" i="9"/>
  <c r="N73" i="9"/>
  <c r="M73" i="9"/>
  <c r="L73" i="9"/>
  <c r="L76" i="9" s="1"/>
  <c r="K73" i="9"/>
  <c r="J73" i="9"/>
  <c r="I73" i="9"/>
  <c r="T71" i="9"/>
  <c r="S71" i="9"/>
  <c r="R71" i="9"/>
  <c r="Q71" i="9"/>
  <c r="P71" i="9"/>
  <c r="O71" i="9"/>
  <c r="N71" i="9"/>
  <c r="M71" i="9"/>
  <c r="L71" i="9"/>
  <c r="K71" i="9"/>
  <c r="J71" i="9"/>
  <c r="I71" i="9"/>
  <c r="T70" i="9"/>
  <c r="S70" i="9"/>
  <c r="R70" i="9"/>
  <c r="Q70" i="9"/>
  <c r="P70" i="9"/>
  <c r="O70" i="9"/>
  <c r="N70" i="9"/>
  <c r="M70" i="9"/>
  <c r="L70" i="9"/>
  <c r="K70" i="9"/>
  <c r="J70" i="9"/>
  <c r="I70" i="9"/>
  <c r="U70" i="9" s="1"/>
  <c r="U69" i="9"/>
  <c r="U68" i="9"/>
  <c r="T67" i="9"/>
  <c r="S67" i="9"/>
  <c r="R67" i="9"/>
  <c r="Q67" i="9"/>
  <c r="P67" i="9"/>
  <c r="O67" i="9"/>
  <c r="N67" i="9"/>
  <c r="M67" i="9"/>
  <c r="L67" i="9"/>
  <c r="K67" i="9"/>
  <c r="J67" i="9"/>
  <c r="I67" i="9"/>
  <c r="T64" i="9"/>
  <c r="S64" i="9"/>
  <c r="R64" i="9"/>
  <c r="Q64" i="9"/>
  <c r="P64" i="9"/>
  <c r="O64" i="9"/>
  <c r="N64" i="9"/>
  <c r="M64" i="9"/>
  <c r="L64" i="9"/>
  <c r="K64" i="9"/>
  <c r="J64" i="9"/>
  <c r="I64" i="9"/>
  <c r="U63" i="9"/>
  <c r="T62" i="9"/>
  <c r="T65" i="9" s="1"/>
  <c r="S62" i="9"/>
  <c r="R62" i="9"/>
  <c r="Q62" i="9"/>
  <c r="P62" i="9"/>
  <c r="P65" i="9" s="1"/>
  <c r="O62" i="9"/>
  <c r="N62" i="9"/>
  <c r="M62" i="9"/>
  <c r="L62" i="9"/>
  <c r="L65" i="9" s="1"/>
  <c r="K62" i="9"/>
  <c r="J62" i="9"/>
  <c r="I62" i="9"/>
  <c r="T59" i="9"/>
  <c r="S59" i="9"/>
  <c r="R59" i="9"/>
  <c r="Q59" i="9"/>
  <c r="P59" i="9"/>
  <c r="O59" i="9"/>
  <c r="N59" i="9"/>
  <c r="M59" i="9"/>
  <c r="L59" i="9"/>
  <c r="K59" i="9"/>
  <c r="J59" i="9"/>
  <c r="I59" i="9"/>
  <c r="U58" i="9"/>
  <c r="T57" i="9"/>
  <c r="S57" i="9"/>
  <c r="R57" i="9"/>
  <c r="Q57" i="9"/>
  <c r="Q60" i="9" s="1"/>
  <c r="P57" i="9"/>
  <c r="O57" i="9"/>
  <c r="N57" i="9"/>
  <c r="M57" i="9"/>
  <c r="M60" i="9" s="1"/>
  <c r="L57" i="9"/>
  <c r="K57" i="9"/>
  <c r="J57" i="9"/>
  <c r="I57" i="9"/>
  <c r="I60" i="9" s="1"/>
  <c r="T55" i="9"/>
  <c r="S55" i="9"/>
  <c r="R55" i="9"/>
  <c r="Q55" i="9"/>
  <c r="P55" i="9"/>
  <c r="P56" i="9" s="1"/>
  <c r="O55" i="9"/>
  <c r="N55" i="9"/>
  <c r="M55" i="9"/>
  <c r="L55" i="9"/>
  <c r="K55" i="9"/>
  <c r="J55" i="9"/>
  <c r="I55" i="9"/>
  <c r="T54" i="9"/>
  <c r="S54" i="9"/>
  <c r="R54" i="9"/>
  <c r="Q54" i="9"/>
  <c r="P54" i="9"/>
  <c r="O54" i="9"/>
  <c r="N54" i="9"/>
  <c r="M54" i="9"/>
  <c r="L54" i="9"/>
  <c r="K54" i="9"/>
  <c r="J54" i="9"/>
  <c r="I54" i="9"/>
  <c r="U54" i="9" s="1"/>
  <c r="U53" i="9"/>
  <c r="U52" i="9"/>
  <c r="T51" i="9"/>
  <c r="S51" i="9"/>
  <c r="R51" i="9"/>
  <c r="Q51" i="9"/>
  <c r="P51" i="9"/>
  <c r="O51" i="9"/>
  <c r="N51" i="9"/>
  <c r="M51" i="9"/>
  <c r="L51" i="9"/>
  <c r="K51" i="9"/>
  <c r="J51" i="9"/>
  <c r="I51" i="9"/>
  <c r="T48" i="9"/>
  <c r="S48" i="9"/>
  <c r="R48" i="9"/>
  <c r="Q48" i="9"/>
  <c r="P48" i="9"/>
  <c r="O48" i="9"/>
  <c r="N48" i="9"/>
  <c r="M48" i="9"/>
  <c r="L48" i="9"/>
  <c r="K48" i="9"/>
  <c r="J48" i="9"/>
  <c r="I48" i="9"/>
  <c r="U47" i="9"/>
  <c r="T46" i="9"/>
  <c r="T49" i="9" s="1"/>
  <c r="S46" i="9"/>
  <c r="R46" i="9"/>
  <c r="Q46" i="9"/>
  <c r="P46" i="9"/>
  <c r="P49" i="9" s="1"/>
  <c r="O46" i="9"/>
  <c r="N46" i="9"/>
  <c r="M46" i="9"/>
  <c r="L46" i="9"/>
  <c r="L49" i="9" s="1"/>
  <c r="K46" i="9"/>
  <c r="J46" i="9"/>
  <c r="I46" i="9"/>
  <c r="T44" i="9"/>
  <c r="S44" i="9"/>
  <c r="R44" i="9"/>
  <c r="Q44" i="9"/>
  <c r="P44" i="9"/>
  <c r="O44" i="9"/>
  <c r="N44" i="9"/>
  <c r="M44" i="9"/>
  <c r="L44" i="9"/>
  <c r="K44" i="9"/>
  <c r="J44" i="9"/>
  <c r="I44" i="9"/>
  <c r="T43" i="9"/>
  <c r="S43" i="9"/>
  <c r="R43" i="9"/>
  <c r="Q43" i="9"/>
  <c r="P43" i="9"/>
  <c r="O43" i="9"/>
  <c r="N43" i="9"/>
  <c r="M43" i="9"/>
  <c r="L43" i="9"/>
  <c r="K43" i="9"/>
  <c r="J43" i="9"/>
  <c r="I43" i="9"/>
  <c r="U43" i="9" s="1"/>
  <c r="U42" i="9"/>
  <c r="U41" i="9"/>
  <c r="T40" i="9"/>
  <c r="S40" i="9"/>
  <c r="R40" i="9"/>
  <c r="Q40" i="9"/>
  <c r="Q45" i="9" s="1"/>
  <c r="P40" i="9"/>
  <c r="O40" i="9"/>
  <c r="N40" i="9"/>
  <c r="M40" i="9"/>
  <c r="M45" i="9" s="1"/>
  <c r="L40" i="9"/>
  <c r="K40" i="9"/>
  <c r="J40" i="9"/>
  <c r="I40" i="9"/>
  <c r="T37" i="9"/>
  <c r="S37" i="9"/>
  <c r="R37" i="9"/>
  <c r="Q37" i="9"/>
  <c r="P37" i="9"/>
  <c r="O37" i="9"/>
  <c r="N37" i="9"/>
  <c r="M37" i="9"/>
  <c r="L37" i="9"/>
  <c r="K37" i="9"/>
  <c r="J37" i="9"/>
  <c r="I37" i="9"/>
  <c r="U36" i="9"/>
  <c r="T35" i="9"/>
  <c r="S35" i="9"/>
  <c r="S38" i="9" s="1"/>
  <c r="R35" i="9"/>
  <c r="Q35" i="9"/>
  <c r="P35" i="9"/>
  <c r="O35" i="9"/>
  <c r="O38" i="9" s="1"/>
  <c r="N35" i="9"/>
  <c r="M35" i="9"/>
  <c r="L35" i="9"/>
  <c r="K35" i="9"/>
  <c r="K38" i="9" s="1"/>
  <c r="J35" i="9"/>
  <c r="I35" i="9"/>
  <c r="T33" i="9"/>
  <c r="S33" i="9"/>
  <c r="R33" i="9"/>
  <c r="Q33" i="9"/>
  <c r="P33" i="9"/>
  <c r="O33" i="9"/>
  <c r="N33" i="9"/>
  <c r="M33" i="9"/>
  <c r="L33" i="9"/>
  <c r="K33" i="9"/>
  <c r="J33" i="9"/>
  <c r="I33" i="9"/>
  <c r="T32" i="9"/>
  <c r="S32" i="9"/>
  <c r="R32" i="9"/>
  <c r="Q32" i="9"/>
  <c r="P32" i="9"/>
  <c r="O32" i="9"/>
  <c r="N32" i="9"/>
  <c r="M32" i="9"/>
  <c r="L32" i="9"/>
  <c r="K32" i="9"/>
  <c r="J32" i="9"/>
  <c r="I32" i="9"/>
  <c r="U32" i="9" s="1"/>
  <c r="U31" i="9"/>
  <c r="U30" i="9"/>
  <c r="T29" i="9"/>
  <c r="T34" i="9" s="1"/>
  <c r="S29" i="9"/>
  <c r="S34" i="9" s="1"/>
  <c r="R29" i="9"/>
  <c r="Q29" i="9"/>
  <c r="P29" i="9"/>
  <c r="O29" i="9"/>
  <c r="O34" i="9" s="1"/>
  <c r="N29" i="9"/>
  <c r="M29" i="9"/>
  <c r="L29" i="9"/>
  <c r="K29" i="9"/>
  <c r="K34" i="9" s="1"/>
  <c r="J29" i="9"/>
  <c r="I29" i="9"/>
  <c r="T26" i="9"/>
  <c r="S26" i="9"/>
  <c r="R26" i="9"/>
  <c r="Q26" i="9"/>
  <c r="P26" i="9"/>
  <c r="O26" i="9"/>
  <c r="N26" i="9"/>
  <c r="M26" i="9"/>
  <c r="L26" i="9"/>
  <c r="K26" i="9"/>
  <c r="J26" i="9"/>
  <c r="I26" i="9"/>
  <c r="U25" i="9"/>
  <c r="T24" i="9"/>
  <c r="T27" i="9" s="1"/>
  <c r="S24" i="9"/>
  <c r="R24" i="9"/>
  <c r="Q24" i="9"/>
  <c r="P24" i="9"/>
  <c r="P27" i="9" s="1"/>
  <c r="O24" i="9"/>
  <c r="N24" i="9"/>
  <c r="M24" i="9"/>
  <c r="L24" i="9"/>
  <c r="L27" i="9" s="1"/>
  <c r="K24" i="9"/>
  <c r="J24" i="9"/>
  <c r="I24" i="9"/>
  <c r="T22" i="9"/>
  <c r="S22" i="9"/>
  <c r="R22" i="9"/>
  <c r="Q22" i="9"/>
  <c r="P22" i="9"/>
  <c r="O22" i="9"/>
  <c r="N22" i="9"/>
  <c r="M22" i="9"/>
  <c r="L22" i="9"/>
  <c r="K22" i="9"/>
  <c r="J22" i="9"/>
  <c r="I22" i="9"/>
  <c r="T21" i="9"/>
  <c r="S21" i="9"/>
  <c r="R21" i="9"/>
  <c r="Q21" i="9"/>
  <c r="P21" i="9"/>
  <c r="O21" i="9"/>
  <c r="N21" i="9"/>
  <c r="M21" i="9"/>
  <c r="L21" i="9"/>
  <c r="K21" i="9"/>
  <c r="J21" i="9"/>
  <c r="I21" i="9"/>
  <c r="U21" i="9" s="1"/>
  <c r="U20" i="9"/>
  <c r="U19" i="9"/>
  <c r="T18" i="9"/>
  <c r="S18" i="9"/>
  <c r="R18" i="9"/>
  <c r="Q18" i="9"/>
  <c r="P18" i="9"/>
  <c r="O18" i="9"/>
  <c r="N18" i="9"/>
  <c r="M18" i="9"/>
  <c r="L18" i="9"/>
  <c r="K18" i="9"/>
  <c r="J18" i="9"/>
  <c r="I18" i="9"/>
  <c r="K49" i="9" l="1"/>
  <c r="O49" i="9"/>
  <c r="S49" i="9"/>
  <c r="L87" i="9"/>
  <c r="P87" i="9"/>
  <c r="U82" i="9"/>
  <c r="P45" i="9"/>
  <c r="L83" i="9"/>
  <c r="P83" i="9"/>
  <c r="T83" i="9"/>
  <c r="M23" i="9"/>
  <c r="Q23" i="9"/>
  <c r="K27" i="9"/>
  <c r="O27" i="9"/>
  <c r="S27" i="9"/>
  <c r="L38" i="9"/>
  <c r="P38" i="9"/>
  <c r="T38" i="9"/>
  <c r="J60" i="9"/>
  <c r="N60" i="9"/>
  <c r="R60" i="9"/>
  <c r="I65" i="9"/>
  <c r="M65" i="9"/>
  <c r="Q65" i="9"/>
  <c r="J76" i="9"/>
  <c r="N76" i="9"/>
  <c r="R76" i="9"/>
  <c r="U33" i="9"/>
  <c r="L34" i="9"/>
  <c r="P34" i="9"/>
  <c r="L72" i="9"/>
  <c r="P72" i="9"/>
  <c r="T72" i="9"/>
  <c r="U75" i="9"/>
  <c r="L23" i="9"/>
  <c r="P23" i="9"/>
  <c r="T23" i="9"/>
  <c r="J27" i="9"/>
  <c r="N27" i="9"/>
  <c r="R27" i="9"/>
  <c r="U26" i="9"/>
  <c r="U29" i="9"/>
  <c r="I38" i="9"/>
  <c r="M38" i="9"/>
  <c r="Q38" i="9"/>
  <c r="J49" i="9"/>
  <c r="N49" i="9"/>
  <c r="R49" i="9"/>
  <c r="U48" i="9"/>
  <c r="U51" i="9"/>
  <c r="O56" i="9"/>
  <c r="K60" i="9"/>
  <c r="O60" i="9"/>
  <c r="S60" i="9"/>
  <c r="J65" i="9"/>
  <c r="N65" i="9"/>
  <c r="R65" i="9"/>
  <c r="I72" i="9"/>
  <c r="M72" i="9"/>
  <c r="Q72" i="9"/>
  <c r="K76" i="9"/>
  <c r="O76" i="9"/>
  <c r="S76" i="9"/>
  <c r="T87" i="9"/>
  <c r="J87" i="9"/>
  <c r="N87" i="9"/>
  <c r="R87" i="9"/>
  <c r="U86" i="9"/>
  <c r="K87" i="9"/>
  <c r="O87" i="9"/>
  <c r="S87" i="9"/>
  <c r="I83" i="9"/>
  <c r="M83" i="9"/>
  <c r="Q83" i="9"/>
  <c r="J83" i="9"/>
  <c r="N83" i="9"/>
  <c r="R83" i="9"/>
  <c r="I76" i="9"/>
  <c r="M76" i="9"/>
  <c r="Q76" i="9"/>
  <c r="J72" i="9"/>
  <c r="N72" i="9"/>
  <c r="R72" i="9"/>
  <c r="K72" i="9"/>
  <c r="O72" i="9"/>
  <c r="S72" i="9"/>
  <c r="U71" i="9"/>
  <c r="U64" i="9"/>
  <c r="K65" i="9"/>
  <c r="O65" i="9"/>
  <c r="S65" i="9"/>
  <c r="U59" i="9"/>
  <c r="L60" i="9"/>
  <c r="P60" i="9"/>
  <c r="T60" i="9"/>
  <c r="M56" i="9"/>
  <c r="Q56" i="9"/>
  <c r="J56" i="9"/>
  <c r="N56" i="9"/>
  <c r="R56" i="9"/>
  <c r="K56" i="9"/>
  <c r="S56" i="9"/>
  <c r="U55" i="9"/>
  <c r="L56" i="9"/>
  <c r="T56" i="9"/>
  <c r="I49" i="9"/>
  <c r="M49" i="9"/>
  <c r="Q49" i="9"/>
  <c r="J45" i="9"/>
  <c r="R45" i="9"/>
  <c r="N45" i="9"/>
  <c r="K45" i="9"/>
  <c r="O45" i="9"/>
  <c r="S45" i="9"/>
  <c r="U44" i="9"/>
  <c r="L45" i="9"/>
  <c r="T45" i="9"/>
  <c r="U40" i="9"/>
  <c r="J38" i="9"/>
  <c r="N38" i="9"/>
  <c r="R38" i="9"/>
  <c r="U37" i="9"/>
  <c r="M34" i="9"/>
  <c r="Q34" i="9"/>
  <c r="J34" i="9"/>
  <c r="N34" i="9"/>
  <c r="R34" i="9"/>
  <c r="I27" i="9"/>
  <c r="M27" i="9"/>
  <c r="Q27" i="9"/>
  <c r="J23" i="9"/>
  <c r="N23" i="9"/>
  <c r="K23" i="9"/>
  <c r="O23" i="9"/>
  <c r="S23" i="9"/>
  <c r="R23" i="9"/>
  <c r="U22" i="9"/>
  <c r="U18" i="9"/>
  <c r="U78" i="9"/>
  <c r="I23" i="9"/>
  <c r="I34" i="9"/>
  <c r="I45" i="9"/>
  <c r="I56" i="9"/>
  <c r="U67" i="9"/>
  <c r="U24" i="9"/>
  <c r="U35" i="9"/>
  <c r="U46" i="9"/>
  <c r="U57" i="9"/>
  <c r="U62" i="9"/>
  <c r="U73" i="9"/>
  <c r="U84" i="9"/>
  <c r="AA27" i="9" l="1"/>
  <c r="U76" i="9"/>
  <c r="AB76" i="9" s="1"/>
  <c r="AA76" i="9"/>
  <c r="AC76" i="9" s="1"/>
  <c r="U83" i="9"/>
  <c r="AB83" i="9" s="1"/>
  <c r="AA49" i="9"/>
  <c r="U38" i="9"/>
  <c r="AB38" i="9" s="1"/>
  <c r="U49" i="9"/>
  <c r="AB49" i="9" s="1"/>
  <c r="AA60" i="9"/>
  <c r="AA72" i="9"/>
  <c r="AA23" i="9"/>
  <c r="U27" i="9"/>
  <c r="AB27" i="9" s="1"/>
  <c r="AC27" i="9" s="1"/>
  <c r="AA34" i="9"/>
  <c r="U60" i="9"/>
  <c r="AB60" i="9" s="1"/>
  <c r="AA87" i="9"/>
  <c r="U87" i="9"/>
  <c r="AB87" i="9" s="1"/>
  <c r="AA83" i="9"/>
  <c r="U72" i="9"/>
  <c r="AB72" i="9" s="1"/>
  <c r="AA65" i="9"/>
  <c r="U65" i="9"/>
  <c r="AB65" i="9" s="1"/>
  <c r="U56" i="9"/>
  <c r="AB56" i="9" s="1"/>
  <c r="AA56" i="9"/>
  <c r="U45" i="9"/>
  <c r="AB45" i="9" s="1"/>
  <c r="AA45" i="9"/>
  <c r="AA38" i="9"/>
  <c r="U34" i="9"/>
  <c r="AB34" i="9" s="1"/>
  <c r="U23" i="9"/>
  <c r="AB23" i="9" s="1"/>
  <c r="AC60" i="9" l="1"/>
  <c r="AC38" i="9"/>
  <c r="AC49" i="9"/>
  <c r="AC83" i="9"/>
  <c r="AC87" i="9"/>
  <c r="AC65" i="9"/>
  <c r="AA89" i="9"/>
  <c r="AC72" i="9"/>
  <c r="AC34" i="9"/>
  <c r="AB89" i="9"/>
  <c r="N92" i="9" s="1"/>
  <c r="AC56" i="9"/>
  <c r="AC45" i="9"/>
  <c r="AC23" i="9"/>
  <c r="J95" i="9" l="1"/>
  <c r="N95" i="9" s="1"/>
  <c r="R95" i="9" s="1"/>
  <c r="AC89" i="9"/>
</calcChain>
</file>

<file path=xl/sharedStrings.xml><?xml version="1.0" encoding="utf-8"?>
<sst xmlns="http://schemas.openxmlformats.org/spreadsheetml/2006/main" count="228" uniqueCount="82">
  <si>
    <t>施設名</t>
    <rPh sb="0" eb="2">
      <t>シセツ</t>
    </rPh>
    <rPh sb="2" eb="3">
      <t>メイ</t>
    </rPh>
    <phoneticPr fontId="1"/>
  </si>
  <si>
    <t>計</t>
    <rPh sb="0" eb="1">
      <t>ケイ</t>
    </rPh>
    <phoneticPr fontId="1"/>
  </si>
  <si>
    <t>商号または名称</t>
    <rPh sb="0" eb="2">
      <t>ショウゴウ</t>
    </rPh>
    <rPh sb="5" eb="7">
      <t>メイショウ</t>
    </rPh>
    <phoneticPr fontId="1"/>
  </si>
  <si>
    <t>件　　　名</t>
    <rPh sb="0" eb="1">
      <t>ケン</t>
    </rPh>
    <rPh sb="4" eb="5">
      <t>メイ</t>
    </rPh>
    <phoneticPr fontId="1"/>
  </si>
  <si>
    <t>供給期間</t>
    <rPh sb="0" eb="2">
      <t>キョウキュウ</t>
    </rPh>
    <rPh sb="2" eb="4">
      <t>キカン</t>
    </rPh>
    <phoneticPr fontId="1"/>
  </si>
  <si>
    <t>総合計（税抜き）</t>
    <rPh sb="0" eb="1">
      <t>ソウ</t>
    </rPh>
    <rPh sb="1" eb="3">
      <t>ゴウケイ</t>
    </rPh>
    <rPh sb="4" eb="5">
      <t>ゼイ</t>
    </rPh>
    <rPh sb="5" eb="6">
      <t>ヌ</t>
    </rPh>
    <phoneticPr fontId="1"/>
  </si>
  <si>
    <t>総合計（税込み）</t>
    <rPh sb="0" eb="1">
      <t>ソウ</t>
    </rPh>
    <rPh sb="1" eb="3">
      <t>ゴウケイ</t>
    </rPh>
    <rPh sb="4" eb="6">
      <t>ゼイコミ</t>
    </rPh>
    <phoneticPr fontId="1"/>
  </si>
  <si>
    <t>円</t>
    <rPh sb="0" eb="1">
      <t>エン</t>
    </rPh>
    <phoneticPr fontId="1"/>
  </si>
  <si>
    <t>消費税</t>
    <rPh sb="0" eb="3">
      <t>ショウヒゼイ</t>
    </rPh>
    <phoneticPr fontId="1"/>
  </si>
  <si>
    <t>①</t>
    <phoneticPr fontId="1"/>
  </si>
  <si>
    <t>種別</t>
    <rPh sb="0" eb="2">
      <t>シュベツ</t>
    </rPh>
    <phoneticPr fontId="1"/>
  </si>
  <si>
    <t>２ 入力する各料金の単価には消費税及び地方消費税相当額を含めること。なお、税率は10％とする。</t>
    <rPh sb="2" eb="4">
      <t>ニュウリョク</t>
    </rPh>
    <rPh sb="6" eb="9">
      <t>カクリョウキン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</si>
  <si>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
  </si>
  <si>
    <r>
      <t>１ 水色の網掛け部分をすべて入力すること。（</t>
    </r>
    <r>
      <rPr>
        <u/>
        <sz val="14"/>
        <color theme="1"/>
        <rFont val="ＭＳ 明朝"/>
        <family val="1"/>
        <charset val="128"/>
      </rPr>
      <t>水色の網掛け部分以外のセルの数値等（関数を含む）は変更しないこと</t>
    </r>
    <r>
      <rPr>
        <sz val="14"/>
        <color theme="1"/>
        <rFont val="ＭＳ 明朝"/>
        <family val="1"/>
        <charset val="128"/>
      </rPr>
      <t>）</t>
    </r>
    <rPh sb="2" eb="4">
      <t>ミズイロ</t>
    </rPh>
    <rPh sb="5" eb="7">
      <t>アミカ</t>
    </rPh>
    <rPh sb="8" eb="10">
      <t>ブブン</t>
    </rPh>
    <rPh sb="14" eb="16">
      <t>ニュウリョク</t>
    </rPh>
    <rPh sb="22" eb="24">
      <t>ミズイロ</t>
    </rPh>
    <rPh sb="23" eb="24">
      <t>ニュウスイ</t>
    </rPh>
    <rPh sb="25" eb="27">
      <t>アミカ</t>
    </rPh>
    <rPh sb="28" eb="30">
      <t>ブブン</t>
    </rPh>
    <rPh sb="30" eb="32">
      <t>イガイ</t>
    </rPh>
    <rPh sb="36" eb="38">
      <t>スウチ</t>
    </rPh>
    <rPh sb="38" eb="39">
      <t>トウ</t>
    </rPh>
    <rPh sb="40" eb="42">
      <t>カンスウ</t>
    </rPh>
    <rPh sb="43" eb="44">
      <t>フク</t>
    </rPh>
    <rPh sb="47" eb="49">
      <t>ヘンコウ</t>
    </rPh>
    <phoneticPr fontId="1"/>
  </si>
  <si>
    <t>入　札　内　訳　書</t>
    <rPh sb="0" eb="1">
      <t>イ</t>
    </rPh>
    <rPh sb="2" eb="3">
      <t>サツ</t>
    </rPh>
    <rPh sb="4" eb="5">
      <t>ナイ</t>
    </rPh>
    <rPh sb="6" eb="7">
      <t>ワケ</t>
    </rPh>
    <rPh sb="8" eb="9">
      <t>ショ</t>
    </rPh>
    <phoneticPr fontId="1"/>
  </si>
  <si>
    <t>4月</t>
    <rPh sb="1" eb="2">
      <t>ガツ</t>
    </rPh>
    <phoneticPr fontId="1"/>
  </si>
  <si>
    <t>5月</t>
    <phoneticPr fontId="1"/>
  </si>
  <si>
    <t>6月</t>
    <phoneticPr fontId="1"/>
  </si>
  <si>
    <t>7月</t>
    <rPh sb="1" eb="2">
      <t>ガツ</t>
    </rPh>
    <phoneticPr fontId="1"/>
  </si>
  <si>
    <t>8月</t>
    <rPh sb="1" eb="2">
      <t>ガツ</t>
    </rPh>
    <phoneticPr fontId="1"/>
  </si>
  <si>
    <t>9月</t>
    <phoneticPr fontId="1"/>
  </si>
  <si>
    <t>10月</t>
    <phoneticPr fontId="1"/>
  </si>
  <si>
    <t>11月</t>
    <phoneticPr fontId="1"/>
  </si>
  <si>
    <t>12月</t>
    <phoneticPr fontId="1"/>
  </si>
  <si>
    <t>1月</t>
    <phoneticPr fontId="1"/>
  </si>
  <si>
    <t>2月</t>
    <phoneticPr fontId="1"/>
  </si>
  <si>
    <t>3月</t>
    <rPh sb="1" eb="2">
      <t>ガツ</t>
    </rPh>
    <phoneticPr fontId="1"/>
  </si>
  <si>
    <t>基本料金単価（円/kW）</t>
    <rPh sb="0" eb="2">
      <t>キホン</t>
    </rPh>
    <rPh sb="2" eb="4">
      <t>リョウキン</t>
    </rPh>
    <rPh sb="4" eb="6">
      <t>タンカ</t>
    </rPh>
    <rPh sb="7" eb="8">
      <t>エン</t>
    </rPh>
    <phoneticPr fontId="1"/>
  </si>
  <si>
    <t>基本料金（円）</t>
    <rPh sb="0" eb="2">
      <t>キホン</t>
    </rPh>
    <rPh sb="2" eb="4">
      <t>リョウキン</t>
    </rPh>
    <phoneticPr fontId="14"/>
  </si>
  <si>
    <t>契約電力（kW）</t>
    <rPh sb="0" eb="2">
      <t>ケイヤク</t>
    </rPh>
    <rPh sb="2" eb="4">
      <t>デンリョク</t>
    </rPh>
    <phoneticPr fontId="1"/>
  </si>
  <si>
    <t>力率調整</t>
    <rPh sb="0" eb="2">
      <t>リキリツ</t>
    </rPh>
    <rPh sb="2" eb="4">
      <t>チョウセイ</t>
    </rPh>
    <phoneticPr fontId="1"/>
  </si>
  <si>
    <t>電力量料金単価
（円/kW）</t>
    <rPh sb="0" eb="2">
      <t>デンリョク</t>
    </rPh>
    <rPh sb="2" eb="3">
      <t>リョウ</t>
    </rPh>
    <rPh sb="3" eb="5">
      <t>リョウキン</t>
    </rPh>
    <rPh sb="5" eb="7">
      <t>タンカ</t>
    </rPh>
    <rPh sb="9" eb="10">
      <t>エン</t>
    </rPh>
    <phoneticPr fontId="1"/>
  </si>
  <si>
    <t>夏季料金</t>
    <phoneticPr fontId="14"/>
  </si>
  <si>
    <t>その他季</t>
    <phoneticPr fontId="14"/>
  </si>
  <si>
    <t>電力量料金計（円）</t>
    <rPh sb="0" eb="2">
      <t>デンリョク</t>
    </rPh>
    <rPh sb="2" eb="3">
      <t>リョウ</t>
    </rPh>
    <rPh sb="3" eb="5">
      <t>リョウキン</t>
    </rPh>
    <rPh sb="5" eb="6">
      <t>ケイ</t>
    </rPh>
    <rPh sb="7" eb="8">
      <t>エン</t>
    </rPh>
    <phoneticPr fontId="1"/>
  </si>
  <si>
    <t>電気料金（円）</t>
    <rPh sb="0" eb="2">
      <t>デンキ</t>
    </rPh>
    <rPh sb="2" eb="4">
      <t>リョウキン</t>
    </rPh>
    <rPh sb="5" eb="6">
      <t>エン</t>
    </rPh>
    <phoneticPr fontId="1"/>
  </si>
  <si>
    <t>４ 各料金の単価は小数点以下第２位まで入力が可能であるが、施設の毎月の電気料金は小数点以下を切り捨てとする。</t>
    <rPh sb="2" eb="5">
      <t>カクリョウキン</t>
    </rPh>
    <rPh sb="6" eb="8">
      <t>タンカ</t>
    </rPh>
    <rPh sb="9" eb="12">
      <t>ショウスウテン</t>
    </rPh>
    <rPh sb="12" eb="14">
      <t>イカ</t>
    </rPh>
    <rPh sb="14" eb="15">
      <t>ダイ</t>
    </rPh>
    <rPh sb="16" eb="17">
      <t>イ</t>
    </rPh>
    <rPh sb="19" eb="21">
      <t>ニュウリョク</t>
    </rPh>
    <rPh sb="22" eb="24">
      <t>カノウ</t>
    </rPh>
    <rPh sb="29" eb="31">
      <t>シセツ</t>
    </rPh>
    <rPh sb="32" eb="34">
      <t>マイツキ</t>
    </rPh>
    <rPh sb="35" eb="37">
      <t>デンキ</t>
    </rPh>
    <rPh sb="37" eb="39">
      <t>リョウキン</t>
    </rPh>
    <rPh sb="40" eb="43">
      <t>ショウスウテン</t>
    </rPh>
    <rPh sb="43" eb="45">
      <t>イカ</t>
    </rPh>
    <rPh sb="46" eb="47">
      <t>キ</t>
    </rPh>
    <rPh sb="48" eb="49">
      <t>ス</t>
    </rPh>
    <phoneticPr fontId="1"/>
  </si>
  <si>
    <t>基本料金単価等</t>
    <rPh sb="0" eb="2">
      <t>キホン</t>
    </rPh>
    <rPh sb="2" eb="4">
      <t>リョウキン</t>
    </rPh>
    <rPh sb="4" eb="6">
      <t>タンカ</t>
    </rPh>
    <rPh sb="6" eb="7">
      <t>トウ</t>
    </rPh>
    <phoneticPr fontId="1"/>
  </si>
  <si>
    <t>電気料金等</t>
    <rPh sb="0" eb="2">
      <t>デンキ</t>
    </rPh>
    <rPh sb="2" eb="4">
      <t>リョウキン</t>
    </rPh>
    <rPh sb="4" eb="5">
      <t>トウ</t>
    </rPh>
    <phoneticPr fontId="1"/>
  </si>
  <si>
    <t>予備電力</t>
    <rPh sb="0" eb="2">
      <t>ヨビ</t>
    </rPh>
    <rPh sb="2" eb="4">
      <t>デンリョク</t>
    </rPh>
    <phoneticPr fontId="14"/>
  </si>
  <si>
    <t>夏季電力量（kWh）</t>
    <rPh sb="0" eb="2">
      <t>カキ</t>
    </rPh>
    <rPh sb="2" eb="4">
      <t>デンリョク</t>
    </rPh>
    <phoneticPr fontId="1"/>
  </si>
  <si>
    <t>その他季電力量（kWh）</t>
    <rPh sb="2" eb="3">
      <t>タ</t>
    </rPh>
    <rPh sb="3" eb="4">
      <t>キ</t>
    </rPh>
    <rPh sb="4" eb="6">
      <t>デンリョク</t>
    </rPh>
    <phoneticPr fontId="1"/>
  </si>
  <si>
    <t>予定使用電力量（kWh）</t>
  </si>
  <si>
    <t>【入力要領】</t>
    <rPh sb="1" eb="3">
      <t>ニュウリョク</t>
    </rPh>
    <rPh sb="3" eb="5">
      <t>ヨウリョウ</t>
    </rPh>
    <phoneticPr fontId="1"/>
  </si>
  <si>
    <t>No</t>
    <phoneticPr fontId="14"/>
  </si>
  <si>
    <t>大滝
沈砂池</t>
    <rPh sb="0" eb="2">
      <t>オオタキ</t>
    </rPh>
    <rPh sb="3" eb="6">
      <t>チンサチ</t>
    </rPh>
    <phoneticPr fontId="14"/>
  </si>
  <si>
    <t>低圧電力</t>
    <rPh sb="0" eb="2">
      <t>テイアツ</t>
    </rPh>
    <rPh sb="2" eb="4">
      <t>デンリョク</t>
    </rPh>
    <phoneticPr fontId="1"/>
  </si>
  <si>
    <t>従量電灯Ｂ</t>
    <rPh sb="0" eb="2">
      <t>ジュウリョウ</t>
    </rPh>
    <rPh sb="2" eb="4">
      <t>デントウ</t>
    </rPh>
    <phoneticPr fontId="1"/>
  </si>
  <si>
    <t>基本料金単価（円/契約）</t>
    <rPh sb="0" eb="2">
      <t>キホン</t>
    </rPh>
    <rPh sb="2" eb="4">
      <t>リョウキン</t>
    </rPh>
    <rPh sb="4" eb="6">
      <t>タンカ</t>
    </rPh>
    <rPh sb="7" eb="8">
      <t>エン</t>
    </rPh>
    <rPh sb="9" eb="11">
      <t>ケイヤク</t>
    </rPh>
    <phoneticPr fontId="1"/>
  </si>
  <si>
    <t>電力量料金（kWh）</t>
    <rPh sb="0" eb="2">
      <t>デンリョク</t>
    </rPh>
    <rPh sb="2" eb="3">
      <t>リョウ</t>
    </rPh>
    <rPh sb="3" eb="5">
      <t>リョウキン</t>
    </rPh>
    <phoneticPr fontId="14"/>
  </si>
  <si>
    <t>120kWhまで</t>
    <phoneticPr fontId="14"/>
  </si>
  <si>
    <t>120kWhをこえ300kWhまで</t>
    <phoneticPr fontId="14"/>
  </si>
  <si>
    <t>300kWhをこえる</t>
    <phoneticPr fontId="14"/>
  </si>
  <si>
    <t>山玉
浄水場
取水口</t>
    <rPh sb="0" eb="2">
      <t>ヤマタマ</t>
    </rPh>
    <rPh sb="3" eb="6">
      <t>ジョウスイジョウ</t>
    </rPh>
    <rPh sb="7" eb="9">
      <t>シュスイ</t>
    </rPh>
    <rPh sb="9" eb="10">
      <t>グチ</t>
    </rPh>
    <phoneticPr fontId="14"/>
  </si>
  <si>
    <t>川前
浄水場</t>
    <rPh sb="0" eb="2">
      <t>カワマエ</t>
    </rPh>
    <rPh sb="3" eb="6">
      <t>ジョウスイジョウ</t>
    </rPh>
    <phoneticPr fontId="14"/>
  </si>
  <si>
    <t>旅人
浄水場</t>
    <rPh sb="0" eb="2">
      <t>タビビト</t>
    </rPh>
    <rPh sb="3" eb="6">
      <t>ジョウスイジョウ</t>
    </rPh>
    <phoneticPr fontId="14"/>
  </si>
  <si>
    <t>上遠野
浄水場</t>
    <rPh sb="0" eb="1">
      <t>ウエ</t>
    </rPh>
    <rPh sb="1" eb="3">
      <t>トオノ</t>
    </rPh>
    <rPh sb="4" eb="7">
      <t>ジョウスイジョウ</t>
    </rPh>
    <phoneticPr fontId="14"/>
  </si>
  <si>
    <t>鷹ノ巣
浄水場</t>
    <rPh sb="0" eb="1">
      <t>タカ</t>
    </rPh>
    <rPh sb="2" eb="3">
      <t>ス</t>
    </rPh>
    <rPh sb="4" eb="7">
      <t>ジョウスイジョウ</t>
    </rPh>
    <phoneticPr fontId="14"/>
  </si>
  <si>
    <t>入遠野
導水
ポンプ場</t>
    <rPh sb="0" eb="3">
      <t>イリトオノ</t>
    </rPh>
    <rPh sb="4" eb="6">
      <t>ドウスイ</t>
    </rPh>
    <rPh sb="10" eb="11">
      <t>ジョウ</t>
    </rPh>
    <phoneticPr fontId="14"/>
  </si>
  <si>
    <t>入遠野
浄水場</t>
    <rPh sb="0" eb="1">
      <t>ニュウ</t>
    </rPh>
    <rPh sb="1" eb="3">
      <t>トオノ</t>
    </rPh>
    <rPh sb="4" eb="7">
      <t>ジョウスイジョウ</t>
    </rPh>
    <phoneticPr fontId="14"/>
  </si>
  <si>
    <t>３ 入力する「基本料金単価（円)」には、力率調整割引または割増の金額を含まないこと。</t>
    <rPh sb="2" eb="4">
      <t>ニュウリョク</t>
    </rPh>
    <rPh sb="7" eb="9">
      <t>キホン</t>
    </rPh>
    <rPh sb="9" eb="11">
      <t>リョウキン</t>
    </rPh>
    <rPh sb="11" eb="13">
      <t>タンカ</t>
    </rPh>
    <rPh sb="20" eb="22">
      <t>リキリツ</t>
    </rPh>
    <rPh sb="22" eb="24">
      <t>チョウセイ</t>
    </rPh>
    <rPh sb="24" eb="26">
      <t>ワリビキ</t>
    </rPh>
    <rPh sb="29" eb="31">
      <t>ワリマシ</t>
    </rPh>
    <rPh sb="32" eb="34">
      <t>キンガク</t>
    </rPh>
    <rPh sb="35" eb="36">
      <t>フク</t>
    </rPh>
    <phoneticPr fontId="1"/>
  </si>
  <si>
    <t>いわき市水道局大滝沈砂池外７箇所で使用する電力の供給</t>
    <rPh sb="7" eb="12">
      <t>オオタキチンサチ</t>
    </rPh>
    <rPh sb="12" eb="13">
      <t>ホカ</t>
    </rPh>
    <rPh sb="14" eb="16">
      <t>カショ</t>
    </rPh>
    <phoneticPr fontId="1"/>
  </si>
  <si>
    <t>電力量R3</t>
    <rPh sb="0" eb="2">
      <t>デンリョク</t>
    </rPh>
    <rPh sb="2" eb="3">
      <t>リョウ</t>
    </rPh>
    <phoneticPr fontId="14"/>
  </si>
  <si>
    <t>電力量R4</t>
    <rPh sb="0" eb="2">
      <t>デンリョク</t>
    </rPh>
    <rPh sb="2" eb="3">
      <t>リョウ</t>
    </rPh>
    <phoneticPr fontId="14"/>
  </si>
  <si>
    <t>電力量合計</t>
    <rPh sb="0" eb="2">
      <t>デンリョク</t>
    </rPh>
    <rPh sb="2" eb="3">
      <t>リョウ</t>
    </rPh>
    <rPh sb="3" eb="5">
      <t>ゴウケイ</t>
    </rPh>
    <phoneticPr fontId="14"/>
  </si>
  <si>
    <t>電気料R3</t>
    <rPh sb="0" eb="2">
      <t>デンキ</t>
    </rPh>
    <rPh sb="2" eb="3">
      <t>リョウ</t>
    </rPh>
    <phoneticPr fontId="14"/>
  </si>
  <si>
    <t>電気料R4</t>
    <rPh sb="0" eb="2">
      <t>デンキ</t>
    </rPh>
    <rPh sb="2" eb="3">
      <t>リョウ</t>
    </rPh>
    <phoneticPr fontId="14"/>
  </si>
  <si>
    <t>電気料合計</t>
    <rPh sb="0" eb="2">
      <t>デンキ</t>
    </rPh>
    <rPh sb="2" eb="3">
      <t>リョウ</t>
    </rPh>
    <rPh sb="3" eb="5">
      <t>ゴウケイ</t>
    </rPh>
    <phoneticPr fontId="14"/>
  </si>
  <si>
    <t>（6月～3月）</t>
    <rPh sb="2" eb="3">
      <t>ガツ</t>
    </rPh>
    <rPh sb="5" eb="6">
      <t>ガツ</t>
    </rPh>
    <phoneticPr fontId="14"/>
  </si>
  <si>
    <t>（4月～3月）</t>
    <rPh sb="2" eb="3">
      <t>ガツ</t>
    </rPh>
    <rPh sb="5" eb="6">
      <t>ガツ</t>
    </rPh>
    <phoneticPr fontId="14"/>
  </si>
  <si>
    <t>令和3年度（6月～3月）</t>
    <rPh sb="0" eb="2">
      <t>レイワ</t>
    </rPh>
    <rPh sb="3" eb="5">
      <t>ネンド</t>
    </rPh>
    <rPh sb="7" eb="8">
      <t>ガツ</t>
    </rPh>
    <rPh sb="10" eb="11">
      <t>ガツ</t>
    </rPh>
    <phoneticPr fontId="14"/>
  </si>
  <si>
    <t>令和4年度（4月～3月）</t>
    <rPh sb="0" eb="2">
      <t>レイワ</t>
    </rPh>
    <rPh sb="3" eb="5">
      <t>ネンド</t>
    </rPh>
    <rPh sb="7" eb="8">
      <t>ガツ</t>
    </rPh>
    <rPh sb="10" eb="11">
      <t>ガツ</t>
    </rPh>
    <phoneticPr fontId="14"/>
  </si>
  <si>
    <t>合計（税込み）</t>
    <rPh sb="0" eb="2">
      <t>ゴウケイ</t>
    </rPh>
    <rPh sb="3" eb="5">
      <t>ゼイコミ</t>
    </rPh>
    <phoneticPr fontId="1"/>
  </si>
  <si>
    <t>②</t>
    <phoneticPr fontId="1"/>
  </si>
  <si>
    <t>③＝①＋②</t>
    <phoneticPr fontId="1"/>
  </si>
  <si>
    <t>④＝（③／1.1）</t>
    <phoneticPr fontId="1"/>
  </si>
  <si>
    <t>1円未満切り上げ</t>
    <phoneticPr fontId="14"/>
  </si>
  <si>
    <t>この金額を入札書に転記すること</t>
    <rPh sb="2" eb="4">
      <t>キンガク</t>
    </rPh>
    <rPh sb="5" eb="7">
      <t>ニュウサツ</t>
    </rPh>
    <rPh sb="7" eb="8">
      <t>ショ</t>
    </rPh>
    <rPh sb="9" eb="11">
      <t>テンキ</t>
    </rPh>
    <phoneticPr fontId="1"/>
  </si>
  <si>
    <t>⑤＝（③－④）</t>
    <phoneticPr fontId="1"/>
  </si>
  <si>
    <t>６ 入札金額は表の最下段に記載の総合計（税抜き）④とするが、契約は内訳書に入力された単価による単価契約とするため、正確な単価を入力すること。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
  </si>
  <si>
    <t>５ 入札金額の算定に当たっては、燃料費調整額及び再生可能エネルギー発電促進賦課金の額を含めないこと。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ガク</t>
    </rPh>
    <rPh sb="22" eb="23">
      <t>オヨ</t>
    </rPh>
    <rPh sb="24" eb="26">
      <t>サイセイ</t>
    </rPh>
    <rPh sb="26" eb="28">
      <t>カノウ</t>
    </rPh>
    <rPh sb="33" eb="35">
      <t>ハツデン</t>
    </rPh>
    <rPh sb="35" eb="37">
      <t>ソクシン</t>
    </rPh>
    <rPh sb="37" eb="40">
      <t>フカキン</t>
    </rPh>
    <rPh sb="41" eb="42">
      <t>ガク</t>
    </rPh>
    <rPh sb="43" eb="44">
      <t>フク</t>
    </rPh>
    <phoneticPr fontId="1"/>
  </si>
  <si>
    <t>契約電流（A）</t>
    <rPh sb="0" eb="2">
      <t>ケイヤク</t>
    </rPh>
    <rPh sb="2" eb="4">
      <t>デンリュウ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</si>
</sst>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quot;ｋW&quot;"/>
    <numFmt numFmtId="178" formatCode="#,##0_ "/>
    <numFmt numFmtId="179" formatCode="#,##0.00_ "/>
    <numFmt numFmtId="180" formatCode="0.00_ "/>
    <numFmt numFmtId="181" formatCode="#,##0.00;&quot;△ &quot;#,##0.00"/>
    <numFmt numFmtId="182" formatCode="0_ "/>
    <numFmt numFmtId="183" formatCode="#,##0.00_ ;[Red]\-#,##0.00\ "/>
  </numFmts>
  <fonts count="23" x14ac:knownFonts="1">
    <font>
      <sz val="11"/>
      <color theme="1"/>
      <name val="ＭＳ Ｐゴシック"/>
      <family val="2"/>
      <scheme val="minor"/>
    </font>
    <font>
      <sz val="6"/>
      <name val="ＭＳ Ｐゴシック"/>
      <family val="3"/>
      <charset val="128"/>
      <scheme val="minor"/>
    </font>
    <font>
      <sz val="10.5"/>
      <color theme="1"/>
      <name val="ＭＳ 明朝"/>
      <family val="1"/>
      <charset val="128"/>
    </font>
    <font>
      <sz val="9"/>
      <name val="ＭＳ 明朝"/>
      <family val="1"/>
      <charset val="128"/>
    </font>
    <font>
      <sz val="14"/>
      <color theme="1"/>
      <name val="ＭＳ ゴシック"/>
      <family val="3"/>
      <charset val="128"/>
    </font>
    <font>
      <b/>
      <sz val="14"/>
      <color theme="1"/>
      <name val="ＭＳ ゴシック"/>
      <family val="3"/>
      <charset val="128"/>
    </font>
    <font>
      <sz val="14"/>
      <color theme="1"/>
      <name val="ＭＳ 明朝"/>
      <family val="1"/>
      <charset val="128"/>
    </font>
    <font>
      <sz val="11"/>
      <name val="ＭＳ Ｐゴシック"/>
      <family val="3"/>
      <charset val="128"/>
    </font>
    <font>
      <sz val="14"/>
      <name val="ＭＳ 明朝"/>
      <family val="1"/>
      <charset val="128"/>
    </font>
    <font>
      <u/>
      <sz val="14"/>
      <color theme="1"/>
      <name val="ＭＳ 明朝"/>
      <family val="1"/>
      <charset val="128"/>
    </font>
    <font>
      <sz val="11"/>
      <color theme="1"/>
      <name val="ＭＳ Ｐゴシック"/>
      <family val="2"/>
      <scheme val="minor"/>
    </font>
    <font>
      <sz val="8"/>
      <color theme="1"/>
      <name val="ＭＳ 明朝"/>
      <family val="1"/>
      <charset val="128"/>
    </font>
    <font>
      <sz val="8"/>
      <name val="ＭＳ 明朝"/>
      <family val="1"/>
      <charset val="128"/>
    </font>
    <font>
      <sz val="10.5"/>
      <color theme="1"/>
      <name val="ＭＳ 明朝"/>
      <family val="2"/>
      <charset val="128"/>
    </font>
    <font>
      <sz val="6"/>
      <name val="ＭＳ 明朝"/>
      <family val="2"/>
      <charset val="128"/>
    </font>
    <font>
      <sz val="9"/>
      <color theme="1"/>
      <name val="ＭＳ 明朝"/>
      <family val="1"/>
      <charset val="128"/>
    </font>
    <font>
      <b/>
      <sz val="9"/>
      <color theme="1"/>
      <name val="ＭＳ 明朝"/>
      <family val="1"/>
      <charset val="128"/>
    </font>
    <font>
      <b/>
      <u/>
      <sz val="9"/>
      <color rgb="FFFF0000"/>
      <name val="ＭＳ ゴシック"/>
      <family val="3"/>
      <charset val="128"/>
    </font>
    <font>
      <sz val="6"/>
      <name val="ＭＳ 明朝"/>
      <family val="1"/>
      <charset val="128"/>
    </font>
    <font>
      <b/>
      <u/>
      <sz val="10"/>
      <color rgb="FFFF0000"/>
      <name val="ＭＳ ゴシック"/>
      <family val="3"/>
      <charset val="128"/>
    </font>
    <font>
      <b/>
      <sz val="12"/>
      <color rgb="FFFF0000"/>
      <name val="HGP創英ﾌﾟﾚｾﾞﾝｽEB"/>
      <family val="1"/>
      <charset val="128"/>
    </font>
    <font>
      <u/>
      <sz val="8"/>
      <color theme="1"/>
      <name val="ＭＳ 明朝"/>
      <family val="1"/>
      <charset val="128"/>
    </font>
    <font>
      <b/>
      <u/>
      <sz val="12"/>
      <color rgb="FFFF0000"/>
      <name val="ＭＳ 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hair">
        <color indexed="64"/>
      </right>
      <top style="hair">
        <color indexed="64"/>
      </top>
      <bottom style="hair">
        <color indexed="64"/>
      </bottom>
      <diagonal style="hair">
        <color indexed="64"/>
      </diagonal>
    </border>
    <border>
      <left style="thin">
        <color indexed="64"/>
      </left>
      <right style="thin">
        <color indexed="64"/>
      </right>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s>
  <cellStyleXfs count="6">
    <xf numFmtId="0" fontId="0" fillId="0" borderId="0"/>
    <xf numFmtId="38" fontId="7" fillId="0" borderId="0" applyFont="0" applyFill="0" applyBorder="0" applyAlignment="0" applyProtection="0"/>
    <xf numFmtId="0" fontId="7" fillId="0" borderId="0"/>
    <xf numFmtId="0" fontId="8" fillId="0" borderId="0"/>
    <xf numFmtId="0" fontId="10" fillId="0" borderId="0"/>
    <xf numFmtId="38" fontId="13" fillId="0" borderId="0" applyFont="0" applyFill="0" applyBorder="0" applyAlignment="0" applyProtection="0">
      <alignment vertical="center"/>
    </xf>
  </cellStyleXfs>
  <cellXfs count="167">
    <xf numFmtId="0" fontId="0" fillId="0" borderId="0" xfId="0"/>
    <xf numFmtId="0" fontId="2" fillId="0" borderId="0" xfId="4" applyFont="1"/>
    <xf numFmtId="0" fontId="2" fillId="0" borderId="0" xfId="4" applyFont="1" applyFill="1"/>
    <xf numFmtId="0" fontId="2" fillId="0" borderId="0" xfId="4" applyFont="1" applyAlignment="1">
      <alignment horizontal="center"/>
    </xf>
    <xf numFmtId="176" fontId="2" fillId="0" borderId="0" xfId="4" applyNumberFormat="1" applyFont="1" applyAlignment="1">
      <alignment horizontal="right" vertical="center" shrinkToFit="1"/>
    </xf>
    <xf numFmtId="0" fontId="2" fillId="0" borderId="0" xfId="4" applyFont="1" applyAlignment="1">
      <alignment horizontal="right" vertical="center" shrinkToFit="1"/>
    </xf>
    <xf numFmtId="176" fontId="2" fillId="0" borderId="0" xfId="4" applyNumberFormat="1" applyFont="1" applyAlignment="1">
      <alignment horizontal="right"/>
    </xf>
    <xf numFmtId="0" fontId="2" fillId="0" borderId="0" xfId="4" applyFont="1" applyAlignment="1">
      <alignment horizontal="right"/>
    </xf>
    <xf numFmtId="0" fontId="4" fillId="0" borderId="0" xfId="4" applyFont="1" applyAlignment="1">
      <alignment horizontal="center" vertical="center"/>
    </xf>
    <xf numFmtId="0" fontId="4" fillId="0" borderId="0" xfId="4" applyFont="1" applyFill="1" applyAlignment="1">
      <alignment horizontal="center" vertical="center"/>
    </xf>
    <xf numFmtId="0" fontId="2" fillId="0" borderId="0" xfId="4" applyFont="1" applyFill="1" applyAlignment="1">
      <alignment horizontal="center"/>
    </xf>
    <xf numFmtId="0" fontId="6" fillId="0" borderId="0" xfId="4" applyFont="1"/>
    <xf numFmtId="0" fontId="6" fillId="0" borderId="0" xfId="4" applyFont="1" applyFill="1"/>
    <xf numFmtId="0" fontId="12" fillId="0" borderId="1" xfId="4" applyFont="1" applyBorder="1" applyAlignment="1">
      <alignment horizontal="center" vertical="center" shrinkToFit="1"/>
    </xf>
    <xf numFmtId="176" fontId="11" fillId="0" borderId="30" xfId="4" applyNumberFormat="1" applyFont="1" applyBorder="1" applyAlignment="1">
      <alignment horizontal="center" vertical="center" shrinkToFit="1"/>
    </xf>
    <xf numFmtId="176" fontId="11" fillId="0" borderId="24" xfId="4" applyNumberFormat="1" applyFont="1" applyBorder="1" applyAlignment="1">
      <alignment horizontal="center" vertical="center" shrinkToFit="1"/>
    </xf>
    <xf numFmtId="176" fontId="11" fillId="0" borderId="29" xfId="4" applyNumberFormat="1" applyFont="1" applyBorder="1" applyAlignment="1">
      <alignment horizontal="center" vertical="center" shrinkToFit="1"/>
    </xf>
    <xf numFmtId="0" fontId="11" fillId="0" borderId="21" xfId="4" applyFont="1" applyBorder="1" applyAlignment="1">
      <alignment horizontal="center" vertical="center"/>
    </xf>
    <xf numFmtId="177" fontId="12" fillId="0" borderId="16" xfId="4" applyNumberFormat="1" applyFont="1" applyBorder="1" applyAlignment="1">
      <alignment vertical="center" shrinkToFit="1"/>
    </xf>
    <xf numFmtId="0" fontId="15" fillId="0" borderId="0" xfId="4" applyFont="1"/>
    <xf numFmtId="0" fontId="15" fillId="0" borderId="0" xfId="4" applyFont="1" applyAlignment="1">
      <alignment vertical="center"/>
    </xf>
    <xf numFmtId="176" fontId="11" fillId="0" borderId="26" xfId="4" applyNumberFormat="1" applyFont="1" applyBorder="1" applyAlignment="1">
      <alignment vertical="center"/>
    </xf>
    <xf numFmtId="181" fontId="11" fillId="0" borderId="26" xfId="4" applyNumberFormat="1" applyFont="1" applyBorder="1" applyAlignment="1">
      <alignment vertical="center"/>
    </xf>
    <xf numFmtId="0" fontId="11" fillId="0" borderId="12" xfId="4" applyFont="1" applyBorder="1" applyAlignment="1">
      <alignment vertical="center"/>
    </xf>
    <xf numFmtId="0" fontId="11" fillId="0" borderId="17" xfId="4" applyFont="1" applyBorder="1" applyAlignment="1">
      <alignment vertical="center"/>
    </xf>
    <xf numFmtId="0" fontId="12" fillId="0" borderId="15" xfId="4" applyFont="1" applyBorder="1" applyAlignment="1">
      <alignment vertical="center" shrinkToFit="1"/>
    </xf>
    <xf numFmtId="181" fontId="11" fillId="0" borderId="34" xfId="4" applyNumberFormat="1" applyFont="1" applyFill="1" applyBorder="1" applyAlignment="1">
      <alignment vertical="center" shrinkToFit="1"/>
    </xf>
    <xf numFmtId="181" fontId="11" fillId="0" borderId="6" xfId="4" applyNumberFormat="1" applyFont="1" applyFill="1" applyBorder="1" applyAlignment="1">
      <alignment vertical="center" shrinkToFit="1"/>
    </xf>
    <xf numFmtId="181" fontId="11" fillId="0" borderId="7" xfId="4" applyNumberFormat="1" applyFont="1" applyFill="1" applyBorder="1" applyAlignment="1">
      <alignment vertical="center" shrinkToFit="1"/>
    </xf>
    <xf numFmtId="181" fontId="11" fillId="0" borderId="33" xfId="4" applyNumberFormat="1" applyFont="1" applyFill="1" applyBorder="1" applyAlignment="1">
      <alignment vertical="center"/>
    </xf>
    <xf numFmtId="176" fontId="11" fillId="0" borderId="13" xfId="4" applyNumberFormat="1" applyFont="1" applyFill="1" applyBorder="1" applyAlignment="1">
      <alignment horizontal="right" vertical="center" shrinkToFit="1"/>
    </xf>
    <xf numFmtId="176" fontId="11" fillId="0" borderId="4" xfId="4" applyNumberFormat="1" applyFont="1" applyFill="1" applyBorder="1" applyAlignment="1">
      <alignment horizontal="right" vertical="center" shrinkToFit="1"/>
    </xf>
    <xf numFmtId="176" fontId="11" fillId="0" borderId="9" xfId="4" applyNumberFormat="1" applyFont="1" applyFill="1" applyBorder="1" applyAlignment="1">
      <alignment horizontal="right" vertical="center" shrinkToFit="1"/>
    </xf>
    <xf numFmtId="181" fontId="11" fillId="0" borderId="4" xfId="4" applyNumberFormat="1" applyFont="1" applyFill="1" applyBorder="1" applyAlignment="1">
      <alignment horizontal="right" vertical="center" shrinkToFit="1"/>
    </xf>
    <xf numFmtId="176" fontId="11" fillId="0" borderId="11" xfId="5" applyNumberFormat="1" applyFont="1" applyFill="1" applyBorder="1" applyAlignment="1">
      <alignment horizontal="right" vertical="center" shrinkToFit="1"/>
    </xf>
    <xf numFmtId="176" fontId="11" fillId="0" borderId="4" xfId="4" applyNumberFormat="1" applyFont="1" applyFill="1" applyBorder="1" applyAlignment="1">
      <alignment horizontal="right" vertical="center"/>
    </xf>
    <xf numFmtId="38" fontId="11" fillId="0" borderId="0" xfId="5" applyFont="1" applyAlignment="1">
      <alignment horizontal="center"/>
    </xf>
    <xf numFmtId="0" fontId="2" fillId="0" borderId="0" xfId="4" applyFont="1" applyAlignment="1">
      <alignment vertical="center"/>
    </xf>
    <xf numFmtId="38" fontId="11" fillId="0" borderId="0" xfId="5" applyFont="1" applyAlignment="1">
      <alignment horizontal="center" vertical="center"/>
    </xf>
    <xf numFmtId="180" fontId="12" fillId="0" borderId="26" xfId="4" applyNumberFormat="1" applyFont="1" applyFill="1" applyBorder="1" applyAlignment="1">
      <alignment vertical="center" shrinkToFit="1"/>
    </xf>
    <xf numFmtId="179" fontId="12" fillId="2" borderId="26" xfId="4" applyNumberFormat="1" applyFont="1" applyFill="1" applyBorder="1" applyAlignment="1">
      <alignment vertical="center" shrinkToFit="1"/>
    </xf>
    <xf numFmtId="176" fontId="11" fillId="0" borderId="35" xfId="4" applyNumberFormat="1" applyFont="1" applyBorder="1" applyAlignment="1">
      <alignment vertical="center"/>
    </xf>
    <xf numFmtId="183" fontId="12" fillId="2" borderId="33" xfId="5" applyNumberFormat="1" applyFont="1" applyFill="1" applyBorder="1" applyAlignment="1">
      <alignment vertical="center" shrinkToFit="1"/>
    </xf>
    <xf numFmtId="179" fontId="12" fillId="2" borderId="35" xfId="4" applyNumberFormat="1" applyFont="1" applyFill="1" applyBorder="1" applyAlignment="1">
      <alignment vertical="center" shrinkToFit="1"/>
    </xf>
    <xf numFmtId="0" fontId="2" fillId="0" borderId="0" xfId="4" applyFont="1" applyAlignment="1">
      <alignment horizontal="right" vertical="center"/>
    </xf>
    <xf numFmtId="176" fontId="11" fillId="0" borderId="38" xfId="4" applyNumberFormat="1" applyFont="1" applyFill="1" applyBorder="1" applyAlignment="1">
      <alignment horizontal="right" vertical="center" shrinkToFit="1"/>
    </xf>
    <xf numFmtId="176" fontId="11" fillId="0" borderId="31" xfId="4" applyNumberFormat="1" applyFont="1" applyFill="1" applyBorder="1" applyAlignment="1">
      <alignment horizontal="right" vertical="center" shrinkToFit="1"/>
    </xf>
    <xf numFmtId="176" fontId="11" fillId="0" borderId="31" xfId="4" applyNumberFormat="1" applyFont="1" applyFill="1" applyBorder="1" applyAlignment="1">
      <alignment horizontal="right" vertical="center"/>
    </xf>
    <xf numFmtId="176" fontId="11" fillId="0" borderId="32" xfId="4" applyNumberFormat="1" applyFont="1" applyFill="1" applyBorder="1" applyAlignment="1">
      <alignment horizontal="right" vertical="center"/>
    </xf>
    <xf numFmtId="182" fontId="12" fillId="0" borderId="26" xfId="4" applyNumberFormat="1" applyFont="1" applyFill="1" applyBorder="1" applyAlignment="1">
      <alignment vertical="center" shrinkToFit="1"/>
    </xf>
    <xf numFmtId="176" fontId="11" fillId="0" borderId="24" xfId="4" applyNumberFormat="1" applyFont="1" applyFill="1" applyBorder="1" applyAlignment="1">
      <alignment horizontal="center" vertical="center" shrinkToFit="1"/>
    </xf>
    <xf numFmtId="176" fontId="15" fillId="0" borderId="0" xfId="4" applyNumberFormat="1" applyFont="1" applyBorder="1" applyAlignment="1">
      <alignment vertical="center" shrinkToFit="1"/>
    </xf>
    <xf numFmtId="177" fontId="12" fillId="0" borderId="16" xfId="4" applyNumberFormat="1" applyFont="1" applyFill="1" applyBorder="1" applyAlignment="1">
      <alignment vertical="center" shrinkToFit="1"/>
    </xf>
    <xf numFmtId="180" fontId="12" fillId="2" borderId="26" xfId="4" applyNumberFormat="1" applyFont="1" applyFill="1" applyBorder="1" applyAlignment="1">
      <alignment vertical="center" shrinkToFit="1"/>
    </xf>
    <xf numFmtId="0" fontId="12" fillId="0" borderId="8" xfId="4" applyFont="1" applyBorder="1" applyAlignment="1">
      <alignment vertical="center" shrinkToFit="1"/>
    </xf>
    <xf numFmtId="0" fontId="12" fillId="0" borderId="9" xfId="4" applyFont="1" applyBorder="1" applyAlignment="1">
      <alignment vertical="center" shrinkToFit="1"/>
    </xf>
    <xf numFmtId="0" fontId="12" fillId="0" borderId="32" xfId="4" applyFont="1" applyFill="1" applyBorder="1" applyAlignment="1">
      <alignment horizontal="center" vertical="center" shrinkToFit="1"/>
    </xf>
    <xf numFmtId="182" fontId="11" fillId="0" borderId="0" xfId="4" applyNumberFormat="1" applyFont="1" applyFill="1" applyAlignment="1">
      <alignment vertical="center"/>
    </xf>
    <xf numFmtId="176" fontId="11" fillId="0" borderId="26" xfId="4" applyNumberFormat="1" applyFont="1" applyFill="1" applyBorder="1" applyAlignment="1">
      <alignment vertical="center"/>
    </xf>
    <xf numFmtId="181" fontId="11" fillId="0" borderId="13" xfId="4" applyNumberFormat="1" applyFont="1" applyBorder="1" applyAlignment="1">
      <alignment horizontal="right" vertical="center" shrinkToFit="1"/>
    </xf>
    <xf numFmtId="181" fontId="11" fillId="0" borderId="4" xfId="4" applyNumberFormat="1" applyFont="1" applyBorder="1" applyAlignment="1">
      <alignment horizontal="right" vertical="center" shrinkToFit="1"/>
    </xf>
    <xf numFmtId="181" fontId="11" fillId="0" borderId="9" xfId="4" applyNumberFormat="1" applyFont="1" applyBorder="1" applyAlignment="1">
      <alignment horizontal="right" vertical="center" shrinkToFit="1"/>
    </xf>
    <xf numFmtId="176" fontId="11" fillId="0" borderId="14" xfId="4" applyNumberFormat="1" applyFont="1" applyBorder="1" applyAlignment="1">
      <alignment horizontal="right" vertical="center" shrinkToFit="1"/>
    </xf>
    <xf numFmtId="176" fontId="11" fillId="0" borderId="11" xfId="5" applyNumberFormat="1" applyFont="1" applyBorder="1" applyAlignment="1">
      <alignment horizontal="right" vertical="center" shrinkToFit="1"/>
    </xf>
    <xf numFmtId="176" fontId="11" fillId="0" borderId="12" xfId="5" applyNumberFormat="1" applyFont="1" applyBorder="1" applyAlignment="1">
      <alignment horizontal="right" vertical="center" shrinkToFit="1"/>
    </xf>
    <xf numFmtId="0" fontId="18" fillId="0" borderId="9" xfId="4" applyFont="1" applyBorder="1" applyAlignment="1">
      <alignment vertical="center" shrinkToFit="1"/>
    </xf>
    <xf numFmtId="38" fontId="11" fillId="0" borderId="0" xfId="5" applyFont="1" applyFill="1" applyAlignment="1">
      <alignment horizontal="center"/>
    </xf>
    <xf numFmtId="0" fontId="18" fillId="0" borderId="9" xfId="4" applyFont="1" applyBorder="1" applyAlignment="1">
      <alignment vertical="center" wrapText="1" shrinkToFit="1"/>
    </xf>
    <xf numFmtId="0" fontId="11" fillId="0" borderId="16" xfId="4" applyFont="1" applyBorder="1" applyAlignment="1">
      <alignment vertical="center"/>
    </xf>
    <xf numFmtId="176" fontId="11" fillId="0" borderId="13" xfId="4" applyNumberFormat="1" applyFont="1" applyBorder="1" applyAlignment="1">
      <alignment horizontal="right" vertical="center" shrinkToFit="1"/>
    </xf>
    <xf numFmtId="176" fontId="11" fillId="0" borderId="4" xfId="5" applyNumberFormat="1" applyFont="1" applyBorder="1" applyAlignment="1">
      <alignment horizontal="right" vertical="center" shrinkToFit="1"/>
    </xf>
    <xf numFmtId="176" fontId="11" fillId="0" borderId="4" xfId="5" applyNumberFormat="1" applyFont="1" applyFill="1" applyBorder="1" applyAlignment="1">
      <alignment horizontal="right" vertical="center" shrinkToFit="1"/>
    </xf>
    <xf numFmtId="176" fontId="11" fillId="0" borderId="9" xfId="5" applyNumberFormat="1" applyFont="1" applyBorder="1" applyAlignment="1">
      <alignment horizontal="right" vertical="center" shrinkToFit="1"/>
    </xf>
    <xf numFmtId="0" fontId="18" fillId="0" borderId="12" xfId="4" applyFont="1" applyBorder="1" applyAlignment="1">
      <alignment vertical="center" wrapText="1" shrinkToFit="1"/>
    </xf>
    <xf numFmtId="0" fontId="11" fillId="0" borderId="40" xfId="4" applyFont="1" applyBorder="1" applyAlignment="1">
      <alignment vertical="center"/>
    </xf>
    <xf numFmtId="176" fontId="11" fillId="0" borderId="41" xfId="4" applyNumberFormat="1" applyFont="1" applyBorder="1" applyAlignment="1">
      <alignment horizontal="right" vertical="center" shrinkToFit="1"/>
    </xf>
    <xf numFmtId="176" fontId="11" fillId="0" borderId="42" xfId="5" applyNumberFormat="1" applyFont="1" applyBorder="1" applyAlignment="1">
      <alignment horizontal="right" vertical="center" shrinkToFit="1"/>
    </xf>
    <xf numFmtId="176" fontId="11" fillId="0" borderId="42" xfId="5" applyNumberFormat="1" applyFont="1" applyFill="1" applyBorder="1" applyAlignment="1">
      <alignment horizontal="right" vertical="center" shrinkToFit="1"/>
    </xf>
    <xf numFmtId="176" fontId="11" fillId="0" borderId="43" xfId="5" applyNumberFormat="1" applyFont="1" applyBorder="1" applyAlignment="1">
      <alignment horizontal="right" vertical="center" shrinkToFit="1"/>
    </xf>
    <xf numFmtId="176" fontId="11" fillId="0" borderId="44" xfId="4" applyNumberFormat="1" applyFont="1" applyBorder="1" applyAlignment="1">
      <alignment vertical="center"/>
    </xf>
    <xf numFmtId="0" fontId="15" fillId="0" borderId="0" xfId="4" applyFont="1" applyFill="1" applyAlignment="1">
      <alignment vertical="center"/>
    </xf>
    <xf numFmtId="176" fontId="15" fillId="0" borderId="0" xfId="4" applyNumberFormat="1" applyFont="1" applyAlignment="1">
      <alignment vertical="center" shrinkToFit="1"/>
    </xf>
    <xf numFmtId="0" fontId="15" fillId="0" borderId="0" xfId="4" applyFont="1" applyAlignment="1">
      <alignment vertical="center" shrinkToFit="1"/>
    </xf>
    <xf numFmtId="176" fontId="15" fillId="0" borderId="0" xfId="4" applyNumberFormat="1" applyFont="1" applyAlignment="1">
      <alignment vertical="center"/>
    </xf>
    <xf numFmtId="0" fontId="2" fillId="0" borderId="0" xfId="4" applyFont="1" applyFill="1" applyAlignment="1">
      <alignment vertical="center"/>
    </xf>
    <xf numFmtId="176" fontId="2" fillId="0" borderId="0" xfId="4" applyNumberFormat="1" applyFont="1" applyAlignment="1">
      <alignment vertical="center" shrinkToFit="1"/>
    </xf>
    <xf numFmtId="176" fontId="2" fillId="0" borderId="0" xfId="4" applyNumberFormat="1" applyFont="1" applyAlignment="1">
      <alignment vertical="center"/>
    </xf>
    <xf numFmtId="0" fontId="15" fillId="0" borderId="0" xfId="4" applyFont="1" applyAlignment="1">
      <alignment horizontal="center" vertical="center"/>
    </xf>
    <xf numFmtId="176" fontId="15" fillId="0" borderId="0" xfId="4" applyNumberFormat="1" applyFont="1" applyAlignment="1">
      <alignment vertical="center" shrinkToFit="1"/>
    </xf>
    <xf numFmtId="38" fontId="15" fillId="0" borderId="1" xfId="5" applyFont="1" applyBorder="1" applyAlignment="1">
      <alignment horizontal="center" vertical="center"/>
    </xf>
    <xf numFmtId="0" fontId="15" fillId="0" borderId="0" xfId="4" applyFont="1" applyBorder="1"/>
    <xf numFmtId="0" fontId="15" fillId="0" borderId="0" xfId="4" applyFont="1" applyBorder="1" applyAlignment="1">
      <alignment vertical="center"/>
    </xf>
    <xf numFmtId="0" fontId="15" fillId="0" borderId="1" xfId="4" applyFont="1" applyBorder="1" applyAlignment="1">
      <alignment horizontal="center" vertical="center"/>
    </xf>
    <xf numFmtId="0" fontId="15" fillId="0" borderId="37" xfId="4" applyFont="1" applyBorder="1" applyAlignment="1">
      <alignment vertical="center"/>
    </xf>
    <xf numFmtId="0" fontId="15" fillId="0" borderId="37" xfId="4" applyFont="1" applyBorder="1"/>
    <xf numFmtId="176" fontId="15" fillId="0" borderId="1" xfId="4" applyNumberFormat="1" applyFont="1" applyFill="1" applyBorder="1" applyAlignment="1">
      <alignment horizontal="center" vertical="center"/>
    </xf>
    <xf numFmtId="0" fontId="15" fillId="0" borderId="37" xfId="4" applyFont="1" applyFill="1" applyBorder="1"/>
    <xf numFmtId="0" fontId="15" fillId="0" borderId="1" xfId="4" applyFont="1" applyFill="1" applyBorder="1" applyAlignment="1">
      <alignment horizontal="center" vertical="center"/>
    </xf>
    <xf numFmtId="176" fontId="15" fillId="0" borderId="1" xfId="4" applyNumberFormat="1" applyFont="1" applyBorder="1" applyAlignment="1">
      <alignment horizontal="center" vertical="center"/>
    </xf>
    <xf numFmtId="0" fontId="15" fillId="0" borderId="36" xfId="4" applyFont="1" applyBorder="1" applyAlignment="1">
      <alignment horizontal="center" vertical="center"/>
    </xf>
    <xf numFmtId="38" fontId="15" fillId="0" borderId="45" xfId="5" applyFont="1" applyBorder="1" applyAlignment="1">
      <alignment horizontal="center" vertical="center"/>
    </xf>
    <xf numFmtId="176" fontId="2" fillId="0" borderId="0" xfId="4" applyNumberFormat="1" applyFont="1" applyAlignment="1">
      <alignment horizontal="center" vertical="center"/>
    </xf>
    <xf numFmtId="0" fontId="3" fillId="0" borderId="0" xfId="4" applyFont="1" applyBorder="1" applyAlignment="1">
      <alignment horizontal="center" vertical="center"/>
    </xf>
    <xf numFmtId="176" fontId="15" fillId="0" borderId="0" xfId="4" applyNumberFormat="1" applyFont="1" applyAlignment="1">
      <alignment horizontal="center" vertical="center"/>
    </xf>
    <xf numFmtId="0" fontId="17" fillId="0" borderId="0" xfId="4" applyFont="1" applyAlignment="1">
      <alignment horizontal="center" vertical="center"/>
    </xf>
    <xf numFmtId="0" fontId="19" fillId="0" borderId="0" xfId="4" applyFont="1" applyAlignment="1">
      <alignment horizontal="left" vertical="center"/>
    </xf>
    <xf numFmtId="0" fontId="20" fillId="0" borderId="0" xfId="4" applyFont="1" applyFill="1" applyAlignment="1">
      <alignment vertical="center"/>
    </xf>
    <xf numFmtId="0" fontId="20" fillId="0" borderId="48" xfId="4" applyFont="1" applyFill="1" applyBorder="1" applyAlignment="1">
      <alignment vertical="center"/>
    </xf>
    <xf numFmtId="181" fontId="21" fillId="0" borderId="13" xfId="4" applyNumberFormat="1" applyFont="1" applyBorder="1" applyAlignment="1">
      <alignment horizontal="right" vertical="center" shrinkToFit="1"/>
    </xf>
    <xf numFmtId="0" fontId="11" fillId="0" borderId="1" xfId="4" applyFont="1" applyBorder="1" applyAlignment="1">
      <alignment horizontal="center" vertical="center"/>
    </xf>
    <xf numFmtId="0" fontId="11" fillId="0" borderId="36" xfId="4" applyFont="1" applyFill="1" applyBorder="1" applyAlignment="1">
      <alignment horizontal="center" vertical="center" wrapText="1"/>
    </xf>
    <xf numFmtId="0" fontId="11" fillId="0" borderId="37" xfId="4" applyFont="1" applyFill="1" applyBorder="1" applyAlignment="1">
      <alignment horizontal="center" vertical="center" wrapText="1"/>
    </xf>
    <xf numFmtId="0" fontId="11" fillId="0" borderId="39" xfId="4" applyFont="1" applyFill="1" applyBorder="1" applyAlignment="1">
      <alignment horizontal="center" vertical="center" wrapText="1"/>
    </xf>
    <xf numFmtId="0" fontId="11" fillId="0" borderId="23" xfId="4" applyFont="1" applyFill="1" applyBorder="1" applyAlignment="1">
      <alignment horizontal="center" vertical="center" wrapText="1"/>
    </xf>
    <xf numFmtId="0" fontId="11" fillId="0" borderId="25" xfId="4" applyFont="1" applyFill="1" applyBorder="1" applyAlignment="1">
      <alignment horizontal="center" vertical="center" wrapText="1"/>
    </xf>
    <xf numFmtId="0" fontId="11" fillId="0" borderId="20" xfId="4" applyFont="1" applyFill="1" applyBorder="1" applyAlignment="1">
      <alignment horizontal="center" vertical="center" wrapText="1"/>
    </xf>
    <xf numFmtId="0" fontId="12" fillId="0" borderId="8" xfId="4" applyFont="1" applyBorder="1" applyAlignment="1">
      <alignment vertical="center" shrinkToFit="1"/>
    </xf>
    <xf numFmtId="0" fontId="12" fillId="0" borderId="9" xfId="4" applyFont="1" applyBorder="1" applyAlignment="1">
      <alignment vertical="center" shrinkToFit="1"/>
    </xf>
    <xf numFmtId="0" fontId="12" fillId="0" borderId="8" xfId="4" applyFont="1" applyBorder="1" applyAlignment="1">
      <alignment horizontal="center" vertical="center" wrapText="1" shrinkToFit="1"/>
    </xf>
    <xf numFmtId="0" fontId="12" fillId="0" borderId="10" xfId="4" applyFont="1" applyBorder="1" applyAlignment="1">
      <alignment horizontal="center" vertical="center" wrapText="1" shrinkToFit="1"/>
    </xf>
    <xf numFmtId="0" fontId="12" fillId="0" borderId="5" xfId="4" applyFont="1" applyBorder="1" applyAlignment="1">
      <alignment vertical="center" shrinkToFit="1"/>
    </xf>
    <xf numFmtId="0" fontId="12" fillId="0" borderId="7" xfId="4" applyFont="1" applyBorder="1" applyAlignment="1">
      <alignment vertical="center" shrinkToFit="1"/>
    </xf>
    <xf numFmtId="0" fontId="12" fillId="0" borderId="8" xfId="4" applyFont="1" applyBorder="1" applyAlignment="1">
      <alignment horizontal="center" vertical="center" wrapText="1"/>
    </xf>
    <xf numFmtId="0" fontId="12" fillId="0" borderId="10" xfId="4" applyFont="1" applyBorder="1" applyAlignment="1">
      <alignment horizontal="center" vertical="center" wrapText="1"/>
    </xf>
    <xf numFmtId="0" fontId="5" fillId="0" borderId="0" xfId="4" applyFont="1" applyAlignment="1">
      <alignment horizontal="center" vertical="center"/>
    </xf>
    <xf numFmtId="0" fontId="2" fillId="0" borderId="2" xfId="4" applyFont="1" applyBorder="1" applyAlignment="1">
      <alignment horizontal="center" vertical="center"/>
    </xf>
    <xf numFmtId="0" fontId="2" fillId="0" borderId="22" xfId="4" applyFont="1" applyBorder="1" applyAlignment="1">
      <alignment horizontal="center" vertical="center"/>
    </xf>
    <xf numFmtId="0" fontId="2" fillId="0" borderId="3" xfId="4" applyFont="1" applyBorder="1" applyAlignment="1">
      <alignment horizontal="center" vertical="center"/>
    </xf>
    <xf numFmtId="0" fontId="2" fillId="2" borderId="2" xfId="4" applyFont="1" applyFill="1" applyBorder="1" applyAlignment="1">
      <alignment vertical="center"/>
    </xf>
    <xf numFmtId="0" fontId="2" fillId="2" borderId="22" xfId="4" applyFont="1" applyFill="1" applyBorder="1" applyAlignment="1">
      <alignment vertical="center"/>
    </xf>
    <xf numFmtId="0" fontId="2" fillId="2" borderId="3" xfId="4" applyFont="1" applyFill="1" applyBorder="1" applyAlignment="1">
      <alignment vertical="center"/>
    </xf>
    <xf numFmtId="0" fontId="2" fillId="0" borderId="2" xfId="4" applyFont="1" applyFill="1" applyBorder="1" applyAlignment="1">
      <alignment vertical="center"/>
    </xf>
    <xf numFmtId="0" fontId="2" fillId="0" borderId="22" xfId="4" applyFont="1" applyFill="1" applyBorder="1" applyAlignment="1">
      <alignment vertical="center"/>
    </xf>
    <xf numFmtId="0" fontId="2" fillId="0" borderId="3" xfId="4" applyFont="1" applyFill="1" applyBorder="1" applyAlignment="1">
      <alignment vertical="center"/>
    </xf>
    <xf numFmtId="0" fontId="11" fillId="0" borderId="15" xfId="4" applyFont="1" applyFill="1" applyBorder="1" applyAlignment="1">
      <alignment horizontal="center" vertical="center"/>
    </xf>
    <xf numFmtId="0" fontId="11" fillId="0" borderId="17" xfId="4" applyFont="1" applyFill="1" applyBorder="1" applyAlignment="1">
      <alignment horizontal="center" vertical="center"/>
    </xf>
    <xf numFmtId="0" fontId="11" fillId="0" borderId="23" xfId="4" applyFont="1" applyFill="1" applyBorder="1" applyAlignment="1">
      <alignment horizontal="center" vertical="center"/>
    </xf>
    <xf numFmtId="0" fontId="11" fillId="0" borderId="20" xfId="4" applyFont="1" applyFill="1" applyBorder="1" applyAlignment="1">
      <alignment horizontal="center" vertical="center"/>
    </xf>
    <xf numFmtId="0" fontId="12" fillId="0" borderId="5" xfId="4" applyFont="1" applyBorder="1" applyAlignment="1">
      <alignment horizontal="center" vertical="center" shrinkToFit="1"/>
    </xf>
    <xf numFmtId="0" fontId="12" fillId="0" borderId="6" xfId="4" applyFont="1" applyBorder="1" applyAlignment="1">
      <alignment horizontal="center" vertical="center" shrinkToFit="1"/>
    </xf>
    <xf numFmtId="0" fontId="12" fillId="0" borderId="7" xfId="4" applyFont="1" applyBorder="1" applyAlignment="1">
      <alignment horizontal="center" vertical="center" shrinkToFit="1"/>
    </xf>
    <xf numFmtId="0" fontId="12" fillId="0" borderId="10" xfId="4" applyFont="1" applyBorder="1" applyAlignment="1">
      <alignment horizontal="center" vertical="center" shrinkToFit="1"/>
    </xf>
    <xf numFmtId="0" fontId="12" fillId="0" borderId="11" xfId="4" applyFont="1" applyBorder="1" applyAlignment="1">
      <alignment horizontal="center" vertical="center" shrinkToFit="1"/>
    </xf>
    <xf numFmtId="0" fontId="12" fillId="0" borderId="12" xfId="4" applyFont="1" applyBorder="1" applyAlignment="1">
      <alignment horizontal="center" vertical="center" shrinkToFit="1"/>
    </xf>
    <xf numFmtId="176" fontId="11" fillId="0" borderId="27" xfId="4" applyNumberFormat="1" applyFont="1" applyFill="1" applyBorder="1" applyAlignment="1">
      <alignment horizontal="center" vertical="center" shrinkToFit="1"/>
    </xf>
    <xf numFmtId="176" fontId="11" fillId="0" borderId="28" xfId="4" applyNumberFormat="1" applyFont="1" applyFill="1" applyBorder="1" applyAlignment="1">
      <alignment horizontal="center" vertical="center" shrinkToFit="1"/>
    </xf>
    <xf numFmtId="176" fontId="11" fillId="0" borderId="29" xfId="4" applyNumberFormat="1" applyFont="1" applyFill="1" applyBorder="1" applyAlignment="1">
      <alignment horizontal="center" vertical="center" shrinkToFit="1"/>
    </xf>
    <xf numFmtId="0" fontId="11" fillId="0" borderId="15" xfId="4" applyFont="1" applyFill="1" applyBorder="1" applyAlignment="1">
      <alignment horizontal="center" vertical="center" wrapText="1"/>
    </xf>
    <xf numFmtId="0" fontId="11" fillId="0" borderId="16" xfId="4" applyFont="1" applyFill="1" applyBorder="1" applyAlignment="1">
      <alignment horizontal="center" vertical="center" wrapText="1"/>
    </xf>
    <xf numFmtId="0" fontId="11" fillId="0" borderId="17" xfId="4" applyFont="1" applyFill="1" applyBorder="1" applyAlignment="1">
      <alignment horizontal="center" vertical="center" wrapText="1"/>
    </xf>
    <xf numFmtId="0" fontId="3" fillId="0" borderId="0" xfId="4" applyFont="1" applyAlignment="1">
      <alignment horizontal="center" vertical="center"/>
    </xf>
    <xf numFmtId="0" fontId="15" fillId="0" borderId="0" xfId="4" applyFont="1" applyBorder="1" applyAlignment="1">
      <alignment horizontal="center" vertical="center"/>
    </xf>
    <xf numFmtId="0" fontId="3" fillId="0" borderId="47" xfId="4" applyFont="1" applyBorder="1" applyAlignment="1">
      <alignment horizontal="center" vertical="center"/>
    </xf>
    <xf numFmtId="176" fontId="15" fillId="0" borderId="0" xfId="4" applyNumberFormat="1" applyFont="1" applyBorder="1" applyAlignment="1">
      <alignment horizontal="center" vertical="center" shrinkToFit="1"/>
    </xf>
    <xf numFmtId="0" fontId="22" fillId="0" borderId="0" xfId="4" applyFont="1" applyAlignment="1">
      <alignment horizontal="center" vertical="center" shrinkToFit="1"/>
    </xf>
    <xf numFmtId="0" fontId="15" fillId="0" borderId="46" xfId="4" applyFont="1" applyBorder="1" applyAlignment="1">
      <alignment horizontal="center" vertical="center"/>
    </xf>
    <xf numFmtId="0" fontId="15" fillId="0" borderId="1" xfId="4" applyFont="1" applyBorder="1" applyAlignment="1">
      <alignment horizontal="center" vertical="center"/>
    </xf>
    <xf numFmtId="0" fontId="15" fillId="0" borderId="0" xfId="4" applyFont="1" applyAlignment="1">
      <alignment horizontal="center" vertical="center" shrinkToFit="1"/>
    </xf>
    <xf numFmtId="178" fontId="15" fillId="3" borderId="18" xfId="4" applyNumberFormat="1" applyFont="1" applyFill="1" applyBorder="1" applyAlignment="1">
      <alignment vertical="center"/>
    </xf>
    <xf numFmtId="178" fontId="15" fillId="3" borderId="19" xfId="4" applyNumberFormat="1" applyFont="1" applyFill="1" applyBorder="1" applyAlignment="1">
      <alignment vertical="center"/>
    </xf>
    <xf numFmtId="178" fontId="15" fillId="0" borderId="18" xfId="4" applyNumberFormat="1" applyFont="1" applyBorder="1" applyAlignment="1">
      <alignment vertical="center"/>
    </xf>
    <xf numFmtId="178" fontId="15" fillId="0" borderId="19" xfId="4" applyNumberFormat="1" applyFont="1" applyBorder="1" applyAlignment="1">
      <alignment vertical="center"/>
    </xf>
    <xf numFmtId="176" fontId="15" fillId="0" borderId="18" xfId="4" applyNumberFormat="1" applyFont="1" applyBorder="1" applyAlignment="1">
      <alignment vertical="center" shrinkToFit="1"/>
    </xf>
    <xf numFmtId="176" fontId="15" fillId="0" borderId="19" xfId="4" applyNumberFormat="1" applyFont="1" applyBorder="1" applyAlignment="1">
      <alignment vertical="center" shrinkToFit="1"/>
    </xf>
    <xf numFmtId="178" fontId="16" fillId="0" borderId="18" xfId="4" applyNumberFormat="1" applyFont="1" applyBorder="1" applyAlignment="1">
      <alignment vertical="center"/>
    </xf>
    <xf numFmtId="178" fontId="16" fillId="0" borderId="19" xfId="4" applyNumberFormat="1" applyFont="1" applyBorder="1" applyAlignment="1">
      <alignment vertical="center"/>
    </xf>
    <xf numFmtId="176" fontId="15" fillId="0" borderId="46" xfId="4" applyNumberFormat="1" applyFont="1" applyBorder="1" applyAlignment="1">
      <alignment horizontal="center" vertical="center" shrinkToFit="1"/>
    </xf>
  </cellXfs>
  <cellStyles count="6">
    <cellStyle name="桁区切り 2" xfId="1"/>
    <cellStyle name="桁区切り 3" xfId="5"/>
    <cellStyle name="標準" xfId="0" builtinId="0"/>
    <cellStyle name="標準 2" xfId="2"/>
    <cellStyle name="標準 2 2" xfId="4"/>
    <cellStyle name="未定義"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3436;&#12305;&#35373;&#3533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2927\Desktop\&#35373;&#35336;&#26360;&#12304;kinnnyuki&#123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設計書 (2)"/>
      <sheetName val="設計書 (サンプル)"/>
      <sheetName val="設計書 (高圧予測落札金額)"/>
      <sheetName val="料金表"/>
    </sheetNames>
    <sheetDataSet>
      <sheetData sheetId="0" refreshError="1"/>
      <sheetData sheetId="1" refreshError="1"/>
      <sheetData sheetId="2" refreshError="1"/>
      <sheetData sheetId="3" refreshError="1"/>
      <sheetData sheetId="4" refreshError="1"/>
      <sheetData sheetId="5" refreshError="1">
        <row r="1">
          <cell r="D1">
            <v>1</v>
          </cell>
        </row>
        <row r="11">
          <cell r="E11">
            <v>330</v>
          </cell>
        </row>
        <row r="12">
          <cell r="E12">
            <v>495</v>
          </cell>
        </row>
        <row r="13">
          <cell r="E13">
            <v>660</v>
          </cell>
        </row>
        <row r="14">
          <cell r="E14">
            <v>990</v>
          </cell>
        </row>
        <row r="15">
          <cell r="E15">
            <v>1320</v>
          </cell>
        </row>
        <row r="17">
          <cell r="E17">
            <v>1980</v>
          </cell>
        </row>
        <row r="19">
          <cell r="E19">
            <v>18.579999999999998</v>
          </cell>
        </row>
        <row r="20">
          <cell r="E20">
            <v>25.33</v>
          </cell>
        </row>
        <row r="21">
          <cell r="E21">
            <v>29.28</v>
          </cell>
        </row>
        <row r="24">
          <cell r="E24">
            <v>330</v>
          </cell>
        </row>
        <row r="26">
          <cell r="E26">
            <v>18.579999999999998</v>
          </cell>
        </row>
        <row r="27">
          <cell r="E27">
            <v>25.33</v>
          </cell>
        </row>
        <row r="28">
          <cell r="E28">
            <v>29.28</v>
          </cell>
        </row>
        <row r="42">
          <cell r="E42">
            <v>1265</v>
          </cell>
        </row>
        <row r="44">
          <cell r="E44">
            <v>15.95</v>
          </cell>
        </row>
        <row r="47">
          <cell r="E47" t="str">
            <v>基本料金(円)</v>
          </cell>
        </row>
        <row r="49">
          <cell r="E49" t="str">
            <v>電力量料金(円)</v>
          </cell>
        </row>
        <row r="50">
          <cell r="E50">
            <v>16.82</v>
          </cell>
        </row>
        <row r="53">
          <cell r="E53" t="str">
            <v>基本料金(円)</v>
          </cell>
        </row>
        <row r="55">
          <cell r="E55" t="str">
            <v>電力量料金(円)</v>
          </cell>
        </row>
        <row r="56">
          <cell r="E56">
            <v>14.74</v>
          </cell>
        </row>
        <row r="59">
          <cell r="E59" t="str">
            <v>基本料金(円)</v>
          </cell>
        </row>
        <row r="61">
          <cell r="E61" t="str">
            <v>電力量料金(円)</v>
          </cell>
        </row>
        <row r="62">
          <cell r="E62">
            <v>16.38</v>
          </cell>
        </row>
        <row r="65">
          <cell r="E65" t="str">
            <v>基本料金(円)</v>
          </cell>
        </row>
        <row r="67">
          <cell r="E67" t="str">
            <v>電力量料金(円)</v>
          </cell>
        </row>
        <row r="68">
          <cell r="E68">
            <v>20.79</v>
          </cell>
        </row>
        <row r="71">
          <cell r="E71">
            <v>11.33</v>
          </cell>
        </row>
        <row r="73">
          <cell r="E73" t="str">
            <v>基本料金(円)</v>
          </cell>
        </row>
        <row r="74">
          <cell r="E74">
            <v>1980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設計書 (サンプル)"/>
      <sheetName val="料金表"/>
    </sheetNames>
    <sheetDataSet>
      <sheetData sheetId="0" refreshError="1"/>
      <sheetData sheetId="1" refreshError="1"/>
      <sheetData sheetId="2" refreshError="1"/>
      <sheetData sheetId="3">
        <row r="66">
          <cell r="E66">
            <v>1320</v>
          </cell>
        </row>
        <row r="68">
          <cell r="E68">
            <v>20.79</v>
          </cell>
        </row>
        <row r="69">
          <cell r="E69">
            <v>19.239999999999998</v>
          </cell>
        </row>
        <row r="70">
          <cell r="E70">
            <v>17.88</v>
          </cell>
        </row>
        <row r="71">
          <cell r="E71">
            <v>11.33</v>
          </cell>
        </row>
        <row r="74">
          <cell r="E74">
            <v>1980</v>
          </cell>
        </row>
        <row r="76">
          <cell r="E76">
            <v>18.12</v>
          </cell>
        </row>
        <row r="77">
          <cell r="E77">
            <v>16.809999999999999</v>
          </cell>
        </row>
        <row r="78">
          <cell r="E78">
            <v>15.52</v>
          </cell>
        </row>
        <row r="79">
          <cell r="E79">
            <v>11.33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C99"/>
  <sheetViews>
    <sheetView tabSelected="1" view="pageLayout" topLeftCell="E76" zoomScaleNormal="100" zoomScaleSheetLayoutView="79" workbookViewId="0">
      <selection activeCell="M7" sqref="M7"/>
    </sheetView>
  </sheetViews>
  <sheetFormatPr defaultColWidth="10.33203125" defaultRowHeight="13.2" x14ac:dyDescent="0.2"/>
  <cols>
    <col min="1" max="1" width="1.33203125" style="1" customWidth="1"/>
    <col min="2" max="2" width="5.33203125" style="1" customWidth="1"/>
    <col min="3" max="3" width="10.77734375" style="2" customWidth="1"/>
    <col min="4" max="4" width="8.44140625" style="1" customWidth="1"/>
    <col min="5" max="5" width="11.109375" style="1" customWidth="1"/>
    <col min="6" max="6" width="9.6640625" style="3" customWidth="1"/>
    <col min="7" max="7" width="11" style="3" customWidth="1"/>
    <col min="8" max="8" width="10.77734375" style="4" customWidth="1"/>
    <col min="9" max="9" width="10.77734375" style="5" customWidth="1"/>
    <col min="10" max="12" width="10.77734375" style="6" customWidth="1"/>
    <col min="13" max="19" width="10.77734375" style="7" customWidth="1"/>
    <col min="20" max="20" width="11.5546875" style="1" bestFit="1" customWidth="1"/>
    <col min="21" max="21" width="10.33203125" style="1"/>
    <col min="22" max="22" width="2.33203125" style="1" customWidth="1"/>
    <col min="23" max="25" width="12.88671875" style="1" customWidth="1"/>
    <col min="26" max="26" width="1.88671875" style="1" customWidth="1"/>
    <col min="27" max="29" width="12.88671875" style="1" customWidth="1"/>
    <col min="30" max="16384" width="10.33203125" style="1"/>
  </cols>
  <sheetData>
    <row r="1" spans="1:29" ht="16.8" customHeight="1" x14ac:dyDescent="0.2">
      <c r="T1" s="6"/>
    </row>
    <row r="2" spans="1:29" ht="21.6" customHeight="1" x14ac:dyDescent="0.2">
      <c r="A2" s="124" t="s">
        <v>14</v>
      </c>
      <c r="B2" s="124"/>
      <c r="C2" s="124"/>
      <c r="D2" s="124"/>
      <c r="E2" s="124"/>
      <c r="F2" s="124"/>
      <c r="G2" s="124"/>
      <c r="H2" s="124"/>
      <c r="I2" s="124"/>
      <c r="J2" s="124"/>
      <c r="K2" s="124"/>
      <c r="L2" s="124"/>
      <c r="M2" s="124"/>
      <c r="N2" s="124"/>
      <c r="O2" s="124"/>
      <c r="P2" s="124"/>
      <c r="Q2" s="124"/>
      <c r="R2" s="124"/>
      <c r="S2" s="124"/>
      <c r="T2" s="124"/>
    </row>
    <row r="3" spans="1:29" ht="16.8" customHeight="1" x14ac:dyDescent="0.2">
      <c r="A3" s="8"/>
      <c r="B3" s="8"/>
      <c r="C3" s="9"/>
      <c r="D3" s="8"/>
      <c r="E3" s="8"/>
      <c r="F3" s="8"/>
      <c r="G3" s="8"/>
      <c r="H3" s="8"/>
      <c r="I3" s="8"/>
      <c r="J3" s="8"/>
      <c r="K3" s="8"/>
      <c r="L3" s="8"/>
      <c r="M3" s="8"/>
      <c r="N3" s="8"/>
      <c r="O3" s="8"/>
      <c r="P3" s="8"/>
      <c r="Q3" s="8"/>
      <c r="R3" s="8"/>
      <c r="S3" s="8"/>
      <c r="T3" s="8"/>
    </row>
    <row r="4" spans="1:29" s="37" customFormat="1" ht="20.399999999999999" customHeight="1" x14ac:dyDescent="0.2">
      <c r="B4" s="125" t="s">
        <v>2</v>
      </c>
      <c r="C4" s="126"/>
      <c r="D4" s="127"/>
      <c r="E4" s="128"/>
      <c r="F4" s="129"/>
      <c r="G4" s="129"/>
      <c r="H4" s="129"/>
      <c r="I4" s="129"/>
      <c r="J4" s="129"/>
      <c r="K4" s="129"/>
      <c r="L4" s="130"/>
      <c r="M4" s="44"/>
      <c r="N4" s="44"/>
      <c r="O4" s="44"/>
      <c r="P4" s="44"/>
      <c r="Q4" s="44"/>
      <c r="R4" s="44"/>
      <c r="S4" s="44"/>
    </row>
    <row r="5" spans="1:29" s="37" customFormat="1" ht="20.399999999999999" customHeight="1" x14ac:dyDescent="0.2">
      <c r="B5" s="125" t="s">
        <v>3</v>
      </c>
      <c r="C5" s="126"/>
      <c r="D5" s="127"/>
      <c r="E5" s="131" t="s">
        <v>61</v>
      </c>
      <c r="F5" s="132"/>
      <c r="G5" s="132"/>
      <c r="H5" s="132"/>
      <c r="I5" s="132"/>
      <c r="J5" s="132"/>
      <c r="K5" s="132"/>
      <c r="L5" s="133"/>
      <c r="M5" s="44"/>
      <c r="N5" s="44"/>
      <c r="O5" s="44"/>
      <c r="P5" s="44"/>
      <c r="Q5" s="44"/>
      <c r="R5" s="44"/>
      <c r="S5" s="44"/>
    </row>
    <row r="6" spans="1:29" ht="15" customHeight="1" x14ac:dyDescent="0.2">
      <c r="B6" s="3"/>
      <c r="C6" s="10"/>
      <c r="D6" s="3"/>
      <c r="E6" s="3"/>
      <c r="F6" s="1"/>
    </row>
    <row r="7" spans="1:29" ht="16.8" customHeight="1" x14ac:dyDescent="0.2">
      <c r="B7" s="11" t="s">
        <v>43</v>
      </c>
      <c r="C7" s="12"/>
      <c r="D7" s="3"/>
      <c r="E7" s="3"/>
      <c r="F7" s="1"/>
    </row>
    <row r="8" spans="1:29" ht="16.8" customHeight="1" x14ac:dyDescent="0.2">
      <c r="B8" s="11" t="s">
        <v>13</v>
      </c>
      <c r="C8" s="12"/>
      <c r="D8" s="3"/>
      <c r="E8" s="3"/>
      <c r="F8" s="1"/>
    </row>
    <row r="9" spans="1:29" ht="16.8" customHeight="1" x14ac:dyDescent="0.2">
      <c r="B9" s="11" t="s">
        <v>11</v>
      </c>
      <c r="C9" s="12"/>
      <c r="D9" s="3"/>
      <c r="E9" s="3"/>
      <c r="F9" s="1"/>
    </row>
    <row r="10" spans="1:29" ht="16.8" customHeight="1" x14ac:dyDescent="0.2">
      <c r="B10" s="11" t="s">
        <v>60</v>
      </c>
      <c r="C10" s="12"/>
      <c r="D10" s="3"/>
      <c r="E10" s="3"/>
      <c r="F10" s="1"/>
    </row>
    <row r="11" spans="1:29" ht="16.8" customHeight="1" x14ac:dyDescent="0.2">
      <c r="B11" s="11" t="s">
        <v>36</v>
      </c>
      <c r="C11" s="12"/>
      <c r="D11" s="3"/>
      <c r="E11" s="3"/>
      <c r="F11" s="1"/>
    </row>
    <row r="12" spans="1:29" ht="16.8" customHeight="1" x14ac:dyDescent="0.2">
      <c r="B12" s="11" t="s">
        <v>80</v>
      </c>
      <c r="C12" s="12"/>
      <c r="D12" s="3"/>
      <c r="E12" s="3"/>
      <c r="F12" s="1"/>
    </row>
    <row r="13" spans="1:29" ht="16.8" customHeight="1" x14ac:dyDescent="0.2">
      <c r="B13" s="11" t="s">
        <v>79</v>
      </c>
      <c r="C13" s="12"/>
      <c r="D13" s="3"/>
      <c r="E13" s="3"/>
      <c r="F13" s="1"/>
    </row>
    <row r="14" spans="1:29" ht="16.8" customHeight="1" x14ac:dyDescent="0.2">
      <c r="B14" s="11" t="s">
        <v>12</v>
      </c>
      <c r="C14" s="12"/>
      <c r="D14" s="3"/>
      <c r="E14" s="3"/>
      <c r="F14" s="1"/>
    </row>
    <row r="15" spans="1:29" ht="15" customHeight="1" x14ac:dyDescent="0.2"/>
    <row r="16" spans="1:29" ht="22.2" customHeight="1" x14ac:dyDescent="0.2">
      <c r="B16" s="109" t="s">
        <v>44</v>
      </c>
      <c r="C16" s="134" t="s">
        <v>0</v>
      </c>
      <c r="D16" s="136" t="s">
        <v>10</v>
      </c>
      <c r="E16" s="138" t="s">
        <v>37</v>
      </c>
      <c r="F16" s="139"/>
      <c r="G16" s="140"/>
      <c r="H16" s="144" t="s">
        <v>38</v>
      </c>
      <c r="I16" s="145"/>
      <c r="J16" s="145"/>
      <c r="K16" s="145"/>
      <c r="L16" s="145"/>
      <c r="M16" s="145"/>
      <c r="N16" s="145"/>
      <c r="O16" s="145"/>
      <c r="P16" s="145"/>
      <c r="Q16" s="145"/>
      <c r="R16" s="145"/>
      <c r="S16" s="145"/>
      <c r="T16" s="145"/>
      <c r="U16" s="146"/>
      <c r="V16" s="36"/>
      <c r="W16" s="89" t="s">
        <v>62</v>
      </c>
      <c r="X16" s="89" t="s">
        <v>63</v>
      </c>
      <c r="Y16" s="156" t="s">
        <v>64</v>
      </c>
      <c r="Z16" s="90"/>
      <c r="AA16" s="89" t="s">
        <v>65</v>
      </c>
      <c r="AB16" s="89" t="s">
        <v>66</v>
      </c>
      <c r="AC16" s="156" t="s">
        <v>67</v>
      </c>
    </row>
    <row r="17" spans="2:29" s="37" customFormat="1" ht="22.2" customHeight="1" x14ac:dyDescent="0.2">
      <c r="B17" s="109"/>
      <c r="C17" s="135"/>
      <c r="D17" s="137"/>
      <c r="E17" s="141"/>
      <c r="F17" s="142"/>
      <c r="G17" s="143"/>
      <c r="H17" s="13" t="s">
        <v>4</v>
      </c>
      <c r="I17" s="14" t="s">
        <v>15</v>
      </c>
      <c r="J17" s="15" t="s">
        <v>16</v>
      </c>
      <c r="K17" s="15" t="s">
        <v>17</v>
      </c>
      <c r="L17" s="50" t="s">
        <v>18</v>
      </c>
      <c r="M17" s="50" t="s">
        <v>19</v>
      </c>
      <c r="N17" s="50" t="s">
        <v>20</v>
      </c>
      <c r="O17" s="15" t="s">
        <v>21</v>
      </c>
      <c r="P17" s="15" t="s">
        <v>22</v>
      </c>
      <c r="Q17" s="15" t="s">
        <v>23</v>
      </c>
      <c r="R17" s="15" t="s">
        <v>24</v>
      </c>
      <c r="S17" s="15" t="s">
        <v>25</v>
      </c>
      <c r="T17" s="16" t="s">
        <v>26</v>
      </c>
      <c r="U17" s="17" t="s">
        <v>1</v>
      </c>
      <c r="V17" s="38"/>
      <c r="W17" s="89" t="s">
        <v>68</v>
      </c>
      <c r="X17" s="89" t="s">
        <v>69</v>
      </c>
      <c r="Y17" s="156"/>
      <c r="Z17" s="91"/>
      <c r="AA17" s="89" t="s">
        <v>68</v>
      </c>
      <c r="AB17" s="89" t="s">
        <v>69</v>
      </c>
      <c r="AC17" s="156"/>
    </row>
    <row r="18" spans="2:29" s="37" customFormat="1" ht="22.2" customHeight="1" x14ac:dyDescent="0.2">
      <c r="B18" s="109">
        <v>1</v>
      </c>
      <c r="C18" s="110" t="s">
        <v>45</v>
      </c>
      <c r="D18" s="113" t="s">
        <v>46</v>
      </c>
      <c r="E18" s="120" t="s">
        <v>27</v>
      </c>
      <c r="F18" s="121"/>
      <c r="G18" s="42"/>
      <c r="H18" s="25" t="s">
        <v>28</v>
      </c>
      <c r="I18" s="26">
        <f>ROUNDDOWN($G18*$G20*$G21,2)</f>
        <v>0</v>
      </c>
      <c r="J18" s="27">
        <f t="shared" ref="J18:T18" si="0">ROUNDDOWN($G18*$G20*$G21,2)</f>
        <v>0</v>
      </c>
      <c r="K18" s="27">
        <f t="shared" si="0"/>
        <v>0</v>
      </c>
      <c r="L18" s="27">
        <f t="shared" si="0"/>
        <v>0</v>
      </c>
      <c r="M18" s="27">
        <f t="shared" si="0"/>
        <v>0</v>
      </c>
      <c r="N18" s="27">
        <f t="shared" si="0"/>
        <v>0</v>
      </c>
      <c r="O18" s="27">
        <f t="shared" si="0"/>
        <v>0</v>
      </c>
      <c r="P18" s="27">
        <f t="shared" si="0"/>
        <v>0</v>
      </c>
      <c r="Q18" s="27">
        <f t="shared" si="0"/>
        <v>0</v>
      </c>
      <c r="R18" s="27">
        <f t="shared" si="0"/>
        <v>0</v>
      </c>
      <c r="S18" s="27">
        <f t="shared" si="0"/>
        <v>0</v>
      </c>
      <c r="T18" s="28">
        <f t="shared" si="0"/>
        <v>0</v>
      </c>
      <c r="U18" s="29">
        <f t="shared" ref="U18:U19" si="1">SUM(I18:T18)</f>
        <v>0</v>
      </c>
      <c r="V18" s="38"/>
      <c r="W18" s="89"/>
      <c r="X18" s="92"/>
      <c r="Y18" s="92"/>
      <c r="Z18" s="93"/>
      <c r="AA18" s="92"/>
      <c r="AB18" s="92"/>
      <c r="AC18" s="92"/>
    </row>
    <row r="19" spans="2:29" s="37" customFormat="1" ht="22.2" customHeight="1" x14ac:dyDescent="0.2">
      <c r="B19" s="109"/>
      <c r="C19" s="111"/>
      <c r="D19" s="114"/>
      <c r="E19" s="54" t="s">
        <v>39</v>
      </c>
      <c r="F19" s="56"/>
      <c r="G19" s="57">
        <v>0</v>
      </c>
      <c r="H19" s="52" t="s">
        <v>40</v>
      </c>
      <c r="I19" s="45"/>
      <c r="J19" s="46"/>
      <c r="K19" s="47"/>
      <c r="L19" s="35">
        <v>911</v>
      </c>
      <c r="M19" s="35">
        <v>1203</v>
      </c>
      <c r="N19" s="35">
        <v>1320</v>
      </c>
      <c r="O19" s="35">
        <v>353</v>
      </c>
      <c r="P19" s="47"/>
      <c r="Q19" s="47"/>
      <c r="R19" s="47"/>
      <c r="S19" s="47"/>
      <c r="T19" s="48"/>
      <c r="U19" s="21">
        <f t="shared" si="1"/>
        <v>3787</v>
      </c>
      <c r="V19" s="38"/>
      <c r="W19" s="89"/>
      <c r="X19" s="92"/>
      <c r="Y19" s="92"/>
      <c r="Z19" s="93"/>
      <c r="AA19" s="92"/>
      <c r="AB19" s="92"/>
      <c r="AC19" s="92"/>
    </row>
    <row r="20" spans="2:29" ht="22.2" customHeight="1" x14ac:dyDescent="0.2">
      <c r="B20" s="109"/>
      <c r="C20" s="111"/>
      <c r="D20" s="114"/>
      <c r="E20" s="116" t="s">
        <v>29</v>
      </c>
      <c r="F20" s="117"/>
      <c r="G20" s="49">
        <v>9</v>
      </c>
      <c r="H20" s="52" t="s">
        <v>41</v>
      </c>
      <c r="I20" s="30">
        <v>1063</v>
      </c>
      <c r="J20" s="31">
        <v>1340</v>
      </c>
      <c r="K20" s="31">
        <v>1171</v>
      </c>
      <c r="L20" s="31">
        <v>447</v>
      </c>
      <c r="M20" s="47"/>
      <c r="N20" s="47"/>
      <c r="O20" s="31">
        <v>1720</v>
      </c>
      <c r="P20" s="31">
        <v>2547</v>
      </c>
      <c r="Q20" s="31">
        <v>3313</v>
      </c>
      <c r="R20" s="31">
        <v>1291</v>
      </c>
      <c r="S20" s="31">
        <v>1411</v>
      </c>
      <c r="T20" s="32">
        <v>949</v>
      </c>
      <c r="U20" s="21">
        <f t="shared" ref="U20:U23" si="2">SUM(I20:T20)</f>
        <v>15252</v>
      </c>
      <c r="V20" s="36"/>
      <c r="W20" s="89"/>
      <c r="X20" s="92"/>
      <c r="Y20" s="92"/>
      <c r="Z20" s="94"/>
      <c r="AA20" s="92"/>
      <c r="AB20" s="92"/>
      <c r="AC20" s="92"/>
    </row>
    <row r="21" spans="2:29" s="2" customFormat="1" ht="22.2" customHeight="1" x14ac:dyDescent="0.2">
      <c r="B21" s="109"/>
      <c r="C21" s="111"/>
      <c r="D21" s="114"/>
      <c r="E21" s="116" t="s">
        <v>30</v>
      </c>
      <c r="F21" s="117"/>
      <c r="G21" s="39">
        <v>0.95</v>
      </c>
      <c r="H21" s="52" t="s">
        <v>42</v>
      </c>
      <c r="I21" s="30">
        <f>SUM(I19:I20)</f>
        <v>1063</v>
      </c>
      <c r="J21" s="31">
        <f t="shared" ref="J21:T21" si="3">SUM(J19:J20)</f>
        <v>1340</v>
      </c>
      <c r="K21" s="31">
        <f t="shared" si="3"/>
        <v>1171</v>
      </c>
      <c r="L21" s="31">
        <f t="shared" si="3"/>
        <v>1358</v>
      </c>
      <c r="M21" s="31">
        <f t="shared" si="3"/>
        <v>1203</v>
      </c>
      <c r="N21" s="31">
        <f t="shared" si="3"/>
        <v>1320</v>
      </c>
      <c r="O21" s="31">
        <f t="shared" si="3"/>
        <v>2073</v>
      </c>
      <c r="P21" s="31">
        <f t="shared" si="3"/>
        <v>2547</v>
      </c>
      <c r="Q21" s="31">
        <f t="shared" si="3"/>
        <v>3313</v>
      </c>
      <c r="R21" s="31">
        <f t="shared" si="3"/>
        <v>1291</v>
      </c>
      <c r="S21" s="31">
        <f t="shared" si="3"/>
        <v>1411</v>
      </c>
      <c r="T21" s="32">
        <f t="shared" si="3"/>
        <v>949</v>
      </c>
      <c r="U21" s="58">
        <f t="shared" si="2"/>
        <v>19039</v>
      </c>
      <c r="V21" s="36"/>
      <c r="W21" s="95">
        <f>SUM(K21:T21)</f>
        <v>16636</v>
      </c>
      <c r="X21" s="95">
        <f>U21</f>
        <v>19039</v>
      </c>
      <c r="Y21" s="95">
        <f>W21+X21</f>
        <v>35675</v>
      </c>
      <c r="Z21" s="96"/>
      <c r="AA21" s="97"/>
      <c r="AB21" s="97"/>
      <c r="AC21" s="97"/>
    </row>
    <row r="22" spans="2:29" ht="22.2" customHeight="1" x14ac:dyDescent="0.2">
      <c r="B22" s="109"/>
      <c r="C22" s="111"/>
      <c r="D22" s="114"/>
      <c r="E22" s="118" t="s">
        <v>31</v>
      </c>
      <c r="F22" s="55" t="s">
        <v>32</v>
      </c>
      <c r="G22" s="40"/>
      <c r="H22" s="18" t="s">
        <v>34</v>
      </c>
      <c r="I22" s="59">
        <f>ROUNDDOWN($G22*I19+$G23*I20,2)</f>
        <v>0</v>
      </c>
      <c r="J22" s="60">
        <f t="shared" ref="J22:T22" si="4">ROUNDDOWN($G22*J19+$G23*J20,2)</f>
        <v>0</v>
      </c>
      <c r="K22" s="60">
        <f t="shared" si="4"/>
        <v>0</v>
      </c>
      <c r="L22" s="33">
        <f t="shared" si="4"/>
        <v>0</v>
      </c>
      <c r="M22" s="33">
        <f t="shared" si="4"/>
        <v>0</v>
      </c>
      <c r="N22" s="33">
        <f t="shared" si="4"/>
        <v>0</v>
      </c>
      <c r="O22" s="33">
        <f t="shared" si="4"/>
        <v>0</v>
      </c>
      <c r="P22" s="60">
        <f t="shared" si="4"/>
        <v>0</v>
      </c>
      <c r="Q22" s="60">
        <f t="shared" si="4"/>
        <v>0</v>
      </c>
      <c r="R22" s="60">
        <f t="shared" si="4"/>
        <v>0</v>
      </c>
      <c r="S22" s="60">
        <f t="shared" si="4"/>
        <v>0</v>
      </c>
      <c r="T22" s="61">
        <f t="shared" si="4"/>
        <v>0</v>
      </c>
      <c r="U22" s="22">
        <f t="shared" si="2"/>
        <v>0</v>
      </c>
      <c r="V22" s="36"/>
      <c r="W22" s="92"/>
      <c r="X22" s="92"/>
      <c r="Y22" s="92"/>
      <c r="Z22" s="94"/>
      <c r="AA22" s="92"/>
      <c r="AB22" s="92"/>
      <c r="AC22" s="92"/>
    </row>
    <row r="23" spans="2:29" ht="22.2" customHeight="1" x14ac:dyDescent="0.2">
      <c r="B23" s="109"/>
      <c r="C23" s="111"/>
      <c r="D23" s="115"/>
      <c r="E23" s="119"/>
      <c r="F23" s="23" t="s">
        <v>33</v>
      </c>
      <c r="G23" s="43"/>
      <c r="H23" s="24" t="s">
        <v>35</v>
      </c>
      <c r="I23" s="62">
        <f>INT(SUM(I18,I22))</f>
        <v>0</v>
      </c>
      <c r="J23" s="63">
        <f t="shared" ref="J23:T23" si="5">INT(SUM(J18,J22))</f>
        <v>0</v>
      </c>
      <c r="K23" s="63">
        <f t="shared" si="5"/>
        <v>0</v>
      </c>
      <c r="L23" s="34">
        <f t="shared" si="5"/>
        <v>0</v>
      </c>
      <c r="M23" s="34">
        <f t="shared" si="5"/>
        <v>0</v>
      </c>
      <c r="N23" s="34">
        <f t="shared" si="5"/>
        <v>0</v>
      </c>
      <c r="O23" s="34">
        <f t="shared" si="5"/>
        <v>0</v>
      </c>
      <c r="P23" s="63">
        <f t="shared" si="5"/>
        <v>0</v>
      </c>
      <c r="Q23" s="63">
        <f t="shared" si="5"/>
        <v>0</v>
      </c>
      <c r="R23" s="63">
        <f t="shared" si="5"/>
        <v>0</v>
      </c>
      <c r="S23" s="63">
        <f t="shared" si="5"/>
        <v>0</v>
      </c>
      <c r="T23" s="64">
        <f t="shared" si="5"/>
        <v>0</v>
      </c>
      <c r="U23" s="41">
        <f t="shared" si="2"/>
        <v>0</v>
      </c>
      <c r="V23" s="36"/>
      <c r="W23" s="92"/>
      <c r="X23" s="92"/>
      <c r="Y23" s="92"/>
      <c r="Z23" s="94"/>
      <c r="AA23" s="98">
        <f>SUM(K23:T23)</f>
        <v>0</v>
      </c>
      <c r="AB23" s="98">
        <f>U23</f>
        <v>0</v>
      </c>
      <c r="AC23" s="95">
        <f>AA23+AB23</f>
        <v>0</v>
      </c>
    </row>
    <row r="24" spans="2:29" s="37" customFormat="1" ht="22.2" customHeight="1" x14ac:dyDescent="0.2">
      <c r="B24" s="109"/>
      <c r="C24" s="111"/>
      <c r="D24" s="110" t="s">
        <v>47</v>
      </c>
      <c r="E24" s="120" t="s">
        <v>48</v>
      </c>
      <c r="F24" s="121"/>
      <c r="G24" s="42"/>
      <c r="H24" s="25" t="s">
        <v>28</v>
      </c>
      <c r="I24" s="26">
        <f t="shared" ref="I24:T24" si="6">$G24</f>
        <v>0</v>
      </c>
      <c r="J24" s="27">
        <f t="shared" si="6"/>
        <v>0</v>
      </c>
      <c r="K24" s="27">
        <f t="shared" si="6"/>
        <v>0</v>
      </c>
      <c r="L24" s="27">
        <f t="shared" si="6"/>
        <v>0</v>
      </c>
      <c r="M24" s="27">
        <f t="shared" si="6"/>
        <v>0</v>
      </c>
      <c r="N24" s="27">
        <f t="shared" si="6"/>
        <v>0</v>
      </c>
      <c r="O24" s="27">
        <f t="shared" si="6"/>
        <v>0</v>
      </c>
      <c r="P24" s="27">
        <f t="shared" si="6"/>
        <v>0</v>
      </c>
      <c r="Q24" s="27">
        <f t="shared" si="6"/>
        <v>0</v>
      </c>
      <c r="R24" s="27">
        <f t="shared" si="6"/>
        <v>0</v>
      </c>
      <c r="S24" s="27">
        <f t="shared" si="6"/>
        <v>0</v>
      </c>
      <c r="T24" s="28">
        <f t="shared" si="6"/>
        <v>0</v>
      </c>
      <c r="U24" s="29">
        <f>SUM(I24:T24)</f>
        <v>0</v>
      </c>
      <c r="V24" s="38"/>
      <c r="W24" s="92"/>
      <c r="X24" s="92"/>
      <c r="Y24" s="92"/>
      <c r="Z24" s="93"/>
      <c r="AA24" s="92"/>
      <c r="AB24" s="92"/>
      <c r="AC24" s="92"/>
    </row>
    <row r="25" spans="2:29" ht="22.2" customHeight="1" x14ac:dyDescent="0.2">
      <c r="B25" s="109"/>
      <c r="C25" s="111"/>
      <c r="D25" s="111"/>
      <c r="E25" s="116" t="s">
        <v>81</v>
      </c>
      <c r="F25" s="117"/>
      <c r="G25" s="49">
        <v>60</v>
      </c>
      <c r="H25" s="52" t="s">
        <v>42</v>
      </c>
      <c r="I25" s="30">
        <v>437</v>
      </c>
      <c r="J25" s="31">
        <v>322</v>
      </c>
      <c r="K25" s="31">
        <v>453</v>
      </c>
      <c r="L25" s="31">
        <v>515</v>
      </c>
      <c r="M25" s="31">
        <v>396</v>
      </c>
      <c r="N25" s="31">
        <v>408</v>
      </c>
      <c r="O25" s="31">
        <v>316</v>
      </c>
      <c r="P25" s="31">
        <v>368</v>
      </c>
      <c r="Q25" s="31">
        <v>432</v>
      </c>
      <c r="R25" s="31">
        <v>906</v>
      </c>
      <c r="S25" s="31">
        <v>785</v>
      </c>
      <c r="T25" s="32">
        <v>808</v>
      </c>
      <c r="U25" s="58">
        <f>SUM(I25:T25)</f>
        <v>6146</v>
      </c>
      <c r="V25" s="36"/>
      <c r="W25" s="95">
        <f>SUM(K25:T25)</f>
        <v>5387</v>
      </c>
      <c r="X25" s="95">
        <f>U25</f>
        <v>6146</v>
      </c>
      <c r="Y25" s="95">
        <f>W25+X25</f>
        <v>11533</v>
      </c>
      <c r="Z25" s="94"/>
      <c r="AA25" s="92"/>
      <c r="AB25" s="92"/>
      <c r="AC25" s="92"/>
    </row>
    <row r="26" spans="2:29" s="2" customFormat="1" ht="22.2" customHeight="1" x14ac:dyDescent="0.2">
      <c r="B26" s="109"/>
      <c r="C26" s="111"/>
      <c r="D26" s="111"/>
      <c r="E26" s="122" t="s">
        <v>49</v>
      </c>
      <c r="F26" s="65" t="s">
        <v>50</v>
      </c>
      <c r="G26" s="53"/>
      <c r="H26" s="18" t="s">
        <v>34</v>
      </c>
      <c r="I26" s="59">
        <f t="shared" ref="I26:T26" si="7">ROUNDDOWN(IF(I25&gt;120,IF(I25&gt;300,120*$G26+180*$G27+(I25-300)*$G28,120*$G26+(I25-120)*$G27),I25*$G26),2)</f>
        <v>0</v>
      </c>
      <c r="J26" s="60">
        <f t="shared" si="7"/>
        <v>0</v>
      </c>
      <c r="K26" s="60">
        <f t="shared" si="7"/>
        <v>0</v>
      </c>
      <c r="L26" s="33">
        <f t="shared" si="7"/>
        <v>0</v>
      </c>
      <c r="M26" s="33">
        <f t="shared" si="7"/>
        <v>0</v>
      </c>
      <c r="N26" s="33">
        <f t="shared" si="7"/>
        <v>0</v>
      </c>
      <c r="O26" s="33">
        <f t="shared" si="7"/>
        <v>0</v>
      </c>
      <c r="P26" s="60">
        <f t="shared" si="7"/>
        <v>0</v>
      </c>
      <c r="Q26" s="60">
        <f t="shared" si="7"/>
        <v>0</v>
      </c>
      <c r="R26" s="60">
        <f t="shared" si="7"/>
        <v>0</v>
      </c>
      <c r="S26" s="60">
        <f t="shared" si="7"/>
        <v>0</v>
      </c>
      <c r="T26" s="61">
        <f t="shared" si="7"/>
        <v>0</v>
      </c>
      <c r="U26" s="22">
        <f>SUM(I26:T26)</f>
        <v>0</v>
      </c>
      <c r="V26" s="66"/>
      <c r="W26" s="97"/>
      <c r="X26" s="97"/>
      <c r="Y26" s="97"/>
      <c r="Z26" s="96"/>
      <c r="AA26" s="97"/>
      <c r="AB26" s="97"/>
      <c r="AC26" s="97"/>
    </row>
    <row r="27" spans="2:29" ht="22.2" customHeight="1" x14ac:dyDescent="0.2">
      <c r="B27" s="109"/>
      <c r="C27" s="111"/>
      <c r="D27" s="111"/>
      <c r="E27" s="122"/>
      <c r="F27" s="67" t="s">
        <v>51</v>
      </c>
      <c r="G27" s="40"/>
      <c r="H27" s="68" t="s">
        <v>35</v>
      </c>
      <c r="I27" s="69">
        <f>INT(SUM(I24,I26))</f>
        <v>0</v>
      </c>
      <c r="J27" s="70">
        <f>INT(SUM(J24,J26))</f>
        <v>0</v>
      </c>
      <c r="K27" s="70">
        <f t="shared" ref="K27:T27" si="8">INT(SUM(K24,K26))</f>
        <v>0</v>
      </c>
      <c r="L27" s="71">
        <f t="shared" si="8"/>
        <v>0</v>
      </c>
      <c r="M27" s="71">
        <f t="shared" si="8"/>
        <v>0</v>
      </c>
      <c r="N27" s="71">
        <f t="shared" si="8"/>
        <v>0</v>
      </c>
      <c r="O27" s="71">
        <f t="shared" si="8"/>
        <v>0</v>
      </c>
      <c r="P27" s="70">
        <f t="shared" si="8"/>
        <v>0</v>
      </c>
      <c r="Q27" s="70">
        <f t="shared" si="8"/>
        <v>0</v>
      </c>
      <c r="R27" s="70">
        <f t="shared" si="8"/>
        <v>0</v>
      </c>
      <c r="S27" s="70">
        <f t="shared" si="8"/>
        <v>0</v>
      </c>
      <c r="T27" s="72">
        <f t="shared" si="8"/>
        <v>0</v>
      </c>
      <c r="U27" s="21">
        <f>SUM(I27:T27)</f>
        <v>0</v>
      </c>
      <c r="V27" s="36"/>
      <c r="W27" s="92"/>
      <c r="X27" s="92"/>
      <c r="Y27" s="92"/>
      <c r="Z27" s="94"/>
      <c r="AA27" s="98">
        <f>SUM(K27:T27)</f>
        <v>0</v>
      </c>
      <c r="AB27" s="98">
        <f>U27</f>
        <v>0</v>
      </c>
      <c r="AC27" s="95">
        <f>AA27+AB27</f>
        <v>0</v>
      </c>
    </row>
    <row r="28" spans="2:29" ht="22.2" customHeight="1" x14ac:dyDescent="0.2">
      <c r="B28" s="109"/>
      <c r="C28" s="112"/>
      <c r="D28" s="112"/>
      <c r="E28" s="123"/>
      <c r="F28" s="73" t="s">
        <v>52</v>
      </c>
      <c r="G28" s="43"/>
      <c r="H28" s="74"/>
      <c r="I28" s="75"/>
      <c r="J28" s="76"/>
      <c r="K28" s="76"/>
      <c r="L28" s="77"/>
      <c r="M28" s="77"/>
      <c r="N28" s="77"/>
      <c r="O28" s="77"/>
      <c r="P28" s="76"/>
      <c r="Q28" s="76"/>
      <c r="R28" s="76"/>
      <c r="S28" s="76"/>
      <c r="T28" s="78"/>
      <c r="U28" s="79"/>
      <c r="V28" s="36"/>
      <c r="W28" s="92"/>
      <c r="X28" s="92"/>
      <c r="Y28" s="92"/>
      <c r="Z28" s="94"/>
      <c r="AA28" s="92"/>
      <c r="AB28" s="92"/>
      <c r="AC28" s="92"/>
    </row>
    <row r="29" spans="2:29" s="37" customFormat="1" ht="22.2" customHeight="1" x14ac:dyDescent="0.2">
      <c r="B29" s="109">
        <v>2</v>
      </c>
      <c r="C29" s="147" t="s">
        <v>53</v>
      </c>
      <c r="D29" s="113" t="s">
        <v>46</v>
      </c>
      <c r="E29" s="120" t="s">
        <v>27</v>
      </c>
      <c r="F29" s="121"/>
      <c r="G29" s="42"/>
      <c r="H29" s="25" t="s">
        <v>28</v>
      </c>
      <c r="I29" s="26">
        <f>ROUNDDOWN($G29*$G31*$G32,2)</f>
        <v>0</v>
      </c>
      <c r="J29" s="27">
        <f t="shared" ref="J29:T29" si="9">ROUNDDOWN($G29*$G31*$G32,2)</f>
        <v>0</v>
      </c>
      <c r="K29" s="27">
        <f t="shared" si="9"/>
        <v>0</v>
      </c>
      <c r="L29" s="27">
        <f t="shared" si="9"/>
        <v>0</v>
      </c>
      <c r="M29" s="27">
        <f t="shared" si="9"/>
        <v>0</v>
      </c>
      <c r="N29" s="27">
        <f t="shared" si="9"/>
        <v>0</v>
      </c>
      <c r="O29" s="27">
        <f t="shared" si="9"/>
        <v>0</v>
      </c>
      <c r="P29" s="27">
        <f t="shared" si="9"/>
        <v>0</v>
      </c>
      <c r="Q29" s="27">
        <f t="shared" si="9"/>
        <v>0</v>
      </c>
      <c r="R29" s="27">
        <f t="shared" si="9"/>
        <v>0</v>
      </c>
      <c r="S29" s="27">
        <f t="shared" si="9"/>
        <v>0</v>
      </c>
      <c r="T29" s="28">
        <f t="shared" si="9"/>
        <v>0</v>
      </c>
      <c r="U29" s="29">
        <f t="shared" ref="U29:U30" si="10">SUM(I29:T29)</f>
        <v>0</v>
      </c>
      <c r="V29" s="38"/>
      <c r="W29" s="92"/>
      <c r="X29" s="92"/>
      <c r="Y29" s="92"/>
      <c r="Z29" s="93"/>
      <c r="AA29" s="92"/>
      <c r="AB29" s="92"/>
      <c r="AC29" s="92"/>
    </row>
    <row r="30" spans="2:29" s="37" customFormat="1" ht="22.2" customHeight="1" x14ac:dyDescent="0.2">
      <c r="B30" s="109"/>
      <c r="C30" s="148"/>
      <c r="D30" s="114"/>
      <c r="E30" s="54" t="s">
        <v>39</v>
      </c>
      <c r="F30" s="56"/>
      <c r="G30" s="57">
        <v>0</v>
      </c>
      <c r="H30" s="52" t="s">
        <v>40</v>
      </c>
      <c r="I30" s="45"/>
      <c r="J30" s="46"/>
      <c r="K30" s="47"/>
      <c r="L30" s="35">
        <v>120</v>
      </c>
      <c r="M30" s="35">
        <v>253</v>
      </c>
      <c r="N30" s="35">
        <v>230</v>
      </c>
      <c r="O30" s="35">
        <v>83</v>
      </c>
      <c r="P30" s="47"/>
      <c r="Q30" s="47"/>
      <c r="R30" s="47"/>
      <c r="S30" s="47"/>
      <c r="T30" s="48"/>
      <c r="U30" s="21">
        <f t="shared" si="10"/>
        <v>686</v>
      </c>
      <c r="V30" s="38"/>
      <c r="W30" s="92"/>
      <c r="X30" s="92"/>
      <c r="Y30" s="92"/>
      <c r="Z30" s="93"/>
      <c r="AA30" s="92"/>
      <c r="AB30" s="92"/>
      <c r="AC30" s="92"/>
    </row>
    <row r="31" spans="2:29" ht="22.2" customHeight="1" x14ac:dyDescent="0.2">
      <c r="B31" s="109"/>
      <c r="C31" s="148"/>
      <c r="D31" s="114"/>
      <c r="E31" s="116" t="s">
        <v>29</v>
      </c>
      <c r="F31" s="117"/>
      <c r="G31" s="49">
        <v>2</v>
      </c>
      <c r="H31" s="52" t="s">
        <v>41</v>
      </c>
      <c r="I31" s="30">
        <v>242</v>
      </c>
      <c r="J31" s="31">
        <v>232</v>
      </c>
      <c r="K31" s="31">
        <v>221</v>
      </c>
      <c r="L31" s="31">
        <v>98</v>
      </c>
      <c r="M31" s="47"/>
      <c r="N31" s="47"/>
      <c r="O31" s="31">
        <v>99</v>
      </c>
      <c r="P31" s="31">
        <v>273</v>
      </c>
      <c r="Q31" s="31">
        <v>219</v>
      </c>
      <c r="R31" s="31">
        <v>243</v>
      </c>
      <c r="S31" s="31">
        <v>249</v>
      </c>
      <c r="T31" s="32">
        <v>230</v>
      </c>
      <c r="U31" s="21">
        <f t="shared" ref="U31:U34" si="11">SUM(I31:T31)</f>
        <v>2106</v>
      </c>
      <c r="V31" s="36"/>
      <c r="W31" s="92"/>
      <c r="X31" s="92"/>
      <c r="Y31" s="92"/>
      <c r="Z31" s="94"/>
      <c r="AA31" s="92"/>
      <c r="AB31" s="92"/>
      <c r="AC31" s="92"/>
    </row>
    <row r="32" spans="2:29" s="2" customFormat="1" ht="22.2" customHeight="1" x14ac:dyDescent="0.2">
      <c r="B32" s="109"/>
      <c r="C32" s="148"/>
      <c r="D32" s="114"/>
      <c r="E32" s="116" t="s">
        <v>30</v>
      </c>
      <c r="F32" s="117"/>
      <c r="G32" s="39">
        <v>0.95</v>
      </c>
      <c r="H32" s="52" t="s">
        <v>42</v>
      </c>
      <c r="I32" s="30">
        <f>SUM(I30:I31)</f>
        <v>242</v>
      </c>
      <c r="J32" s="31">
        <f t="shared" ref="J32:T32" si="12">SUM(J30:J31)</f>
        <v>232</v>
      </c>
      <c r="K32" s="31">
        <f t="shared" si="12"/>
        <v>221</v>
      </c>
      <c r="L32" s="31">
        <f t="shared" si="12"/>
        <v>218</v>
      </c>
      <c r="M32" s="31">
        <f t="shared" si="12"/>
        <v>253</v>
      </c>
      <c r="N32" s="31">
        <f t="shared" si="12"/>
        <v>230</v>
      </c>
      <c r="O32" s="31">
        <f t="shared" si="12"/>
        <v>182</v>
      </c>
      <c r="P32" s="31">
        <f t="shared" si="12"/>
        <v>273</v>
      </c>
      <c r="Q32" s="31">
        <f t="shared" si="12"/>
        <v>219</v>
      </c>
      <c r="R32" s="31">
        <f t="shared" si="12"/>
        <v>243</v>
      </c>
      <c r="S32" s="31">
        <f t="shared" si="12"/>
        <v>249</v>
      </c>
      <c r="T32" s="32">
        <f t="shared" si="12"/>
        <v>230</v>
      </c>
      <c r="U32" s="58">
        <f t="shared" si="11"/>
        <v>2792</v>
      </c>
      <c r="V32" s="36"/>
      <c r="W32" s="95">
        <f>SUM(K32:T32)</f>
        <v>2318</v>
      </c>
      <c r="X32" s="95">
        <f>U32</f>
        <v>2792</v>
      </c>
      <c r="Y32" s="95">
        <f>W32+X32</f>
        <v>5110</v>
      </c>
      <c r="Z32" s="96"/>
      <c r="AA32" s="97"/>
      <c r="AB32" s="97"/>
      <c r="AC32" s="97"/>
    </row>
    <row r="33" spans="2:29" ht="22.2" customHeight="1" x14ac:dyDescent="0.2">
      <c r="B33" s="109"/>
      <c r="C33" s="148"/>
      <c r="D33" s="114"/>
      <c r="E33" s="118" t="s">
        <v>31</v>
      </c>
      <c r="F33" s="55" t="s">
        <v>32</v>
      </c>
      <c r="G33" s="40"/>
      <c r="H33" s="18" t="s">
        <v>34</v>
      </c>
      <c r="I33" s="59">
        <f>ROUNDDOWN($G33*I30+$G34*I31,2)</f>
        <v>0</v>
      </c>
      <c r="J33" s="60">
        <f t="shared" ref="J33:T33" si="13">ROUNDDOWN($G33*J30+$G34*J31,2)</f>
        <v>0</v>
      </c>
      <c r="K33" s="60">
        <f t="shared" si="13"/>
        <v>0</v>
      </c>
      <c r="L33" s="33">
        <f t="shared" si="13"/>
        <v>0</v>
      </c>
      <c r="M33" s="33">
        <f t="shared" si="13"/>
        <v>0</v>
      </c>
      <c r="N33" s="33">
        <f t="shared" si="13"/>
        <v>0</v>
      </c>
      <c r="O33" s="33">
        <f t="shared" si="13"/>
        <v>0</v>
      </c>
      <c r="P33" s="60">
        <f t="shared" si="13"/>
        <v>0</v>
      </c>
      <c r="Q33" s="60">
        <f t="shared" si="13"/>
        <v>0</v>
      </c>
      <c r="R33" s="60">
        <f t="shared" si="13"/>
        <v>0</v>
      </c>
      <c r="S33" s="60">
        <f t="shared" si="13"/>
        <v>0</v>
      </c>
      <c r="T33" s="61">
        <f t="shared" si="13"/>
        <v>0</v>
      </c>
      <c r="U33" s="22">
        <f t="shared" si="11"/>
        <v>0</v>
      </c>
      <c r="V33" s="36"/>
      <c r="W33" s="92"/>
      <c r="X33" s="92"/>
      <c r="Y33" s="92"/>
      <c r="Z33" s="94"/>
      <c r="AA33" s="92"/>
      <c r="AB33" s="92"/>
      <c r="AC33" s="92"/>
    </row>
    <row r="34" spans="2:29" ht="22.2" customHeight="1" x14ac:dyDescent="0.2">
      <c r="B34" s="109"/>
      <c r="C34" s="149"/>
      <c r="D34" s="115"/>
      <c r="E34" s="119"/>
      <c r="F34" s="23" t="s">
        <v>33</v>
      </c>
      <c r="G34" s="43"/>
      <c r="H34" s="24" t="s">
        <v>35</v>
      </c>
      <c r="I34" s="62">
        <f>INT(SUM(I29,I33))</f>
        <v>0</v>
      </c>
      <c r="J34" s="63">
        <f t="shared" ref="J34:T34" si="14">INT(SUM(J29,J33))</f>
        <v>0</v>
      </c>
      <c r="K34" s="63">
        <f t="shared" si="14"/>
        <v>0</v>
      </c>
      <c r="L34" s="34">
        <f t="shared" si="14"/>
        <v>0</v>
      </c>
      <c r="M34" s="34">
        <f t="shared" si="14"/>
        <v>0</v>
      </c>
      <c r="N34" s="34">
        <f t="shared" si="14"/>
        <v>0</v>
      </c>
      <c r="O34" s="34">
        <f t="shared" si="14"/>
        <v>0</v>
      </c>
      <c r="P34" s="63">
        <f t="shared" si="14"/>
        <v>0</v>
      </c>
      <c r="Q34" s="63">
        <f t="shared" si="14"/>
        <v>0</v>
      </c>
      <c r="R34" s="63">
        <f t="shared" si="14"/>
        <v>0</v>
      </c>
      <c r="S34" s="63">
        <f t="shared" si="14"/>
        <v>0</v>
      </c>
      <c r="T34" s="64">
        <f t="shared" si="14"/>
        <v>0</v>
      </c>
      <c r="U34" s="41">
        <f t="shared" si="11"/>
        <v>0</v>
      </c>
      <c r="V34" s="36"/>
      <c r="W34" s="92"/>
      <c r="X34" s="92"/>
      <c r="Y34" s="92"/>
      <c r="Z34" s="94"/>
      <c r="AA34" s="98">
        <f>SUM(K34:T34)</f>
        <v>0</v>
      </c>
      <c r="AB34" s="98">
        <f>U34</f>
        <v>0</v>
      </c>
      <c r="AC34" s="95">
        <f>AA34+AB34</f>
        <v>0</v>
      </c>
    </row>
    <row r="35" spans="2:29" s="37" customFormat="1" ht="22.2" customHeight="1" x14ac:dyDescent="0.2">
      <c r="B35" s="109">
        <v>3</v>
      </c>
      <c r="C35" s="110" t="s">
        <v>54</v>
      </c>
      <c r="D35" s="110" t="s">
        <v>47</v>
      </c>
      <c r="E35" s="120" t="s">
        <v>48</v>
      </c>
      <c r="F35" s="121"/>
      <c r="G35" s="42"/>
      <c r="H35" s="25" t="s">
        <v>28</v>
      </c>
      <c r="I35" s="26">
        <f t="shared" ref="I35:T35" si="15">$G35</f>
        <v>0</v>
      </c>
      <c r="J35" s="27">
        <f t="shared" si="15"/>
        <v>0</v>
      </c>
      <c r="K35" s="27">
        <f t="shared" si="15"/>
        <v>0</v>
      </c>
      <c r="L35" s="27">
        <f t="shared" si="15"/>
        <v>0</v>
      </c>
      <c r="M35" s="27">
        <f t="shared" si="15"/>
        <v>0</v>
      </c>
      <c r="N35" s="27">
        <f t="shared" si="15"/>
        <v>0</v>
      </c>
      <c r="O35" s="27">
        <f t="shared" si="15"/>
        <v>0</v>
      </c>
      <c r="P35" s="27">
        <f t="shared" si="15"/>
        <v>0</v>
      </c>
      <c r="Q35" s="27">
        <f t="shared" si="15"/>
        <v>0</v>
      </c>
      <c r="R35" s="27">
        <f t="shared" si="15"/>
        <v>0</v>
      </c>
      <c r="S35" s="27">
        <f t="shared" si="15"/>
        <v>0</v>
      </c>
      <c r="T35" s="28">
        <f t="shared" si="15"/>
        <v>0</v>
      </c>
      <c r="U35" s="29">
        <f t="shared" ref="U35:U36" si="16">SUM(I35:T35)</f>
        <v>0</v>
      </c>
      <c r="V35" s="38"/>
      <c r="W35" s="92"/>
      <c r="X35" s="92"/>
      <c r="Y35" s="92"/>
      <c r="Z35" s="93"/>
      <c r="AA35" s="92"/>
      <c r="AB35" s="92"/>
      <c r="AC35" s="92"/>
    </row>
    <row r="36" spans="2:29" ht="22.2" customHeight="1" x14ac:dyDescent="0.2">
      <c r="B36" s="109"/>
      <c r="C36" s="111"/>
      <c r="D36" s="111"/>
      <c r="E36" s="116" t="s">
        <v>81</v>
      </c>
      <c r="F36" s="117"/>
      <c r="G36" s="49">
        <v>40</v>
      </c>
      <c r="H36" s="52" t="s">
        <v>42</v>
      </c>
      <c r="I36" s="30">
        <v>1670</v>
      </c>
      <c r="J36" s="31">
        <v>1370</v>
      </c>
      <c r="K36" s="31">
        <v>927</v>
      </c>
      <c r="L36" s="31">
        <v>1038</v>
      </c>
      <c r="M36" s="31">
        <v>847</v>
      </c>
      <c r="N36" s="31">
        <v>849</v>
      </c>
      <c r="O36" s="31">
        <v>1053</v>
      </c>
      <c r="P36" s="31">
        <v>1649</v>
      </c>
      <c r="Q36" s="31">
        <v>2130</v>
      </c>
      <c r="R36" s="31">
        <v>2573</v>
      </c>
      <c r="S36" s="31">
        <v>2136</v>
      </c>
      <c r="T36" s="32">
        <v>1924</v>
      </c>
      <c r="U36" s="58">
        <f t="shared" si="16"/>
        <v>18166</v>
      </c>
      <c r="V36" s="36"/>
      <c r="W36" s="95">
        <f>SUM(K36:T36)</f>
        <v>15126</v>
      </c>
      <c r="X36" s="95">
        <f>U36</f>
        <v>18166</v>
      </c>
      <c r="Y36" s="95">
        <f>W36+X36</f>
        <v>33292</v>
      </c>
      <c r="Z36" s="94"/>
      <c r="AA36" s="92"/>
      <c r="AB36" s="92"/>
      <c r="AC36" s="92"/>
    </row>
    <row r="37" spans="2:29" s="2" customFormat="1" ht="22.2" customHeight="1" x14ac:dyDescent="0.2">
      <c r="B37" s="109"/>
      <c r="C37" s="111"/>
      <c r="D37" s="111"/>
      <c r="E37" s="122" t="s">
        <v>49</v>
      </c>
      <c r="F37" s="65" t="s">
        <v>50</v>
      </c>
      <c r="G37" s="53"/>
      <c r="H37" s="18" t="s">
        <v>34</v>
      </c>
      <c r="I37" s="59">
        <f t="shared" ref="I37:T37" si="17">ROUNDDOWN(IF(I36&gt;120,IF(I36&gt;300,120*$G37+180*$G38+(I36-300)*$G39,120*$G37+(I36-120)*$G38),I36*$G37),2)</f>
        <v>0</v>
      </c>
      <c r="J37" s="60">
        <f t="shared" si="17"/>
        <v>0</v>
      </c>
      <c r="K37" s="60">
        <f t="shared" si="17"/>
        <v>0</v>
      </c>
      <c r="L37" s="33">
        <f t="shared" si="17"/>
        <v>0</v>
      </c>
      <c r="M37" s="33">
        <f t="shared" si="17"/>
        <v>0</v>
      </c>
      <c r="N37" s="33">
        <f t="shared" si="17"/>
        <v>0</v>
      </c>
      <c r="O37" s="33">
        <f t="shared" si="17"/>
        <v>0</v>
      </c>
      <c r="P37" s="60">
        <f t="shared" si="17"/>
        <v>0</v>
      </c>
      <c r="Q37" s="60">
        <f t="shared" si="17"/>
        <v>0</v>
      </c>
      <c r="R37" s="60">
        <f t="shared" si="17"/>
        <v>0</v>
      </c>
      <c r="S37" s="60">
        <f t="shared" si="17"/>
        <v>0</v>
      </c>
      <c r="T37" s="61">
        <f t="shared" si="17"/>
        <v>0</v>
      </c>
      <c r="U37" s="22">
        <f>SUM(I37:T37)</f>
        <v>0</v>
      </c>
      <c r="V37" s="66"/>
      <c r="W37" s="97"/>
      <c r="X37" s="97"/>
      <c r="Y37" s="97"/>
      <c r="Z37" s="96"/>
      <c r="AA37" s="97"/>
      <c r="AB37" s="97"/>
      <c r="AC37" s="97"/>
    </row>
    <row r="38" spans="2:29" ht="22.2" customHeight="1" x14ac:dyDescent="0.2">
      <c r="B38" s="109"/>
      <c r="C38" s="111"/>
      <c r="D38" s="111"/>
      <c r="E38" s="122"/>
      <c r="F38" s="67" t="s">
        <v>51</v>
      </c>
      <c r="G38" s="40"/>
      <c r="H38" s="68" t="s">
        <v>35</v>
      </c>
      <c r="I38" s="69">
        <f>INT(SUM(I35,I37))</f>
        <v>0</v>
      </c>
      <c r="J38" s="70">
        <f>INT(SUM(J35,J37))</f>
        <v>0</v>
      </c>
      <c r="K38" s="70">
        <f t="shared" ref="K38:T38" si="18">INT(SUM(K35,K37))</f>
        <v>0</v>
      </c>
      <c r="L38" s="71">
        <f t="shared" si="18"/>
        <v>0</v>
      </c>
      <c r="M38" s="71">
        <f t="shared" si="18"/>
        <v>0</v>
      </c>
      <c r="N38" s="71">
        <f t="shared" si="18"/>
        <v>0</v>
      </c>
      <c r="O38" s="71">
        <f t="shared" si="18"/>
        <v>0</v>
      </c>
      <c r="P38" s="70">
        <f t="shared" si="18"/>
        <v>0</v>
      </c>
      <c r="Q38" s="70">
        <f t="shared" si="18"/>
        <v>0</v>
      </c>
      <c r="R38" s="70">
        <f t="shared" si="18"/>
        <v>0</v>
      </c>
      <c r="S38" s="70">
        <f t="shared" si="18"/>
        <v>0</v>
      </c>
      <c r="T38" s="72">
        <f t="shared" si="18"/>
        <v>0</v>
      </c>
      <c r="U38" s="21">
        <f t="shared" ref="U38" si="19">SUM(I38:T38)</f>
        <v>0</v>
      </c>
      <c r="V38" s="36"/>
      <c r="W38" s="92"/>
      <c r="X38" s="92"/>
      <c r="Y38" s="92"/>
      <c r="Z38" s="94"/>
      <c r="AA38" s="98">
        <f>SUM(K38:T38)</f>
        <v>0</v>
      </c>
      <c r="AB38" s="98">
        <f>U38</f>
        <v>0</v>
      </c>
      <c r="AC38" s="95">
        <f>AA38+AB38</f>
        <v>0</v>
      </c>
    </row>
    <row r="39" spans="2:29" ht="22.2" customHeight="1" x14ac:dyDescent="0.2">
      <c r="B39" s="109"/>
      <c r="C39" s="112"/>
      <c r="D39" s="112"/>
      <c r="E39" s="123"/>
      <c r="F39" s="73" t="s">
        <v>52</v>
      </c>
      <c r="G39" s="43"/>
      <c r="H39" s="74"/>
      <c r="I39" s="75"/>
      <c r="J39" s="76"/>
      <c r="K39" s="76"/>
      <c r="L39" s="77"/>
      <c r="M39" s="77"/>
      <c r="N39" s="77"/>
      <c r="O39" s="77"/>
      <c r="P39" s="76"/>
      <c r="Q39" s="76"/>
      <c r="R39" s="76"/>
      <c r="S39" s="76"/>
      <c r="T39" s="78"/>
      <c r="U39" s="79"/>
      <c r="V39" s="36"/>
      <c r="W39" s="92"/>
      <c r="X39" s="92"/>
      <c r="Y39" s="92"/>
      <c r="Z39" s="94"/>
      <c r="AA39" s="92"/>
      <c r="AB39" s="92"/>
      <c r="AC39" s="92"/>
    </row>
    <row r="40" spans="2:29" s="37" customFormat="1" ht="22.2" customHeight="1" x14ac:dyDescent="0.2">
      <c r="B40" s="109">
        <v>4</v>
      </c>
      <c r="C40" s="110" t="s">
        <v>55</v>
      </c>
      <c r="D40" s="113" t="s">
        <v>46</v>
      </c>
      <c r="E40" s="120" t="s">
        <v>27</v>
      </c>
      <c r="F40" s="121"/>
      <c r="G40" s="42"/>
      <c r="H40" s="25" t="s">
        <v>28</v>
      </c>
      <c r="I40" s="26">
        <f>ROUNDDOWN($G40*$G42*$G43,2)</f>
        <v>0</v>
      </c>
      <c r="J40" s="27">
        <f t="shared" ref="J40:T40" si="20">ROUNDDOWN($G40*$G42*$G43,2)</f>
        <v>0</v>
      </c>
      <c r="K40" s="27">
        <f t="shared" si="20"/>
        <v>0</v>
      </c>
      <c r="L40" s="27">
        <f t="shared" si="20"/>
        <v>0</v>
      </c>
      <c r="M40" s="27">
        <f t="shared" si="20"/>
        <v>0</v>
      </c>
      <c r="N40" s="27">
        <f t="shared" si="20"/>
        <v>0</v>
      </c>
      <c r="O40" s="27">
        <f t="shared" si="20"/>
        <v>0</v>
      </c>
      <c r="P40" s="27">
        <f t="shared" si="20"/>
        <v>0</v>
      </c>
      <c r="Q40" s="27">
        <f t="shared" si="20"/>
        <v>0</v>
      </c>
      <c r="R40" s="27">
        <f t="shared" si="20"/>
        <v>0</v>
      </c>
      <c r="S40" s="27">
        <f t="shared" si="20"/>
        <v>0</v>
      </c>
      <c r="T40" s="28">
        <f t="shared" si="20"/>
        <v>0</v>
      </c>
      <c r="U40" s="29">
        <f t="shared" ref="U40:U41" si="21">SUM(I40:T40)</f>
        <v>0</v>
      </c>
      <c r="V40" s="38"/>
      <c r="W40" s="92"/>
      <c r="X40" s="92"/>
      <c r="Y40" s="92"/>
      <c r="Z40" s="93"/>
      <c r="AA40" s="92"/>
      <c r="AB40" s="92"/>
      <c r="AC40" s="92"/>
    </row>
    <row r="41" spans="2:29" s="37" customFormat="1" ht="22.2" customHeight="1" x14ac:dyDescent="0.2">
      <c r="B41" s="109"/>
      <c r="C41" s="111"/>
      <c r="D41" s="114"/>
      <c r="E41" s="54" t="s">
        <v>39</v>
      </c>
      <c r="F41" s="56"/>
      <c r="G41" s="57">
        <v>0</v>
      </c>
      <c r="H41" s="52" t="s">
        <v>40</v>
      </c>
      <c r="I41" s="45"/>
      <c r="J41" s="46"/>
      <c r="K41" s="47"/>
      <c r="L41" s="35">
        <v>1234</v>
      </c>
      <c r="M41" s="35">
        <v>2586</v>
      </c>
      <c r="N41" s="35">
        <v>2003</v>
      </c>
      <c r="O41" s="35">
        <v>1041</v>
      </c>
      <c r="P41" s="47"/>
      <c r="Q41" s="47"/>
      <c r="R41" s="47"/>
      <c r="S41" s="47"/>
      <c r="T41" s="48"/>
      <c r="U41" s="58">
        <f t="shared" si="21"/>
        <v>6864</v>
      </c>
      <c r="V41" s="38"/>
      <c r="W41" s="92"/>
      <c r="X41" s="92"/>
      <c r="Y41" s="92"/>
      <c r="Z41" s="93"/>
      <c r="AA41" s="92"/>
      <c r="AB41" s="92"/>
      <c r="AC41" s="92"/>
    </row>
    <row r="42" spans="2:29" ht="22.2" customHeight="1" x14ac:dyDescent="0.2">
      <c r="B42" s="109"/>
      <c r="C42" s="111"/>
      <c r="D42" s="114"/>
      <c r="E42" s="116" t="s">
        <v>29</v>
      </c>
      <c r="F42" s="117"/>
      <c r="G42" s="49">
        <v>15</v>
      </c>
      <c r="H42" s="52" t="s">
        <v>41</v>
      </c>
      <c r="I42" s="30">
        <v>2277</v>
      </c>
      <c r="J42" s="31">
        <v>2653</v>
      </c>
      <c r="K42" s="31">
        <v>2556</v>
      </c>
      <c r="L42" s="31">
        <v>1002</v>
      </c>
      <c r="M42" s="47"/>
      <c r="N42" s="47"/>
      <c r="O42" s="31">
        <v>1382</v>
      </c>
      <c r="P42" s="31">
        <v>2597</v>
      </c>
      <c r="Q42" s="31">
        <v>2480</v>
      </c>
      <c r="R42" s="31">
        <v>2698</v>
      </c>
      <c r="S42" s="31">
        <v>2132</v>
      </c>
      <c r="T42" s="32">
        <v>2322</v>
      </c>
      <c r="U42" s="58">
        <f t="shared" ref="U42:U45" si="22">SUM(I42:T42)</f>
        <v>22099</v>
      </c>
      <c r="V42" s="36"/>
      <c r="W42" s="92"/>
      <c r="X42" s="92"/>
      <c r="Y42" s="92"/>
      <c r="Z42" s="94"/>
      <c r="AA42" s="92"/>
      <c r="AB42" s="92"/>
      <c r="AC42" s="92"/>
    </row>
    <row r="43" spans="2:29" s="2" customFormat="1" ht="22.2" customHeight="1" x14ac:dyDescent="0.2">
      <c r="B43" s="109"/>
      <c r="C43" s="111"/>
      <c r="D43" s="114"/>
      <c r="E43" s="116" t="s">
        <v>30</v>
      </c>
      <c r="F43" s="117"/>
      <c r="G43" s="39">
        <v>0.95</v>
      </c>
      <c r="H43" s="52" t="s">
        <v>42</v>
      </c>
      <c r="I43" s="30">
        <f>SUM(I41:I42)</f>
        <v>2277</v>
      </c>
      <c r="J43" s="31">
        <f t="shared" ref="J43:T43" si="23">SUM(J41:J42)</f>
        <v>2653</v>
      </c>
      <c r="K43" s="31">
        <f t="shared" si="23"/>
        <v>2556</v>
      </c>
      <c r="L43" s="31">
        <f t="shared" si="23"/>
        <v>2236</v>
      </c>
      <c r="M43" s="31">
        <f t="shared" si="23"/>
        <v>2586</v>
      </c>
      <c r="N43" s="31">
        <f t="shared" si="23"/>
        <v>2003</v>
      </c>
      <c r="O43" s="31">
        <f t="shared" si="23"/>
        <v>2423</v>
      </c>
      <c r="P43" s="31">
        <f t="shared" si="23"/>
        <v>2597</v>
      </c>
      <c r="Q43" s="31">
        <f t="shared" si="23"/>
        <v>2480</v>
      </c>
      <c r="R43" s="31">
        <f t="shared" si="23"/>
        <v>2698</v>
      </c>
      <c r="S43" s="31">
        <f t="shared" si="23"/>
        <v>2132</v>
      </c>
      <c r="T43" s="32">
        <f t="shared" si="23"/>
        <v>2322</v>
      </c>
      <c r="U43" s="58">
        <f t="shared" si="22"/>
        <v>28963</v>
      </c>
      <c r="V43" s="36"/>
      <c r="W43" s="95">
        <f>SUM(K43:T43)</f>
        <v>24033</v>
      </c>
      <c r="X43" s="95">
        <f>U43</f>
        <v>28963</v>
      </c>
      <c r="Y43" s="95">
        <f>W43+X43</f>
        <v>52996</v>
      </c>
      <c r="Z43" s="96"/>
      <c r="AA43" s="97"/>
      <c r="AB43" s="97"/>
      <c r="AC43" s="97"/>
    </row>
    <row r="44" spans="2:29" ht="22.2" customHeight="1" x14ac:dyDescent="0.2">
      <c r="B44" s="109"/>
      <c r="C44" s="111"/>
      <c r="D44" s="114"/>
      <c r="E44" s="118" t="s">
        <v>31</v>
      </c>
      <c r="F44" s="55" t="s">
        <v>32</v>
      </c>
      <c r="G44" s="40"/>
      <c r="H44" s="18" t="s">
        <v>34</v>
      </c>
      <c r="I44" s="59">
        <f>ROUNDDOWN($G44*I41+$G45*I42,2)</f>
        <v>0</v>
      </c>
      <c r="J44" s="60">
        <f t="shared" ref="J44:T44" si="24">ROUNDDOWN($G44*J41+$G45*J42,2)</f>
        <v>0</v>
      </c>
      <c r="K44" s="60">
        <f t="shared" si="24"/>
        <v>0</v>
      </c>
      <c r="L44" s="33">
        <f t="shared" si="24"/>
        <v>0</v>
      </c>
      <c r="M44" s="33">
        <f t="shared" si="24"/>
        <v>0</v>
      </c>
      <c r="N44" s="33">
        <f t="shared" si="24"/>
        <v>0</v>
      </c>
      <c r="O44" s="33">
        <f t="shared" si="24"/>
        <v>0</v>
      </c>
      <c r="P44" s="60">
        <f t="shared" si="24"/>
        <v>0</v>
      </c>
      <c r="Q44" s="60">
        <f t="shared" si="24"/>
        <v>0</v>
      </c>
      <c r="R44" s="60">
        <f t="shared" si="24"/>
        <v>0</v>
      </c>
      <c r="S44" s="60">
        <f t="shared" si="24"/>
        <v>0</v>
      </c>
      <c r="T44" s="61">
        <f t="shared" si="24"/>
        <v>0</v>
      </c>
      <c r="U44" s="22">
        <f t="shared" si="22"/>
        <v>0</v>
      </c>
      <c r="V44" s="36"/>
      <c r="W44" s="92"/>
      <c r="X44" s="92"/>
      <c r="Y44" s="92"/>
      <c r="Z44" s="94"/>
      <c r="AA44" s="92"/>
      <c r="AB44" s="92"/>
      <c r="AC44" s="92"/>
    </row>
    <row r="45" spans="2:29" ht="22.2" customHeight="1" x14ac:dyDescent="0.2">
      <c r="B45" s="109"/>
      <c r="C45" s="111"/>
      <c r="D45" s="115"/>
      <c r="E45" s="119"/>
      <c r="F45" s="23" t="s">
        <v>33</v>
      </c>
      <c r="G45" s="43"/>
      <c r="H45" s="24" t="s">
        <v>35</v>
      </c>
      <c r="I45" s="62">
        <f>INT(SUM(I40,I44))</f>
        <v>0</v>
      </c>
      <c r="J45" s="63">
        <f t="shared" ref="J45:T45" si="25">INT(SUM(J40,J44))</f>
        <v>0</v>
      </c>
      <c r="K45" s="63">
        <f t="shared" si="25"/>
        <v>0</v>
      </c>
      <c r="L45" s="34">
        <f t="shared" si="25"/>
        <v>0</v>
      </c>
      <c r="M45" s="34">
        <f t="shared" si="25"/>
        <v>0</v>
      </c>
      <c r="N45" s="34">
        <f t="shared" si="25"/>
        <v>0</v>
      </c>
      <c r="O45" s="34">
        <f t="shared" si="25"/>
        <v>0</v>
      </c>
      <c r="P45" s="63">
        <f t="shared" si="25"/>
        <v>0</v>
      </c>
      <c r="Q45" s="63">
        <f t="shared" si="25"/>
        <v>0</v>
      </c>
      <c r="R45" s="63">
        <f t="shared" si="25"/>
        <v>0</v>
      </c>
      <c r="S45" s="63">
        <f t="shared" si="25"/>
        <v>0</v>
      </c>
      <c r="T45" s="64">
        <f t="shared" si="25"/>
        <v>0</v>
      </c>
      <c r="U45" s="41">
        <f t="shared" si="22"/>
        <v>0</v>
      </c>
      <c r="V45" s="36"/>
      <c r="W45" s="92"/>
      <c r="X45" s="92"/>
      <c r="Y45" s="92"/>
      <c r="Z45" s="94"/>
      <c r="AA45" s="98">
        <f>SUM(K45:T45)</f>
        <v>0</v>
      </c>
      <c r="AB45" s="98">
        <f>U45</f>
        <v>0</v>
      </c>
      <c r="AC45" s="95">
        <f>AA45+AB45</f>
        <v>0</v>
      </c>
    </row>
    <row r="46" spans="2:29" s="37" customFormat="1" ht="22.2" customHeight="1" x14ac:dyDescent="0.2">
      <c r="B46" s="109"/>
      <c r="C46" s="111"/>
      <c r="D46" s="110" t="s">
        <v>47</v>
      </c>
      <c r="E46" s="120" t="s">
        <v>48</v>
      </c>
      <c r="F46" s="121"/>
      <c r="G46" s="42"/>
      <c r="H46" s="25" t="s">
        <v>28</v>
      </c>
      <c r="I46" s="26">
        <f t="shared" ref="I46:T46" si="26">$G46</f>
        <v>0</v>
      </c>
      <c r="J46" s="27">
        <f t="shared" si="26"/>
        <v>0</v>
      </c>
      <c r="K46" s="27">
        <f t="shared" si="26"/>
        <v>0</v>
      </c>
      <c r="L46" s="27">
        <f t="shared" si="26"/>
        <v>0</v>
      </c>
      <c r="M46" s="27">
        <f t="shared" si="26"/>
        <v>0</v>
      </c>
      <c r="N46" s="27">
        <f t="shared" si="26"/>
        <v>0</v>
      </c>
      <c r="O46" s="27">
        <f t="shared" si="26"/>
        <v>0</v>
      </c>
      <c r="P46" s="27">
        <f t="shared" si="26"/>
        <v>0</v>
      </c>
      <c r="Q46" s="27">
        <f t="shared" si="26"/>
        <v>0</v>
      </c>
      <c r="R46" s="27">
        <f t="shared" si="26"/>
        <v>0</v>
      </c>
      <c r="S46" s="27">
        <f t="shared" si="26"/>
        <v>0</v>
      </c>
      <c r="T46" s="28">
        <f t="shared" si="26"/>
        <v>0</v>
      </c>
      <c r="U46" s="29">
        <f t="shared" ref="U46:U47" si="27">SUM(I46:T46)</f>
        <v>0</v>
      </c>
      <c r="V46" s="38"/>
      <c r="W46" s="92"/>
      <c r="X46" s="92"/>
      <c r="Y46" s="92"/>
      <c r="Z46" s="93"/>
      <c r="AA46" s="92"/>
      <c r="AB46" s="92"/>
      <c r="AC46" s="92"/>
    </row>
    <row r="47" spans="2:29" ht="22.2" customHeight="1" x14ac:dyDescent="0.2">
      <c r="B47" s="109"/>
      <c r="C47" s="111"/>
      <c r="D47" s="111"/>
      <c r="E47" s="116" t="s">
        <v>81</v>
      </c>
      <c r="F47" s="117"/>
      <c r="G47" s="49">
        <v>50</v>
      </c>
      <c r="H47" s="52" t="s">
        <v>42</v>
      </c>
      <c r="I47" s="30">
        <v>454</v>
      </c>
      <c r="J47" s="31">
        <v>388</v>
      </c>
      <c r="K47" s="31">
        <v>346</v>
      </c>
      <c r="L47" s="31">
        <v>306</v>
      </c>
      <c r="M47" s="31">
        <v>376</v>
      </c>
      <c r="N47" s="31">
        <v>336</v>
      </c>
      <c r="O47" s="31">
        <v>335</v>
      </c>
      <c r="P47" s="31">
        <v>470</v>
      </c>
      <c r="Q47" s="31">
        <v>656</v>
      </c>
      <c r="R47" s="31">
        <v>578</v>
      </c>
      <c r="S47" s="31">
        <v>493</v>
      </c>
      <c r="T47" s="32">
        <v>492</v>
      </c>
      <c r="U47" s="58">
        <f t="shared" si="27"/>
        <v>5230</v>
      </c>
      <c r="V47" s="36"/>
      <c r="W47" s="95">
        <f>SUM(K47:T47)</f>
        <v>4388</v>
      </c>
      <c r="X47" s="95">
        <f>U47</f>
        <v>5230</v>
      </c>
      <c r="Y47" s="95">
        <f>W47+X47</f>
        <v>9618</v>
      </c>
      <c r="Z47" s="94"/>
      <c r="AA47" s="92"/>
      <c r="AB47" s="92"/>
      <c r="AC47" s="92"/>
    </row>
    <row r="48" spans="2:29" s="2" customFormat="1" ht="22.2" customHeight="1" x14ac:dyDescent="0.2">
      <c r="B48" s="109"/>
      <c r="C48" s="111"/>
      <c r="D48" s="111"/>
      <c r="E48" s="122" t="s">
        <v>49</v>
      </c>
      <c r="F48" s="65" t="s">
        <v>50</v>
      </c>
      <c r="G48" s="53"/>
      <c r="H48" s="18" t="s">
        <v>34</v>
      </c>
      <c r="I48" s="59">
        <f t="shared" ref="I48:T48" si="28">ROUNDDOWN(IF(I47&gt;120,IF(I47&gt;300,120*$G48+180*$G49+(I47-300)*$G50,120*$G48+(I47-120)*$G49),I47*$G48),2)</f>
        <v>0</v>
      </c>
      <c r="J48" s="60">
        <f t="shared" si="28"/>
        <v>0</v>
      </c>
      <c r="K48" s="60">
        <f t="shared" si="28"/>
        <v>0</v>
      </c>
      <c r="L48" s="33">
        <f t="shared" si="28"/>
        <v>0</v>
      </c>
      <c r="M48" s="33">
        <f t="shared" si="28"/>
        <v>0</v>
      </c>
      <c r="N48" s="33">
        <f t="shared" si="28"/>
        <v>0</v>
      </c>
      <c r="O48" s="33">
        <f t="shared" si="28"/>
        <v>0</v>
      </c>
      <c r="P48" s="60">
        <f t="shared" si="28"/>
        <v>0</v>
      </c>
      <c r="Q48" s="60">
        <f t="shared" si="28"/>
        <v>0</v>
      </c>
      <c r="R48" s="60">
        <f t="shared" si="28"/>
        <v>0</v>
      </c>
      <c r="S48" s="60">
        <f t="shared" si="28"/>
        <v>0</v>
      </c>
      <c r="T48" s="61">
        <f t="shared" si="28"/>
        <v>0</v>
      </c>
      <c r="U48" s="22">
        <f>SUM(I48:T48)</f>
        <v>0</v>
      </c>
      <c r="V48" s="66"/>
      <c r="W48" s="97"/>
      <c r="X48" s="97"/>
      <c r="Y48" s="97"/>
      <c r="Z48" s="96"/>
      <c r="AA48" s="97"/>
      <c r="AB48" s="97"/>
      <c r="AC48" s="97"/>
    </row>
    <row r="49" spans="2:29" ht="22.2" customHeight="1" x14ac:dyDescent="0.2">
      <c r="B49" s="109"/>
      <c r="C49" s="111"/>
      <c r="D49" s="111"/>
      <c r="E49" s="122"/>
      <c r="F49" s="67" t="s">
        <v>51</v>
      </c>
      <c r="G49" s="40"/>
      <c r="H49" s="68" t="s">
        <v>35</v>
      </c>
      <c r="I49" s="69">
        <f>INT(SUM(I46,I48))</f>
        <v>0</v>
      </c>
      <c r="J49" s="70">
        <f>INT(SUM(J46,J48))</f>
        <v>0</v>
      </c>
      <c r="K49" s="70">
        <f t="shared" ref="K49:T49" si="29">INT(SUM(K46,K48))</f>
        <v>0</v>
      </c>
      <c r="L49" s="71">
        <f t="shared" si="29"/>
        <v>0</v>
      </c>
      <c r="M49" s="71">
        <f t="shared" si="29"/>
        <v>0</v>
      </c>
      <c r="N49" s="71">
        <f t="shared" si="29"/>
        <v>0</v>
      </c>
      <c r="O49" s="71">
        <f t="shared" si="29"/>
        <v>0</v>
      </c>
      <c r="P49" s="70">
        <f t="shared" si="29"/>
        <v>0</v>
      </c>
      <c r="Q49" s="70">
        <f t="shared" si="29"/>
        <v>0</v>
      </c>
      <c r="R49" s="70">
        <f t="shared" si="29"/>
        <v>0</v>
      </c>
      <c r="S49" s="70">
        <f t="shared" si="29"/>
        <v>0</v>
      </c>
      <c r="T49" s="72">
        <f t="shared" si="29"/>
        <v>0</v>
      </c>
      <c r="U49" s="21">
        <f t="shared" ref="U49" si="30">SUM(I49:T49)</f>
        <v>0</v>
      </c>
      <c r="V49" s="36"/>
      <c r="W49" s="92"/>
      <c r="X49" s="92"/>
      <c r="Y49" s="92"/>
      <c r="Z49" s="94"/>
      <c r="AA49" s="98">
        <f>SUM(K49:T49)</f>
        <v>0</v>
      </c>
      <c r="AB49" s="98">
        <f>U49</f>
        <v>0</v>
      </c>
      <c r="AC49" s="95">
        <f>AA49+AB49</f>
        <v>0</v>
      </c>
    </row>
    <row r="50" spans="2:29" ht="22.2" customHeight="1" x14ac:dyDescent="0.2">
      <c r="B50" s="109"/>
      <c r="C50" s="112"/>
      <c r="D50" s="112"/>
      <c r="E50" s="123"/>
      <c r="F50" s="73" t="s">
        <v>52</v>
      </c>
      <c r="G50" s="43"/>
      <c r="H50" s="74"/>
      <c r="I50" s="75"/>
      <c r="J50" s="76"/>
      <c r="K50" s="76"/>
      <c r="L50" s="77"/>
      <c r="M50" s="77"/>
      <c r="N50" s="77"/>
      <c r="O50" s="77"/>
      <c r="P50" s="76"/>
      <c r="Q50" s="76"/>
      <c r="R50" s="76"/>
      <c r="S50" s="76"/>
      <c r="T50" s="78"/>
      <c r="U50" s="79"/>
      <c r="V50" s="36"/>
      <c r="W50" s="92"/>
      <c r="X50" s="92"/>
      <c r="Y50" s="92"/>
      <c r="Z50" s="94"/>
      <c r="AA50" s="92"/>
      <c r="AB50" s="92"/>
      <c r="AC50" s="92"/>
    </row>
    <row r="51" spans="2:29" s="37" customFormat="1" ht="22.2" customHeight="1" x14ac:dyDescent="0.2">
      <c r="B51" s="109">
        <v>5</v>
      </c>
      <c r="C51" s="110" t="s">
        <v>56</v>
      </c>
      <c r="D51" s="113" t="s">
        <v>46</v>
      </c>
      <c r="E51" s="120" t="s">
        <v>27</v>
      </c>
      <c r="F51" s="121"/>
      <c r="G51" s="42"/>
      <c r="H51" s="25" t="s">
        <v>28</v>
      </c>
      <c r="I51" s="26">
        <f>ROUNDDOWN($G51*$G53*$G54,2)</f>
        <v>0</v>
      </c>
      <c r="J51" s="27">
        <f t="shared" ref="J51:T51" si="31">ROUNDDOWN($G51*$G53*$G54,2)</f>
        <v>0</v>
      </c>
      <c r="K51" s="27">
        <f t="shared" si="31"/>
        <v>0</v>
      </c>
      <c r="L51" s="27">
        <f t="shared" si="31"/>
        <v>0</v>
      </c>
      <c r="M51" s="27">
        <f t="shared" si="31"/>
        <v>0</v>
      </c>
      <c r="N51" s="27">
        <f t="shared" si="31"/>
        <v>0</v>
      </c>
      <c r="O51" s="27">
        <f t="shared" si="31"/>
        <v>0</v>
      </c>
      <c r="P51" s="27">
        <f t="shared" si="31"/>
        <v>0</v>
      </c>
      <c r="Q51" s="27">
        <f t="shared" si="31"/>
        <v>0</v>
      </c>
      <c r="R51" s="27">
        <f t="shared" si="31"/>
        <v>0</v>
      </c>
      <c r="S51" s="27">
        <f t="shared" si="31"/>
        <v>0</v>
      </c>
      <c r="T51" s="28">
        <f t="shared" si="31"/>
        <v>0</v>
      </c>
      <c r="U51" s="29">
        <f t="shared" ref="U51:U52" si="32">SUM(I51:T51)</f>
        <v>0</v>
      </c>
      <c r="V51" s="38"/>
      <c r="W51" s="92"/>
      <c r="X51" s="92"/>
      <c r="Y51" s="92"/>
      <c r="Z51" s="93"/>
      <c r="AA51" s="92"/>
      <c r="AB51" s="92"/>
      <c r="AC51" s="92"/>
    </row>
    <row r="52" spans="2:29" s="37" customFormat="1" ht="22.2" customHeight="1" x14ac:dyDescent="0.2">
      <c r="B52" s="109"/>
      <c r="C52" s="111"/>
      <c r="D52" s="114"/>
      <c r="E52" s="54" t="s">
        <v>39</v>
      </c>
      <c r="F52" s="56"/>
      <c r="G52" s="57">
        <v>0</v>
      </c>
      <c r="H52" s="52" t="s">
        <v>40</v>
      </c>
      <c r="I52" s="45"/>
      <c r="J52" s="46"/>
      <c r="K52" s="47"/>
      <c r="L52" s="35">
        <v>3765</v>
      </c>
      <c r="M52" s="35">
        <v>7604</v>
      </c>
      <c r="N52" s="35">
        <v>7095</v>
      </c>
      <c r="O52" s="35">
        <v>3460</v>
      </c>
      <c r="P52" s="47"/>
      <c r="Q52" s="47"/>
      <c r="R52" s="47"/>
      <c r="S52" s="47"/>
      <c r="T52" s="48"/>
      <c r="U52" s="58">
        <f t="shared" si="32"/>
        <v>21924</v>
      </c>
      <c r="V52" s="38"/>
      <c r="W52" s="92"/>
      <c r="X52" s="92"/>
      <c r="Y52" s="92"/>
      <c r="Z52" s="93"/>
      <c r="AA52" s="92"/>
      <c r="AB52" s="92"/>
      <c r="AC52" s="92"/>
    </row>
    <row r="53" spans="2:29" ht="22.2" customHeight="1" x14ac:dyDescent="0.2">
      <c r="B53" s="109"/>
      <c r="C53" s="111"/>
      <c r="D53" s="114"/>
      <c r="E53" s="116" t="s">
        <v>29</v>
      </c>
      <c r="F53" s="117"/>
      <c r="G53" s="49">
        <v>43</v>
      </c>
      <c r="H53" s="52" t="s">
        <v>41</v>
      </c>
      <c r="I53" s="30">
        <v>6783</v>
      </c>
      <c r="J53" s="31">
        <v>6616</v>
      </c>
      <c r="K53" s="31">
        <v>6794</v>
      </c>
      <c r="L53" s="31">
        <v>2965</v>
      </c>
      <c r="M53" s="47"/>
      <c r="N53" s="47"/>
      <c r="O53" s="31">
        <v>4287</v>
      </c>
      <c r="P53" s="31">
        <v>6354</v>
      </c>
      <c r="Q53" s="31">
        <v>5727</v>
      </c>
      <c r="R53" s="31">
        <v>7333</v>
      </c>
      <c r="S53" s="31">
        <v>6038</v>
      </c>
      <c r="T53" s="32">
        <v>6270</v>
      </c>
      <c r="U53" s="58">
        <f t="shared" ref="U53:U56" si="33">SUM(I53:T53)</f>
        <v>59167</v>
      </c>
      <c r="V53" s="36"/>
      <c r="W53" s="92"/>
      <c r="X53" s="92"/>
      <c r="Y53" s="92"/>
      <c r="Z53" s="94"/>
      <c r="AA53" s="92"/>
      <c r="AB53" s="92"/>
      <c r="AC53" s="92"/>
    </row>
    <row r="54" spans="2:29" s="2" customFormat="1" ht="22.2" customHeight="1" x14ac:dyDescent="0.2">
      <c r="B54" s="109"/>
      <c r="C54" s="111"/>
      <c r="D54" s="114"/>
      <c r="E54" s="116" t="s">
        <v>30</v>
      </c>
      <c r="F54" s="117"/>
      <c r="G54" s="39">
        <v>0.95</v>
      </c>
      <c r="H54" s="52" t="s">
        <v>42</v>
      </c>
      <c r="I54" s="30">
        <f>SUM(I52:I53)</f>
        <v>6783</v>
      </c>
      <c r="J54" s="31">
        <f t="shared" ref="J54:T54" si="34">SUM(J52:J53)</f>
        <v>6616</v>
      </c>
      <c r="K54" s="31">
        <f t="shared" si="34"/>
        <v>6794</v>
      </c>
      <c r="L54" s="31">
        <f t="shared" si="34"/>
        <v>6730</v>
      </c>
      <c r="M54" s="31">
        <f t="shared" si="34"/>
        <v>7604</v>
      </c>
      <c r="N54" s="31">
        <f t="shared" si="34"/>
        <v>7095</v>
      </c>
      <c r="O54" s="31">
        <f t="shared" si="34"/>
        <v>7747</v>
      </c>
      <c r="P54" s="31">
        <f t="shared" si="34"/>
        <v>6354</v>
      </c>
      <c r="Q54" s="31">
        <f t="shared" si="34"/>
        <v>5727</v>
      </c>
      <c r="R54" s="31">
        <f t="shared" si="34"/>
        <v>7333</v>
      </c>
      <c r="S54" s="31">
        <f t="shared" si="34"/>
        <v>6038</v>
      </c>
      <c r="T54" s="32">
        <f t="shared" si="34"/>
        <v>6270</v>
      </c>
      <c r="U54" s="58">
        <f t="shared" si="33"/>
        <v>81091</v>
      </c>
      <c r="V54" s="36"/>
      <c r="W54" s="95">
        <f>SUM(K54:T54)</f>
        <v>67692</v>
      </c>
      <c r="X54" s="95">
        <f>U54</f>
        <v>81091</v>
      </c>
      <c r="Y54" s="95">
        <f>W54+X54</f>
        <v>148783</v>
      </c>
      <c r="Z54" s="96"/>
      <c r="AA54" s="97"/>
      <c r="AB54" s="97"/>
      <c r="AC54" s="97"/>
    </row>
    <row r="55" spans="2:29" ht="22.2" customHeight="1" x14ac:dyDescent="0.2">
      <c r="B55" s="109"/>
      <c r="C55" s="111"/>
      <c r="D55" s="114"/>
      <c r="E55" s="118" t="s">
        <v>31</v>
      </c>
      <c r="F55" s="55" t="s">
        <v>32</v>
      </c>
      <c r="G55" s="40"/>
      <c r="H55" s="18" t="s">
        <v>34</v>
      </c>
      <c r="I55" s="59">
        <f>ROUNDDOWN($G55*I52+$G56*I53,2)</f>
        <v>0</v>
      </c>
      <c r="J55" s="60">
        <f t="shared" ref="J55:T55" si="35">ROUNDDOWN($G55*J52+$G56*J53,2)</f>
        <v>0</v>
      </c>
      <c r="K55" s="60">
        <f t="shared" si="35"/>
        <v>0</v>
      </c>
      <c r="L55" s="33">
        <f t="shared" si="35"/>
        <v>0</v>
      </c>
      <c r="M55" s="33">
        <f t="shared" si="35"/>
        <v>0</v>
      </c>
      <c r="N55" s="33">
        <f t="shared" si="35"/>
        <v>0</v>
      </c>
      <c r="O55" s="33">
        <f t="shared" si="35"/>
        <v>0</v>
      </c>
      <c r="P55" s="60">
        <f t="shared" si="35"/>
        <v>0</v>
      </c>
      <c r="Q55" s="60">
        <f t="shared" si="35"/>
        <v>0</v>
      </c>
      <c r="R55" s="60">
        <f t="shared" si="35"/>
        <v>0</v>
      </c>
      <c r="S55" s="60">
        <f t="shared" si="35"/>
        <v>0</v>
      </c>
      <c r="T55" s="61">
        <f t="shared" si="35"/>
        <v>0</v>
      </c>
      <c r="U55" s="22">
        <f t="shared" si="33"/>
        <v>0</v>
      </c>
      <c r="V55" s="36"/>
      <c r="W55" s="92"/>
      <c r="X55" s="92"/>
      <c r="Y55" s="92"/>
      <c r="Z55" s="94"/>
      <c r="AA55" s="92"/>
      <c r="AB55" s="92"/>
      <c r="AC55" s="92"/>
    </row>
    <row r="56" spans="2:29" ht="22.2" customHeight="1" x14ac:dyDescent="0.2">
      <c r="B56" s="109"/>
      <c r="C56" s="111"/>
      <c r="D56" s="115"/>
      <c r="E56" s="119"/>
      <c r="F56" s="23" t="s">
        <v>33</v>
      </c>
      <c r="G56" s="43"/>
      <c r="H56" s="24" t="s">
        <v>35</v>
      </c>
      <c r="I56" s="62">
        <f>INT(SUM(I51,I55))</f>
        <v>0</v>
      </c>
      <c r="J56" s="63">
        <f t="shared" ref="J56:T56" si="36">INT(SUM(J51,J55))</f>
        <v>0</v>
      </c>
      <c r="K56" s="63">
        <f t="shared" si="36"/>
        <v>0</v>
      </c>
      <c r="L56" s="34">
        <f t="shared" si="36"/>
        <v>0</v>
      </c>
      <c r="M56" s="34">
        <f t="shared" si="36"/>
        <v>0</v>
      </c>
      <c r="N56" s="34">
        <f t="shared" si="36"/>
        <v>0</v>
      </c>
      <c r="O56" s="34">
        <f t="shared" si="36"/>
        <v>0</v>
      </c>
      <c r="P56" s="63">
        <f t="shared" si="36"/>
        <v>0</v>
      </c>
      <c r="Q56" s="63">
        <f t="shared" si="36"/>
        <v>0</v>
      </c>
      <c r="R56" s="63">
        <f t="shared" si="36"/>
        <v>0</v>
      </c>
      <c r="S56" s="63">
        <f t="shared" si="36"/>
        <v>0</v>
      </c>
      <c r="T56" s="64">
        <f t="shared" si="36"/>
        <v>0</v>
      </c>
      <c r="U56" s="41">
        <f t="shared" si="33"/>
        <v>0</v>
      </c>
      <c r="V56" s="36"/>
      <c r="W56" s="92"/>
      <c r="X56" s="92"/>
      <c r="Y56" s="92"/>
      <c r="Z56" s="94"/>
      <c r="AA56" s="98">
        <f>SUM(K56:T56)</f>
        <v>0</v>
      </c>
      <c r="AB56" s="98">
        <f>U56</f>
        <v>0</v>
      </c>
      <c r="AC56" s="95">
        <f>AA56+AB56</f>
        <v>0</v>
      </c>
    </row>
    <row r="57" spans="2:29" s="37" customFormat="1" ht="22.2" customHeight="1" x14ac:dyDescent="0.2">
      <c r="B57" s="109"/>
      <c r="C57" s="111"/>
      <c r="D57" s="110" t="s">
        <v>47</v>
      </c>
      <c r="E57" s="120" t="s">
        <v>48</v>
      </c>
      <c r="F57" s="121"/>
      <c r="G57" s="42"/>
      <c r="H57" s="25" t="s">
        <v>28</v>
      </c>
      <c r="I57" s="26">
        <f t="shared" ref="I57:T57" si="37">$G57</f>
        <v>0</v>
      </c>
      <c r="J57" s="27">
        <f t="shared" si="37"/>
        <v>0</v>
      </c>
      <c r="K57" s="27">
        <f t="shared" si="37"/>
        <v>0</v>
      </c>
      <c r="L57" s="27">
        <f t="shared" si="37"/>
        <v>0</v>
      </c>
      <c r="M57" s="27">
        <f t="shared" si="37"/>
        <v>0</v>
      </c>
      <c r="N57" s="27">
        <f t="shared" si="37"/>
        <v>0</v>
      </c>
      <c r="O57" s="27">
        <f t="shared" si="37"/>
        <v>0</v>
      </c>
      <c r="P57" s="27">
        <f t="shared" si="37"/>
        <v>0</v>
      </c>
      <c r="Q57" s="27">
        <f t="shared" si="37"/>
        <v>0</v>
      </c>
      <c r="R57" s="27">
        <f t="shared" si="37"/>
        <v>0</v>
      </c>
      <c r="S57" s="27">
        <f t="shared" si="37"/>
        <v>0</v>
      </c>
      <c r="T57" s="28">
        <f t="shared" si="37"/>
        <v>0</v>
      </c>
      <c r="U57" s="29">
        <f t="shared" ref="U57:U58" si="38">SUM(I57:T57)</f>
        <v>0</v>
      </c>
      <c r="V57" s="38"/>
      <c r="W57" s="92"/>
      <c r="X57" s="92"/>
      <c r="Y57" s="92"/>
      <c r="Z57" s="93"/>
      <c r="AA57" s="92"/>
      <c r="AB57" s="92"/>
      <c r="AC57" s="92"/>
    </row>
    <row r="58" spans="2:29" ht="22.2" customHeight="1" x14ac:dyDescent="0.2">
      <c r="B58" s="109"/>
      <c r="C58" s="111"/>
      <c r="D58" s="111"/>
      <c r="E58" s="116" t="s">
        <v>81</v>
      </c>
      <c r="F58" s="117"/>
      <c r="G58" s="49">
        <v>50</v>
      </c>
      <c r="H58" s="52" t="s">
        <v>42</v>
      </c>
      <c r="I58" s="30">
        <v>2310</v>
      </c>
      <c r="J58" s="31">
        <v>2062</v>
      </c>
      <c r="K58" s="31">
        <v>1553</v>
      </c>
      <c r="L58" s="31">
        <v>1427</v>
      </c>
      <c r="M58" s="31">
        <v>1650</v>
      </c>
      <c r="N58" s="31">
        <v>1426</v>
      </c>
      <c r="O58" s="31">
        <v>1923</v>
      </c>
      <c r="P58" s="31">
        <v>1970</v>
      </c>
      <c r="Q58" s="31">
        <v>1985</v>
      </c>
      <c r="R58" s="31">
        <v>2494</v>
      </c>
      <c r="S58" s="31">
        <v>2109</v>
      </c>
      <c r="T58" s="32">
        <v>2141</v>
      </c>
      <c r="U58" s="58">
        <f t="shared" si="38"/>
        <v>23050</v>
      </c>
      <c r="V58" s="36"/>
      <c r="W58" s="95">
        <f>SUM(K58:T58)</f>
        <v>18678</v>
      </c>
      <c r="X58" s="95">
        <f>U58</f>
        <v>23050</v>
      </c>
      <c r="Y58" s="95">
        <f>W58+X58</f>
        <v>41728</v>
      </c>
      <c r="Z58" s="94"/>
      <c r="AA58" s="92"/>
      <c r="AB58" s="92"/>
      <c r="AC58" s="92"/>
    </row>
    <row r="59" spans="2:29" s="2" customFormat="1" ht="22.2" customHeight="1" x14ac:dyDescent="0.2">
      <c r="B59" s="109"/>
      <c r="C59" s="111"/>
      <c r="D59" s="111"/>
      <c r="E59" s="122" t="s">
        <v>49</v>
      </c>
      <c r="F59" s="65" t="s">
        <v>50</v>
      </c>
      <c r="G59" s="53"/>
      <c r="H59" s="18" t="s">
        <v>34</v>
      </c>
      <c r="I59" s="59">
        <f t="shared" ref="I59:T59" si="39">ROUNDDOWN(IF(I58&gt;120,IF(I58&gt;300,120*$G59+180*$G60+(I58-300)*$G61,120*$G59+(I58-120)*$G60),I58*$G59),2)</f>
        <v>0</v>
      </c>
      <c r="J59" s="60">
        <f t="shared" si="39"/>
        <v>0</v>
      </c>
      <c r="K59" s="60">
        <f t="shared" si="39"/>
        <v>0</v>
      </c>
      <c r="L59" s="33">
        <f t="shared" si="39"/>
        <v>0</v>
      </c>
      <c r="M59" s="33">
        <f t="shared" si="39"/>
        <v>0</v>
      </c>
      <c r="N59" s="33">
        <f t="shared" si="39"/>
        <v>0</v>
      </c>
      <c r="O59" s="33">
        <f t="shared" si="39"/>
        <v>0</v>
      </c>
      <c r="P59" s="60">
        <f t="shared" si="39"/>
        <v>0</v>
      </c>
      <c r="Q59" s="60">
        <f t="shared" si="39"/>
        <v>0</v>
      </c>
      <c r="R59" s="60">
        <f t="shared" si="39"/>
        <v>0</v>
      </c>
      <c r="S59" s="60">
        <f t="shared" si="39"/>
        <v>0</v>
      </c>
      <c r="T59" s="61">
        <f t="shared" si="39"/>
        <v>0</v>
      </c>
      <c r="U59" s="22">
        <f>SUM(I59:T59)</f>
        <v>0</v>
      </c>
      <c r="V59" s="66"/>
      <c r="W59" s="97"/>
      <c r="X59" s="97"/>
      <c r="Y59" s="97"/>
      <c r="Z59" s="96"/>
      <c r="AA59" s="97"/>
      <c r="AB59" s="97"/>
      <c r="AC59" s="97"/>
    </row>
    <row r="60" spans="2:29" ht="22.2" customHeight="1" x14ac:dyDescent="0.2">
      <c r="B60" s="109"/>
      <c r="C60" s="111"/>
      <c r="D60" s="111"/>
      <c r="E60" s="122"/>
      <c r="F60" s="67" t="s">
        <v>51</v>
      </c>
      <c r="G60" s="40"/>
      <c r="H60" s="68" t="s">
        <v>35</v>
      </c>
      <c r="I60" s="69">
        <f>INT(SUM(I57,I59))</f>
        <v>0</v>
      </c>
      <c r="J60" s="70">
        <f>INT(SUM(J57,J59))</f>
        <v>0</v>
      </c>
      <c r="K60" s="70">
        <f t="shared" ref="K60:T60" si="40">INT(SUM(K57,K59))</f>
        <v>0</v>
      </c>
      <c r="L60" s="71">
        <f t="shared" si="40"/>
        <v>0</v>
      </c>
      <c r="M60" s="71">
        <f t="shared" si="40"/>
        <v>0</v>
      </c>
      <c r="N60" s="71">
        <f t="shared" si="40"/>
        <v>0</v>
      </c>
      <c r="O60" s="71">
        <f t="shared" si="40"/>
        <v>0</v>
      </c>
      <c r="P60" s="70">
        <f t="shared" si="40"/>
        <v>0</v>
      </c>
      <c r="Q60" s="70">
        <f t="shared" si="40"/>
        <v>0</v>
      </c>
      <c r="R60" s="70">
        <f t="shared" si="40"/>
        <v>0</v>
      </c>
      <c r="S60" s="70">
        <f t="shared" si="40"/>
        <v>0</v>
      </c>
      <c r="T60" s="72">
        <f t="shared" si="40"/>
        <v>0</v>
      </c>
      <c r="U60" s="21">
        <f t="shared" ref="U60" si="41">SUM(I60:T60)</f>
        <v>0</v>
      </c>
      <c r="V60" s="36"/>
      <c r="W60" s="92"/>
      <c r="X60" s="92"/>
      <c r="Y60" s="92"/>
      <c r="Z60" s="94"/>
      <c r="AA60" s="98">
        <f>SUM(K60:T60)</f>
        <v>0</v>
      </c>
      <c r="AB60" s="98">
        <f>U60</f>
        <v>0</v>
      </c>
      <c r="AC60" s="95">
        <f>AA60+AB60</f>
        <v>0</v>
      </c>
    </row>
    <row r="61" spans="2:29" ht="22.2" customHeight="1" x14ac:dyDescent="0.2">
      <c r="B61" s="109"/>
      <c r="C61" s="112"/>
      <c r="D61" s="112"/>
      <c r="E61" s="123"/>
      <c r="F61" s="73" t="s">
        <v>52</v>
      </c>
      <c r="G61" s="43"/>
      <c r="H61" s="74"/>
      <c r="I61" s="75"/>
      <c r="J61" s="76"/>
      <c r="K61" s="76"/>
      <c r="L61" s="77"/>
      <c r="M61" s="77"/>
      <c r="N61" s="77"/>
      <c r="O61" s="77"/>
      <c r="P61" s="76"/>
      <c r="Q61" s="76"/>
      <c r="R61" s="76"/>
      <c r="S61" s="76"/>
      <c r="T61" s="78"/>
      <c r="U61" s="79"/>
      <c r="V61" s="36"/>
      <c r="W61" s="92"/>
      <c r="X61" s="92"/>
      <c r="Y61" s="92"/>
      <c r="Z61" s="94"/>
      <c r="AA61" s="92"/>
      <c r="AB61" s="92"/>
      <c r="AC61" s="92"/>
    </row>
    <row r="62" spans="2:29" s="37" customFormat="1" ht="22.2" customHeight="1" x14ac:dyDescent="0.2">
      <c r="B62" s="109">
        <v>6</v>
      </c>
      <c r="C62" s="110" t="s">
        <v>57</v>
      </c>
      <c r="D62" s="110" t="s">
        <v>47</v>
      </c>
      <c r="E62" s="120" t="s">
        <v>48</v>
      </c>
      <c r="F62" s="121"/>
      <c r="G62" s="42"/>
      <c r="H62" s="25" t="s">
        <v>28</v>
      </c>
      <c r="I62" s="26">
        <f t="shared" ref="I62:T62" si="42">$G62</f>
        <v>0</v>
      </c>
      <c r="J62" s="27">
        <f t="shared" si="42"/>
        <v>0</v>
      </c>
      <c r="K62" s="27">
        <f t="shared" si="42"/>
        <v>0</v>
      </c>
      <c r="L62" s="27">
        <f t="shared" si="42"/>
        <v>0</v>
      </c>
      <c r="M62" s="27">
        <f t="shared" si="42"/>
        <v>0</v>
      </c>
      <c r="N62" s="27">
        <f t="shared" si="42"/>
        <v>0</v>
      </c>
      <c r="O62" s="27">
        <f t="shared" si="42"/>
        <v>0</v>
      </c>
      <c r="P62" s="27">
        <f t="shared" si="42"/>
        <v>0</v>
      </c>
      <c r="Q62" s="27">
        <f t="shared" si="42"/>
        <v>0</v>
      </c>
      <c r="R62" s="27">
        <f t="shared" si="42"/>
        <v>0</v>
      </c>
      <c r="S62" s="27">
        <f t="shared" si="42"/>
        <v>0</v>
      </c>
      <c r="T62" s="28">
        <f t="shared" si="42"/>
        <v>0</v>
      </c>
      <c r="U62" s="29">
        <f t="shared" ref="U62:U63" si="43">SUM(I62:T62)</f>
        <v>0</v>
      </c>
      <c r="V62" s="38"/>
      <c r="W62" s="92"/>
      <c r="X62" s="92"/>
      <c r="Y62" s="92"/>
      <c r="Z62" s="93"/>
      <c r="AA62" s="92"/>
      <c r="AB62" s="92"/>
      <c r="AC62" s="92"/>
    </row>
    <row r="63" spans="2:29" ht="22.2" customHeight="1" x14ac:dyDescent="0.2">
      <c r="B63" s="109"/>
      <c r="C63" s="111"/>
      <c r="D63" s="111"/>
      <c r="E63" s="116" t="s">
        <v>81</v>
      </c>
      <c r="F63" s="117"/>
      <c r="G63" s="49">
        <v>30</v>
      </c>
      <c r="H63" s="52" t="s">
        <v>42</v>
      </c>
      <c r="I63" s="30">
        <v>472</v>
      </c>
      <c r="J63" s="31">
        <v>441</v>
      </c>
      <c r="K63" s="31">
        <v>450</v>
      </c>
      <c r="L63" s="31">
        <v>462</v>
      </c>
      <c r="M63" s="31">
        <v>473</v>
      </c>
      <c r="N63" s="31">
        <v>458</v>
      </c>
      <c r="O63" s="31">
        <v>526</v>
      </c>
      <c r="P63" s="31">
        <v>726</v>
      </c>
      <c r="Q63" s="31">
        <v>1584</v>
      </c>
      <c r="R63" s="31">
        <v>1688</v>
      </c>
      <c r="S63" s="31">
        <v>1480</v>
      </c>
      <c r="T63" s="32">
        <v>1592</v>
      </c>
      <c r="U63" s="58">
        <f t="shared" si="43"/>
        <v>10352</v>
      </c>
      <c r="V63" s="36"/>
      <c r="W63" s="95">
        <f>SUM(K63:T63)</f>
        <v>9439</v>
      </c>
      <c r="X63" s="95">
        <f>U63</f>
        <v>10352</v>
      </c>
      <c r="Y63" s="95">
        <f>W63+X63</f>
        <v>19791</v>
      </c>
      <c r="Z63" s="94"/>
      <c r="AA63" s="92"/>
      <c r="AB63" s="92"/>
      <c r="AC63" s="92"/>
    </row>
    <row r="64" spans="2:29" s="2" customFormat="1" ht="22.2" customHeight="1" x14ac:dyDescent="0.2">
      <c r="B64" s="109"/>
      <c r="C64" s="111"/>
      <c r="D64" s="111"/>
      <c r="E64" s="122" t="s">
        <v>49</v>
      </c>
      <c r="F64" s="65" t="s">
        <v>50</v>
      </c>
      <c r="G64" s="53"/>
      <c r="H64" s="18" t="s">
        <v>34</v>
      </c>
      <c r="I64" s="59">
        <f t="shared" ref="I64:T64" si="44">ROUNDDOWN(IF(I63&gt;120,IF(I63&gt;300,120*$G64+180*$G65+(I63-300)*$G66,120*$G64+(I63-120)*$G65),I63*$G64),2)</f>
        <v>0</v>
      </c>
      <c r="J64" s="60">
        <f t="shared" si="44"/>
        <v>0</v>
      </c>
      <c r="K64" s="60">
        <f t="shared" si="44"/>
        <v>0</v>
      </c>
      <c r="L64" s="33">
        <f t="shared" si="44"/>
        <v>0</v>
      </c>
      <c r="M64" s="33">
        <f t="shared" si="44"/>
        <v>0</v>
      </c>
      <c r="N64" s="33">
        <f t="shared" si="44"/>
        <v>0</v>
      </c>
      <c r="O64" s="33">
        <f t="shared" si="44"/>
        <v>0</v>
      </c>
      <c r="P64" s="60">
        <f t="shared" si="44"/>
        <v>0</v>
      </c>
      <c r="Q64" s="60">
        <f t="shared" si="44"/>
        <v>0</v>
      </c>
      <c r="R64" s="60">
        <f t="shared" si="44"/>
        <v>0</v>
      </c>
      <c r="S64" s="60">
        <f t="shared" si="44"/>
        <v>0</v>
      </c>
      <c r="T64" s="61">
        <f t="shared" si="44"/>
        <v>0</v>
      </c>
      <c r="U64" s="22">
        <f>SUM(I64:T64)</f>
        <v>0</v>
      </c>
      <c r="V64" s="66"/>
      <c r="W64" s="97"/>
      <c r="X64" s="97"/>
      <c r="Y64" s="97"/>
      <c r="Z64" s="96"/>
      <c r="AA64" s="97"/>
      <c r="AB64" s="97"/>
      <c r="AC64" s="97"/>
    </row>
    <row r="65" spans="2:29" ht="22.2" customHeight="1" x14ac:dyDescent="0.2">
      <c r="B65" s="109"/>
      <c r="C65" s="111"/>
      <c r="D65" s="111"/>
      <c r="E65" s="122"/>
      <c r="F65" s="67" t="s">
        <v>51</v>
      </c>
      <c r="G65" s="40"/>
      <c r="H65" s="68" t="s">
        <v>35</v>
      </c>
      <c r="I65" s="69">
        <f>INT(SUM(I62,I64))</f>
        <v>0</v>
      </c>
      <c r="J65" s="70">
        <f>INT(SUM(J62,J64))</f>
        <v>0</v>
      </c>
      <c r="K65" s="70">
        <f t="shared" ref="K65:T65" si="45">INT(SUM(K62,K64))</f>
        <v>0</v>
      </c>
      <c r="L65" s="71">
        <f t="shared" si="45"/>
        <v>0</v>
      </c>
      <c r="M65" s="71">
        <f t="shared" si="45"/>
        <v>0</v>
      </c>
      <c r="N65" s="71">
        <f t="shared" si="45"/>
        <v>0</v>
      </c>
      <c r="O65" s="71">
        <f t="shared" si="45"/>
        <v>0</v>
      </c>
      <c r="P65" s="70">
        <f t="shared" si="45"/>
        <v>0</v>
      </c>
      <c r="Q65" s="70">
        <f t="shared" si="45"/>
        <v>0</v>
      </c>
      <c r="R65" s="70">
        <f t="shared" si="45"/>
        <v>0</v>
      </c>
      <c r="S65" s="70">
        <f t="shared" si="45"/>
        <v>0</v>
      </c>
      <c r="T65" s="72">
        <f t="shared" si="45"/>
        <v>0</v>
      </c>
      <c r="U65" s="21">
        <f t="shared" ref="U65" si="46">SUM(I65:T65)</f>
        <v>0</v>
      </c>
      <c r="V65" s="36"/>
      <c r="W65" s="92"/>
      <c r="X65" s="92"/>
      <c r="Y65" s="92"/>
      <c r="Z65" s="94"/>
      <c r="AA65" s="98">
        <f>SUM(K65:T65)</f>
        <v>0</v>
      </c>
      <c r="AB65" s="98">
        <f>U65</f>
        <v>0</v>
      </c>
      <c r="AC65" s="95">
        <f>AA65+AB65</f>
        <v>0</v>
      </c>
    </row>
    <row r="66" spans="2:29" ht="22.2" customHeight="1" x14ac:dyDescent="0.2">
      <c r="B66" s="109"/>
      <c r="C66" s="112"/>
      <c r="D66" s="112"/>
      <c r="E66" s="123"/>
      <c r="F66" s="73" t="s">
        <v>52</v>
      </c>
      <c r="G66" s="43"/>
      <c r="H66" s="74"/>
      <c r="I66" s="75"/>
      <c r="J66" s="76"/>
      <c r="K66" s="76"/>
      <c r="L66" s="77"/>
      <c r="M66" s="77"/>
      <c r="N66" s="77"/>
      <c r="O66" s="77"/>
      <c r="P66" s="76"/>
      <c r="Q66" s="76"/>
      <c r="R66" s="76"/>
      <c r="S66" s="76"/>
      <c r="T66" s="78"/>
      <c r="U66" s="79"/>
      <c r="V66" s="36"/>
      <c r="W66" s="92"/>
      <c r="X66" s="92"/>
      <c r="Y66" s="92"/>
      <c r="Z66" s="94"/>
      <c r="AA66" s="92"/>
      <c r="AB66" s="92"/>
      <c r="AC66" s="92"/>
    </row>
    <row r="67" spans="2:29" s="37" customFormat="1" ht="22.2" customHeight="1" x14ac:dyDescent="0.2">
      <c r="B67" s="109">
        <v>7</v>
      </c>
      <c r="C67" s="110" t="s">
        <v>58</v>
      </c>
      <c r="D67" s="113" t="s">
        <v>46</v>
      </c>
      <c r="E67" s="120" t="s">
        <v>27</v>
      </c>
      <c r="F67" s="121"/>
      <c r="G67" s="42"/>
      <c r="H67" s="25" t="s">
        <v>28</v>
      </c>
      <c r="I67" s="26">
        <f>ROUNDDOWN($G67*$G69*$G70,2)</f>
        <v>0</v>
      </c>
      <c r="J67" s="27">
        <f t="shared" ref="J67:T67" si="47">ROUNDDOWN($G67*$G69*$G70,2)</f>
        <v>0</v>
      </c>
      <c r="K67" s="27">
        <f t="shared" si="47"/>
        <v>0</v>
      </c>
      <c r="L67" s="27">
        <f t="shared" si="47"/>
        <v>0</v>
      </c>
      <c r="M67" s="27">
        <f t="shared" si="47"/>
        <v>0</v>
      </c>
      <c r="N67" s="27">
        <f t="shared" si="47"/>
        <v>0</v>
      </c>
      <c r="O67" s="27">
        <f t="shared" si="47"/>
        <v>0</v>
      </c>
      <c r="P67" s="27">
        <f t="shared" si="47"/>
        <v>0</v>
      </c>
      <c r="Q67" s="27">
        <f t="shared" si="47"/>
        <v>0</v>
      </c>
      <c r="R67" s="27">
        <f t="shared" si="47"/>
        <v>0</v>
      </c>
      <c r="S67" s="27">
        <f t="shared" si="47"/>
        <v>0</v>
      </c>
      <c r="T67" s="28">
        <f t="shared" si="47"/>
        <v>0</v>
      </c>
      <c r="U67" s="29">
        <f t="shared" ref="U67:U68" si="48">SUM(I67:T67)</f>
        <v>0</v>
      </c>
      <c r="V67" s="38"/>
      <c r="W67" s="92"/>
      <c r="X67" s="92"/>
      <c r="Y67" s="92"/>
      <c r="Z67" s="93"/>
      <c r="AA67" s="92"/>
      <c r="AB67" s="92"/>
      <c r="AC67" s="92"/>
    </row>
    <row r="68" spans="2:29" s="37" customFormat="1" ht="22.2" customHeight="1" x14ac:dyDescent="0.2">
      <c r="B68" s="109"/>
      <c r="C68" s="111"/>
      <c r="D68" s="114"/>
      <c r="E68" s="54" t="s">
        <v>39</v>
      </c>
      <c r="F68" s="56"/>
      <c r="G68" s="57">
        <v>0</v>
      </c>
      <c r="H68" s="52" t="s">
        <v>40</v>
      </c>
      <c r="I68" s="45"/>
      <c r="J68" s="46"/>
      <c r="K68" s="47"/>
      <c r="L68" s="35">
        <v>1833</v>
      </c>
      <c r="M68" s="35">
        <v>3824</v>
      </c>
      <c r="N68" s="35">
        <v>3230</v>
      </c>
      <c r="O68" s="35">
        <v>1725</v>
      </c>
      <c r="P68" s="47"/>
      <c r="Q68" s="47"/>
      <c r="R68" s="47"/>
      <c r="S68" s="47"/>
      <c r="T68" s="48"/>
      <c r="U68" s="21">
        <f t="shared" si="48"/>
        <v>10612</v>
      </c>
      <c r="V68" s="38"/>
      <c r="W68" s="92"/>
      <c r="X68" s="92"/>
      <c r="Y68" s="92"/>
      <c r="Z68" s="93"/>
      <c r="AA68" s="92"/>
      <c r="AB68" s="92"/>
      <c r="AC68" s="92"/>
    </row>
    <row r="69" spans="2:29" ht="22.2" customHeight="1" x14ac:dyDescent="0.2">
      <c r="B69" s="109"/>
      <c r="C69" s="111"/>
      <c r="D69" s="114"/>
      <c r="E69" s="116" t="s">
        <v>29</v>
      </c>
      <c r="F69" s="117"/>
      <c r="G69" s="49">
        <v>13</v>
      </c>
      <c r="H69" s="52" t="s">
        <v>41</v>
      </c>
      <c r="I69" s="30">
        <v>3629</v>
      </c>
      <c r="J69" s="31">
        <v>3726</v>
      </c>
      <c r="K69" s="31">
        <v>3447</v>
      </c>
      <c r="L69" s="31">
        <v>1490</v>
      </c>
      <c r="M69" s="47"/>
      <c r="N69" s="47"/>
      <c r="O69" s="31">
        <v>2071</v>
      </c>
      <c r="P69" s="31">
        <v>3738</v>
      </c>
      <c r="Q69" s="31">
        <v>3250</v>
      </c>
      <c r="R69" s="31">
        <v>3969</v>
      </c>
      <c r="S69" s="31">
        <v>3268</v>
      </c>
      <c r="T69" s="32">
        <v>3402</v>
      </c>
      <c r="U69" s="21">
        <f t="shared" ref="U69:U72" si="49">SUM(I69:T69)</f>
        <v>31990</v>
      </c>
      <c r="V69" s="36"/>
      <c r="W69" s="92"/>
      <c r="X69" s="92"/>
      <c r="Y69" s="92"/>
      <c r="Z69" s="94"/>
      <c r="AA69" s="92"/>
      <c r="AB69" s="92"/>
      <c r="AC69" s="92"/>
    </row>
    <row r="70" spans="2:29" s="2" customFormat="1" ht="22.2" customHeight="1" x14ac:dyDescent="0.2">
      <c r="B70" s="109"/>
      <c r="C70" s="111"/>
      <c r="D70" s="114"/>
      <c r="E70" s="116" t="s">
        <v>30</v>
      </c>
      <c r="F70" s="117"/>
      <c r="G70" s="39">
        <v>0.95</v>
      </c>
      <c r="H70" s="52" t="s">
        <v>42</v>
      </c>
      <c r="I70" s="30">
        <f>SUM(I68:I69)</f>
        <v>3629</v>
      </c>
      <c r="J70" s="31">
        <f t="shared" ref="J70:T70" si="50">SUM(J68:J69)</f>
        <v>3726</v>
      </c>
      <c r="K70" s="31">
        <f t="shared" si="50"/>
        <v>3447</v>
      </c>
      <c r="L70" s="31">
        <f t="shared" si="50"/>
        <v>3323</v>
      </c>
      <c r="M70" s="31">
        <f t="shared" si="50"/>
        <v>3824</v>
      </c>
      <c r="N70" s="31">
        <f t="shared" si="50"/>
        <v>3230</v>
      </c>
      <c r="O70" s="31">
        <f t="shared" si="50"/>
        <v>3796</v>
      </c>
      <c r="P70" s="31">
        <f t="shared" si="50"/>
        <v>3738</v>
      </c>
      <c r="Q70" s="31">
        <f t="shared" si="50"/>
        <v>3250</v>
      </c>
      <c r="R70" s="31">
        <f t="shared" si="50"/>
        <v>3969</v>
      </c>
      <c r="S70" s="31">
        <f t="shared" si="50"/>
        <v>3268</v>
      </c>
      <c r="T70" s="32">
        <f t="shared" si="50"/>
        <v>3402</v>
      </c>
      <c r="U70" s="58">
        <f t="shared" si="49"/>
        <v>42602</v>
      </c>
      <c r="V70" s="36"/>
      <c r="W70" s="95">
        <f>SUM(K70:T70)</f>
        <v>35247</v>
      </c>
      <c r="X70" s="95">
        <f>U70</f>
        <v>42602</v>
      </c>
      <c r="Y70" s="95">
        <f>W70+X70</f>
        <v>77849</v>
      </c>
      <c r="Z70" s="96"/>
      <c r="AA70" s="97"/>
      <c r="AB70" s="97"/>
      <c r="AC70" s="97"/>
    </row>
    <row r="71" spans="2:29" ht="22.2" customHeight="1" x14ac:dyDescent="0.2">
      <c r="B71" s="109"/>
      <c r="C71" s="111"/>
      <c r="D71" s="114"/>
      <c r="E71" s="118" t="s">
        <v>31</v>
      </c>
      <c r="F71" s="55" t="s">
        <v>32</v>
      </c>
      <c r="G71" s="40"/>
      <c r="H71" s="18" t="s">
        <v>34</v>
      </c>
      <c r="I71" s="59">
        <f>ROUNDDOWN($G71*I68+$G72*I69,2)</f>
        <v>0</v>
      </c>
      <c r="J71" s="60">
        <f t="shared" ref="J71:T71" si="51">ROUNDDOWN($G71*J68+$G72*J69,2)</f>
        <v>0</v>
      </c>
      <c r="K71" s="60">
        <f t="shared" si="51"/>
        <v>0</v>
      </c>
      <c r="L71" s="33">
        <f t="shared" si="51"/>
        <v>0</v>
      </c>
      <c r="M71" s="33">
        <f t="shared" si="51"/>
        <v>0</v>
      </c>
      <c r="N71" s="33">
        <f t="shared" si="51"/>
        <v>0</v>
      </c>
      <c r="O71" s="33">
        <f t="shared" si="51"/>
        <v>0</v>
      </c>
      <c r="P71" s="60">
        <f t="shared" si="51"/>
        <v>0</v>
      </c>
      <c r="Q71" s="60">
        <f t="shared" si="51"/>
        <v>0</v>
      </c>
      <c r="R71" s="60">
        <f t="shared" si="51"/>
        <v>0</v>
      </c>
      <c r="S71" s="60">
        <f t="shared" si="51"/>
        <v>0</v>
      </c>
      <c r="T71" s="61">
        <f t="shared" si="51"/>
        <v>0</v>
      </c>
      <c r="U71" s="22">
        <f t="shared" si="49"/>
        <v>0</v>
      </c>
      <c r="V71" s="36"/>
      <c r="W71" s="92"/>
      <c r="X71" s="92"/>
      <c r="Y71" s="92"/>
      <c r="Z71" s="94"/>
      <c r="AA71" s="92"/>
      <c r="AB71" s="92"/>
      <c r="AC71" s="92"/>
    </row>
    <row r="72" spans="2:29" ht="22.2" customHeight="1" x14ac:dyDescent="0.2">
      <c r="B72" s="109"/>
      <c r="C72" s="111"/>
      <c r="D72" s="115"/>
      <c r="E72" s="119"/>
      <c r="F72" s="23" t="s">
        <v>33</v>
      </c>
      <c r="G72" s="43"/>
      <c r="H72" s="24" t="s">
        <v>35</v>
      </c>
      <c r="I72" s="62">
        <f>INT(SUM(I67,I71))</f>
        <v>0</v>
      </c>
      <c r="J72" s="63">
        <f t="shared" ref="J72:T72" si="52">INT(SUM(J67,J71))</f>
        <v>0</v>
      </c>
      <c r="K72" s="63">
        <f t="shared" si="52"/>
        <v>0</v>
      </c>
      <c r="L72" s="34">
        <f t="shared" si="52"/>
        <v>0</v>
      </c>
      <c r="M72" s="34">
        <f t="shared" si="52"/>
        <v>0</v>
      </c>
      <c r="N72" s="34">
        <f t="shared" si="52"/>
        <v>0</v>
      </c>
      <c r="O72" s="34">
        <f t="shared" si="52"/>
        <v>0</v>
      </c>
      <c r="P72" s="63">
        <f t="shared" si="52"/>
        <v>0</v>
      </c>
      <c r="Q72" s="63">
        <f t="shared" si="52"/>
        <v>0</v>
      </c>
      <c r="R72" s="63">
        <f t="shared" si="52"/>
        <v>0</v>
      </c>
      <c r="S72" s="63">
        <f t="shared" si="52"/>
        <v>0</v>
      </c>
      <c r="T72" s="64">
        <f t="shared" si="52"/>
        <v>0</v>
      </c>
      <c r="U72" s="41">
        <f t="shared" si="49"/>
        <v>0</v>
      </c>
      <c r="V72" s="36"/>
      <c r="W72" s="92"/>
      <c r="X72" s="92"/>
      <c r="Y72" s="92"/>
      <c r="Z72" s="94"/>
      <c r="AA72" s="98">
        <f>SUM(K72:T72)</f>
        <v>0</v>
      </c>
      <c r="AB72" s="98">
        <f>U72</f>
        <v>0</v>
      </c>
      <c r="AC72" s="95">
        <f>AA72+AB72</f>
        <v>0</v>
      </c>
    </row>
    <row r="73" spans="2:29" s="37" customFormat="1" ht="22.2" customHeight="1" x14ac:dyDescent="0.2">
      <c r="B73" s="109"/>
      <c r="C73" s="111"/>
      <c r="D73" s="110" t="s">
        <v>47</v>
      </c>
      <c r="E73" s="120" t="s">
        <v>48</v>
      </c>
      <c r="F73" s="121"/>
      <c r="G73" s="42"/>
      <c r="H73" s="25" t="s">
        <v>28</v>
      </c>
      <c r="I73" s="26">
        <f t="shared" ref="I73:T73" si="53">$G73</f>
        <v>0</v>
      </c>
      <c r="J73" s="27">
        <f t="shared" si="53"/>
        <v>0</v>
      </c>
      <c r="K73" s="27">
        <f t="shared" si="53"/>
        <v>0</v>
      </c>
      <c r="L73" s="27">
        <f t="shared" si="53"/>
        <v>0</v>
      </c>
      <c r="M73" s="27">
        <f t="shared" si="53"/>
        <v>0</v>
      </c>
      <c r="N73" s="27">
        <f t="shared" si="53"/>
        <v>0</v>
      </c>
      <c r="O73" s="27">
        <f t="shared" si="53"/>
        <v>0</v>
      </c>
      <c r="P73" s="27">
        <f t="shared" si="53"/>
        <v>0</v>
      </c>
      <c r="Q73" s="27">
        <f t="shared" si="53"/>
        <v>0</v>
      </c>
      <c r="R73" s="27">
        <f t="shared" si="53"/>
        <v>0</v>
      </c>
      <c r="S73" s="27">
        <f t="shared" si="53"/>
        <v>0</v>
      </c>
      <c r="T73" s="28">
        <f t="shared" si="53"/>
        <v>0</v>
      </c>
      <c r="U73" s="29">
        <f t="shared" ref="U73:U74" si="54">SUM(I73:T73)</f>
        <v>0</v>
      </c>
      <c r="V73" s="38"/>
      <c r="W73" s="92"/>
      <c r="X73" s="92"/>
      <c r="Y73" s="92"/>
      <c r="Z73" s="93"/>
      <c r="AA73" s="92"/>
      <c r="AB73" s="92"/>
      <c r="AC73" s="92"/>
    </row>
    <row r="74" spans="2:29" ht="22.2" customHeight="1" x14ac:dyDescent="0.2">
      <c r="B74" s="109"/>
      <c r="C74" s="111"/>
      <c r="D74" s="111"/>
      <c r="E74" s="116" t="s">
        <v>81</v>
      </c>
      <c r="F74" s="117"/>
      <c r="G74" s="49">
        <v>20</v>
      </c>
      <c r="H74" s="52" t="s">
        <v>42</v>
      </c>
      <c r="I74" s="30">
        <v>14</v>
      </c>
      <c r="J74" s="31">
        <v>15</v>
      </c>
      <c r="K74" s="31">
        <v>21</v>
      </c>
      <c r="L74" s="31">
        <v>26</v>
      </c>
      <c r="M74" s="31">
        <v>34</v>
      </c>
      <c r="N74" s="31">
        <v>29</v>
      </c>
      <c r="O74" s="31">
        <v>35</v>
      </c>
      <c r="P74" s="31">
        <v>17</v>
      </c>
      <c r="Q74" s="31">
        <v>14</v>
      </c>
      <c r="R74" s="31">
        <v>16</v>
      </c>
      <c r="S74" s="31">
        <v>15</v>
      </c>
      <c r="T74" s="32">
        <v>13</v>
      </c>
      <c r="U74" s="58">
        <f t="shared" si="54"/>
        <v>249</v>
      </c>
      <c r="V74" s="36"/>
      <c r="W74" s="95">
        <f>SUM(K74:T74)</f>
        <v>220</v>
      </c>
      <c r="X74" s="95">
        <f>U74</f>
        <v>249</v>
      </c>
      <c r="Y74" s="95">
        <f>W74+X74</f>
        <v>469</v>
      </c>
      <c r="Z74" s="94"/>
      <c r="AA74" s="92"/>
      <c r="AB74" s="92"/>
      <c r="AC74" s="92"/>
    </row>
    <row r="75" spans="2:29" s="2" customFormat="1" ht="22.2" customHeight="1" x14ac:dyDescent="0.2">
      <c r="B75" s="109"/>
      <c r="C75" s="111"/>
      <c r="D75" s="111"/>
      <c r="E75" s="122" t="s">
        <v>49</v>
      </c>
      <c r="F75" s="65" t="s">
        <v>50</v>
      </c>
      <c r="G75" s="53"/>
      <c r="H75" s="18" t="s">
        <v>34</v>
      </c>
      <c r="I75" s="59">
        <f t="shared" ref="I75:T75" si="55">ROUNDDOWN(IF(I74&gt;120,IF(I74&gt;300,120*$G75+180*$G76+(I74-300)*$G77,120*$G75+(I74-120)*$G76),I74*$G75),2)</f>
        <v>0</v>
      </c>
      <c r="J75" s="60">
        <f t="shared" si="55"/>
        <v>0</v>
      </c>
      <c r="K75" s="60">
        <f t="shared" si="55"/>
        <v>0</v>
      </c>
      <c r="L75" s="33">
        <f t="shared" si="55"/>
        <v>0</v>
      </c>
      <c r="M75" s="33">
        <f t="shared" si="55"/>
        <v>0</v>
      </c>
      <c r="N75" s="33">
        <f t="shared" si="55"/>
        <v>0</v>
      </c>
      <c r="O75" s="33">
        <f t="shared" si="55"/>
        <v>0</v>
      </c>
      <c r="P75" s="60">
        <f t="shared" si="55"/>
        <v>0</v>
      </c>
      <c r="Q75" s="60">
        <f t="shared" si="55"/>
        <v>0</v>
      </c>
      <c r="R75" s="60">
        <f t="shared" si="55"/>
        <v>0</v>
      </c>
      <c r="S75" s="60">
        <f t="shared" si="55"/>
        <v>0</v>
      </c>
      <c r="T75" s="61">
        <f t="shared" si="55"/>
        <v>0</v>
      </c>
      <c r="U75" s="22">
        <f>SUM(I75:T75)</f>
        <v>0</v>
      </c>
      <c r="V75" s="66"/>
      <c r="W75" s="97"/>
      <c r="X75" s="97"/>
      <c r="Y75" s="97"/>
      <c r="Z75" s="96"/>
      <c r="AA75" s="97"/>
      <c r="AB75" s="97"/>
      <c r="AC75" s="97"/>
    </row>
    <row r="76" spans="2:29" ht="22.2" customHeight="1" x14ac:dyDescent="0.2">
      <c r="B76" s="109"/>
      <c r="C76" s="111"/>
      <c r="D76" s="111"/>
      <c r="E76" s="122"/>
      <c r="F76" s="67" t="s">
        <v>51</v>
      </c>
      <c r="G76" s="40"/>
      <c r="H76" s="68" t="s">
        <v>35</v>
      </c>
      <c r="I76" s="69">
        <f>INT(SUM(I73,I75))</f>
        <v>0</v>
      </c>
      <c r="J76" s="70">
        <f>INT(SUM(J73,J75))</f>
        <v>0</v>
      </c>
      <c r="K76" s="70">
        <f t="shared" ref="K76:T76" si="56">INT(SUM(K73,K75))</f>
        <v>0</v>
      </c>
      <c r="L76" s="71">
        <f t="shared" si="56"/>
        <v>0</v>
      </c>
      <c r="M76" s="71">
        <f t="shared" si="56"/>
        <v>0</v>
      </c>
      <c r="N76" s="71">
        <f t="shared" si="56"/>
        <v>0</v>
      </c>
      <c r="O76" s="71">
        <f t="shared" si="56"/>
        <v>0</v>
      </c>
      <c r="P76" s="70">
        <f t="shared" si="56"/>
        <v>0</v>
      </c>
      <c r="Q76" s="70">
        <f t="shared" si="56"/>
        <v>0</v>
      </c>
      <c r="R76" s="70">
        <f t="shared" si="56"/>
        <v>0</v>
      </c>
      <c r="S76" s="70">
        <f t="shared" si="56"/>
        <v>0</v>
      </c>
      <c r="T76" s="72">
        <f t="shared" si="56"/>
        <v>0</v>
      </c>
      <c r="U76" s="21">
        <f t="shared" ref="U76" si="57">SUM(I76:T76)</f>
        <v>0</v>
      </c>
      <c r="V76" s="36"/>
      <c r="W76" s="92"/>
      <c r="X76" s="92"/>
      <c r="Y76" s="92"/>
      <c r="Z76" s="94"/>
      <c r="AA76" s="98">
        <f>SUM(K76:T76)</f>
        <v>0</v>
      </c>
      <c r="AB76" s="98">
        <f>U76</f>
        <v>0</v>
      </c>
      <c r="AC76" s="95">
        <f>AA76+AB76</f>
        <v>0</v>
      </c>
    </row>
    <row r="77" spans="2:29" ht="22.2" customHeight="1" x14ac:dyDescent="0.2">
      <c r="B77" s="109"/>
      <c r="C77" s="112"/>
      <c r="D77" s="112"/>
      <c r="E77" s="123"/>
      <c r="F77" s="73" t="s">
        <v>52</v>
      </c>
      <c r="G77" s="43"/>
      <c r="H77" s="74"/>
      <c r="I77" s="75"/>
      <c r="J77" s="76"/>
      <c r="K77" s="76"/>
      <c r="L77" s="77"/>
      <c r="M77" s="77"/>
      <c r="N77" s="77"/>
      <c r="O77" s="77"/>
      <c r="P77" s="76"/>
      <c r="Q77" s="76"/>
      <c r="R77" s="76"/>
      <c r="S77" s="76"/>
      <c r="T77" s="78"/>
      <c r="U77" s="79"/>
      <c r="V77" s="36"/>
      <c r="W77" s="92"/>
      <c r="X77" s="92"/>
      <c r="Y77" s="92"/>
      <c r="Z77" s="94"/>
      <c r="AA77" s="92"/>
      <c r="AB77" s="92"/>
      <c r="AC77" s="92"/>
    </row>
    <row r="78" spans="2:29" s="37" customFormat="1" ht="22.2" customHeight="1" x14ac:dyDescent="0.2">
      <c r="B78" s="109">
        <v>8</v>
      </c>
      <c r="C78" s="110" t="s">
        <v>59</v>
      </c>
      <c r="D78" s="113" t="s">
        <v>46</v>
      </c>
      <c r="E78" s="120" t="s">
        <v>27</v>
      </c>
      <c r="F78" s="121"/>
      <c r="G78" s="42"/>
      <c r="H78" s="25" t="s">
        <v>28</v>
      </c>
      <c r="I78" s="26">
        <f>ROUNDDOWN($G78*$G80*$G81,2)</f>
        <v>0</v>
      </c>
      <c r="J78" s="27">
        <f t="shared" ref="J78:T78" si="58">ROUNDDOWN($G78*$G80*$G81,2)</f>
        <v>0</v>
      </c>
      <c r="K78" s="27">
        <f t="shared" si="58"/>
        <v>0</v>
      </c>
      <c r="L78" s="27">
        <f t="shared" si="58"/>
        <v>0</v>
      </c>
      <c r="M78" s="27">
        <f t="shared" si="58"/>
        <v>0</v>
      </c>
      <c r="N78" s="27">
        <f t="shared" si="58"/>
        <v>0</v>
      </c>
      <c r="O78" s="27">
        <f t="shared" si="58"/>
        <v>0</v>
      </c>
      <c r="P78" s="27">
        <f t="shared" si="58"/>
        <v>0</v>
      </c>
      <c r="Q78" s="27">
        <f t="shared" si="58"/>
        <v>0</v>
      </c>
      <c r="R78" s="27">
        <f t="shared" si="58"/>
        <v>0</v>
      </c>
      <c r="S78" s="27">
        <f t="shared" si="58"/>
        <v>0</v>
      </c>
      <c r="T78" s="28">
        <f t="shared" si="58"/>
        <v>0</v>
      </c>
      <c r="U78" s="29">
        <f t="shared" ref="U78:U79" si="59">SUM(I78:T78)</f>
        <v>0</v>
      </c>
      <c r="V78" s="38"/>
      <c r="W78" s="92"/>
      <c r="X78" s="92"/>
      <c r="Y78" s="92"/>
      <c r="Z78" s="93"/>
      <c r="AA78" s="92"/>
      <c r="AB78" s="92"/>
      <c r="AC78" s="92"/>
    </row>
    <row r="79" spans="2:29" s="37" customFormat="1" ht="22.2" customHeight="1" x14ac:dyDescent="0.2">
      <c r="B79" s="109"/>
      <c r="C79" s="111"/>
      <c r="D79" s="114"/>
      <c r="E79" s="54" t="s">
        <v>39</v>
      </c>
      <c r="F79" s="56"/>
      <c r="G79" s="57">
        <v>0</v>
      </c>
      <c r="H79" s="52" t="s">
        <v>40</v>
      </c>
      <c r="I79" s="45"/>
      <c r="J79" s="46"/>
      <c r="K79" s="47"/>
      <c r="L79" s="35">
        <v>3543</v>
      </c>
      <c r="M79" s="35">
        <v>7824</v>
      </c>
      <c r="N79" s="35">
        <v>6766</v>
      </c>
      <c r="O79" s="35">
        <v>3338</v>
      </c>
      <c r="P79" s="47"/>
      <c r="Q79" s="47"/>
      <c r="R79" s="47"/>
      <c r="S79" s="47"/>
      <c r="T79" s="48"/>
      <c r="U79" s="21">
        <f t="shared" si="59"/>
        <v>21471</v>
      </c>
      <c r="V79" s="38"/>
      <c r="W79" s="92"/>
      <c r="X79" s="92"/>
      <c r="Y79" s="92"/>
      <c r="Z79" s="93"/>
      <c r="AA79" s="92"/>
      <c r="AB79" s="92"/>
      <c r="AC79" s="92"/>
    </row>
    <row r="80" spans="2:29" ht="22.2" customHeight="1" x14ac:dyDescent="0.2">
      <c r="B80" s="109"/>
      <c r="C80" s="111"/>
      <c r="D80" s="114"/>
      <c r="E80" s="116" t="s">
        <v>29</v>
      </c>
      <c r="F80" s="117"/>
      <c r="G80" s="49">
        <v>40</v>
      </c>
      <c r="H80" s="52" t="s">
        <v>41</v>
      </c>
      <c r="I80" s="30">
        <v>6568</v>
      </c>
      <c r="J80" s="31">
        <v>7490</v>
      </c>
      <c r="K80" s="31">
        <v>6665</v>
      </c>
      <c r="L80" s="31">
        <v>2879</v>
      </c>
      <c r="M80" s="47"/>
      <c r="N80" s="47"/>
      <c r="O80" s="31">
        <v>3904</v>
      </c>
      <c r="P80" s="31">
        <v>6933</v>
      </c>
      <c r="Q80" s="31">
        <v>6153</v>
      </c>
      <c r="R80" s="31">
        <v>7810</v>
      </c>
      <c r="S80" s="31">
        <v>6300</v>
      </c>
      <c r="T80" s="32">
        <v>6065</v>
      </c>
      <c r="U80" s="21">
        <f t="shared" ref="U80:U83" si="60">SUM(I80:T80)</f>
        <v>60767</v>
      </c>
      <c r="V80" s="36"/>
      <c r="W80" s="92"/>
      <c r="X80" s="92"/>
      <c r="Y80" s="92"/>
      <c r="Z80" s="94"/>
      <c r="AA80" s="92"/>
      <c r="AB80" s="92"/>
      <c r="AC80" s="92"/>
    </row>
    <row r="81" spans="2:29" s="2" customFormat="1" ht="22.2" customHeight="1" x14ac:dyDescent="0.2">
      <c r="B81" s="109"/>
      <c r="C81" s="111"/>
      <c r="D81" s="114"/>
      <c r="E81" s="116" t="s">
        <v>30</v>
      </c>
      <c r="F81" s="117"/>
      <c r="G81" s="39">
        <v>0.95</v>
      </c>
      <c r="H81" s="52" t="s">
        <v>42</v>
      </c>
      <c r="I81" s="30">
        <f>SUM(I79:I80)</f>
        <v>6568</v>
      </c>
      <c r="J81" s="31">
        <f t="shared" ref="J81:T81" si="61">SUM(J79:J80)</f>
        <v>7490</v>
      </c>
      <c r="K81" s="31">
        <f t="shared" si="61"/>
        <v>6665</v>
      </c>
      <c r="L81" s="31">
        <f t="shared" si="61"/>
        <v>6422</v>
      </c>
      <c r="M81" s="31">
        <f t="shared" si="61"/>
        <v>7824</v>
      </c>
      <c r="N81" s="31">
        <f t="shared" si="61"/>
        <v>6766</v>
      </c>
      <c r="O81" s="31">
        <f t="shared" si="61"/>
        <v>7242</v>
      </c>
      <c r="P81" s="31">
        <f t="shared" si="61"/>
        <v>6933</v>
      </c>
      <c r="Q81" s="31">
        <f t="shared" si="61"/>
        <v>6153</v>
      </c>
      <c r="R81" s="31">
        <f t="shared" si="61"/>
        <v>7810</v>
      </c>
      <c r="S81" s="31">
        <f t="shared" si="61"/>
        <v>6300</v>
      </c>
      <c r="T81" s="32">
        <f t="shared" si="61"/>
        <v>6065</v>
      </c>
      <c r="U81" s="58">
        <f t="shared" si="60"/>
        <v>82238</v>
      </c>
      <c r="V81" s="36"/>
      <c r="W81" s="95">
        <f>SUM(K81:T81)</f>
        <v>68180</v>
      </c>
      <c r="X81" s="95">
        <f>U81</f>
        <v>82238</v>
      </c>
      <c r="Y81" s="95">
        <f>W81+X81</f>
        <v>150418</v>
      </c>
      <c r="Z81" s="96"/>
      <c r="AA81" s="97"/>
      <c r="AB81" s="97"/>
      <c r="AC81" s="97"/>
    </row>
    <row r="82" spans="2:29" ht="22.2" customHeight="1" x14ac:dyDescent="0.2">
      <c r="B82" s="109"/>
      <c r="C82" s="111"/>
      <c r="D82" s="114"/>
      <c r="E82" s="118" t="s">
        <v>31</v>
      </c>
      <c r="F82" s="55" t="s">
        <v>32</v>
      </c>
      <c r="G82" s="40"/>
      <c r="H82" s="18" t="s">
        <v>34</v>
      </c>
      <c r="I82" s="108">
        <f>ROUNDDOWN($G82*I79+$G83*I80,2)</f>
        <v>0</v>
      </c>
      <c r="J82" s="60">
        <f t="shared" ref="J82:T82" si="62">ROUNDDOWN($G82*J79+$G83*J80,2)</f>
        <v>0</v>
      </c>
      <c r="K82" s="60">
        <f t="shared" si="62"/>
        <v>0</v>
      </c>
      <c r="L82" s="33">
        <f t="shared" si="62"/>
        <v>0</v>
      </c>
      <c r="M82" s="33">
        <f t="shared" si="62"/>
        <v>0</v>
      </c>
      <c r="N82" s="33">
        <f t="shared" si="62"/>
        <v>0</v>
      </c>
      <c r="O82" s="33">
        <f t="shared" si="62"/>
        <v>0</v>
      </c>
      <c r="P82" s="60">
        <f t="shared" si="62"/>
        <v>0</v>
      </c>
      <c r="Q82" s="60">
        <f t="shared" si="62"/>
        <v>0</v>
      </c>
      <c r="R82" s="60">
        <f t="shared" si="62"/>
        <v>0</v>
      </c>
      <c r="S82" s="60">
        <f t="shared" si="62"/>
        <v>0</v>
      </c>
      <c r="T82" s="61">
        <f t="shared" si="62"/>
        <v>0</v>
      </c>
      <c r="U82" s="22">
        <f t="shared" si="60"/>
        <v>0</v>
      </c>
      <c r="V82" s="36"/>
      <c r="W82" s="92"/>
      <c r="X82" s="92"/>
      <c r="Y82" s="92"/>
      <c r="Z82" s="94"/>
      <c r="AA82" s="92"/>
      <c r="AB82" s="92"/>
      <c r="AC82" s="92"/>
    </row>
    <row r="83" spans="2:29" ht="22.2" customHeight="1" x14ac:dyDescent="0.2">
      <c r="B83" s="109"/>
      <c r="C83" s="111"/>
      <c r="D83" s="115"/>
      <c r="E83" s="119"/>
      <c r="F83" s="23" t="s">
        <v>33</v>
      </c>
      <c r="G83" s="43"/>
      <c r="H83" s="24" t="s">
        <v>35</v>
      </c>
      <c r="I83" s="62">
        <f>INT(SUM(I78,I82))</f>
        <v>0</v>
      </c>
      <c r="J83" s="63">
        <f t="shared" ref="J83:T83" si="63">INT(SUM(J78,J82))</f>
        <v>0</v>
      </c>
      <c r="K83" s="63">
        <f t="shared" si="63"/>
        <v>0</v>
      </c>
      <c r="L83" s="34">
        <f t="shared" si="63"/>
        <v>0</v>
      </c>
      <c r="M83" s="34">
        <f t="shared" si="63"/>
        <v>0</v>
      </c>
      <c r="N83" s="34">
        <f t="shared" si="63"/>
        <v>0</v>
      </c>
      <c r="O83" s="34">
        <f t="shared" si="63"/>
        <v>0</v>
      </c>
      <c r="P83" s="63">
        <f t="shared" si="63"/>
        <v>0</v>
      </c>
      <c r="Q83" s="63">
        <f t="shared" si="63"/>
        <v>0</v>
      </c>
      <c r="R83" s="63">
        <f t="shared" si="63"/>
        <v>0</v>
      </c>
      <c r="S83" s="63">
        <f t="shared" si="63"/>
        <v>0</v>
      </c>
      <c r="T83" s="64">
        <f t="shared" si="63"/>
        <v>0</v>
      </c>
      <c r="U83" s="41">
        <f t="shared" si="60"/>
        <v>0</v>
      </c>
      <c r="V83" s="36"/>
      <c r="W83" s="92"/>
      <c r="X83" s="92"/>
      <c r="Y83" s="92"/>
      <c r="Z83" s="94"/>
      <c r="AA83" s="98">
        <f>SUM(K83:T83)</f>
        <v>0</v>
      </c>
      <c r="AB83" s="98">
        <f>U83</f>
        <v>0</v>
      </c>
      <c r="AC83" s="95">
        <f>AA83+AB83</f>
        <v>0</v>
      </c>
    </row>
    <row r="84" spans="2:29" s="37" customFormat="1" ht="22.2" customHeight="1" x14ac:dyDescent="0.2">
      <c r="B84" s="109"/>
      <c r="C84" s="111"/>
      <c r="D84" s="110" t="s">
        <v>47</v>
      </c>
      <c r="E84" s="120" t="s">
        <v>48</v>
      </c>
      <c r="F84" s="121"/>
      <c r="G84" s="42"/>
      <c r="H84" s="25" t="s">
        <v>28</v>
      </c>
      <c r="I84" s="26">
        <f t="shared" ref="I84:T84" si="64">$G84</f>
        <v>0</v>
      </c>
      <c r="J84" s="27">
        <f t="shared" si="64"/>
        <v>0</v>
      </c>
      <c r="K84" s="27">
        <f t="shared" si="64"/>
        <v>0</v>
      </c>
      <c r="L84" s="27">
        <f t="shared" si="64"/>
        <v>0</v>
      </c>
      <c r="M84" s="27">
        <f t="shared" si="64"/>
        <v>0</v>
      </c>
      <c r="N84" s="27">
        <f t="shared" si="64"/>
        <v>0</v>
      </c>
      <c r="O84" s="27">
        <f t="shared" si="64"/>
        <v>0</v>
      </c>
      <c r="P84" s="27">
        <f t="shared" si="64"/>
        <v>0</v>
      </c>
      <c r="Q84" s="27">
        <f t="shared" si="64"/>
        <v>0</v>
      </c>
      <c r="R84" s="27">
        <f t="shared" si="64"/>
        <v>0</v>
      </c>
      <c r="S84" s="27">
        <f t="shared" si="64"/>
        <v>0</v>
      </c>
      <c r="T84" s="28">
        <f t="shared" si="64"/>
        <v>0</v>
      </c>
      <c r="U84" s="29">
        <f t="shared" ref="U84:U85" si="65">SUM(I84:T84)</f>
        <v>0</v>
      </c>
      <c r="V84" s="38"/>
      <c r="W84" s="92"/>
      <c r="X84" s="92"/>
      <c r="Y84" s="92"/>
      <c r="Z84" s="93"/>
      <c r="AA84" s="92"/>
      <c r="AB84" s="92"/>
      <c r="AC84" s="92"/>
    </row>
    <row r="85" spans="2:29" ht="22.2" customHeight="1" x14ac:dyDescent="0.2">
      <c r="B85" s="109"/>
      <c r="C85" s="111"/>
      <c r="D85" s="111"/>
      <c r="E85" s="116" t="s">
        <v>81</v>
      </c>
      <c r="F85" s="117"/>
      <c r="G85" s="49">
        <v>60</v>
      </c>
      <c r="H85" s="52" t="s">
        <v>42</v>
      </c>
      <c r="I85" s="30">
        <v>1912</v>
      </c>
      <c r="J85" s="31">
        <v>1433</v>
      </c>
      <c r="K85" s="31">
        <v>932</v>
      </c>
      <c r="L85" s="31">
        <v>642</v>
      </c>
      <c r="M85" s="31">
        <v>766</v>
      </c>
      <c r="N85" s="31">
        <v>594</v>
      </c>
      <c r="O85" s="31">
        <v>834</v>
      </c>
      <c r="P85" s="31">
        <v>1576</v>
      </c>
      <c r="Q85" s="31">
        <v>1632</v>
      </c>
      <c r="R85" s="31">
        <v>2105</v>
      </c>
      <c r="S85" s="31">
        <v>1752</v>
      </c>
      <c r="T85" s="32">
        <v>1806</v>
      </c>
      <c r="U85" s="58">
        <f t="shared" si="65"/>
        <v>15984</v>
      </c>
      <c r="V85" s="36"/>
      <c r="W85" s="95">
        <f>SUM(K85:T85)</f>
        <v>12639</v>
      </c>
      <c r="X85" s="95">
        <f>U85</f>
        <v>15984</v>
      </c>
      <c r="Y85" s="95">
        <f>W85+X85</f>
        <v>28623</v>
      </c>
      <c r="Z85" s="94"/>
      <c r="AA85" s="92"/>
      <c r="AB85" s="92"/>
      <c r="AC85" s="92"/>
    </row>
    <row r="86" spans="2:29" s="2" customFormat="1" ht="22.2" customHeight="1" x14ac:dyDescent="0.2">
      <c r="B86" s="109"/>
      <c r="C86" s="111"/>
      <c r="D86" s="111"/>
      <c r="E86" s="122" t="s">
        <v>49</v>
      </c>
      <c r="F86" s="65" t="s">
        <v>50</v>
      </c>
      <c r="G86" s="53"/>
      <c r="H86" s="18" t="s">
        <v>34</v>
      </c>
      <c r="I86" s="59">
        <f t="shared" ref="I86:T86" si="66">ROUNDDOWN(IF(I85&gt;120,IF(I85&gt;300,120*$G86+180*$G87+(I85-300)*$G88,120*$G86+(I85-120)*$G87),I85*$G86),2)</f>
        <v>0</v>
      </c>
      <c r="J86" s="60">
        <f t="shared" si="66"/>
        <v>0</v>
      </c>
      <c r="K86" s="60">
        <f t="shared" si="66"/>
        <v>0</v>
      </c>
      <c r="L86" s="33">
        <f t="shared" si="66"/>
        <v>0</v>
      </c>
      <c r="M86" s="33">
        <f t="shared" si="66"/>
        <v>0</v>
      </c>
      <c r="N86" s="33">
        <f t="shared" si="66"/>
        <v>0</v>
      </c>
      <c r="O86" s="33">
        <f t="shared" si="66"/>
        <v>0</v>
      </c>
      <c r="P86" s="60">
        <f t="shared" si="66"/>
        <v>0</v>
      </c>
      <c r="Q86" s="60">
        <f t="shared" si="66"/>
        <v>0</v>
      </c>
      <c r="R86" s="60">
        <f t="shared" si="66"/>
        <v>0</v>
      </c>
      <c r="S86" s="60">
        <f t="shared" si="66"/>
        <v>0</v>
      </c>
      <c r="T86" s="61">
        <f t="shared" si="66"/>
        <v>0</v>
      </c>
      <c r="U86" s="22">
        <f>SUM(I86:T86)</f>
        <v>0</v>
      </c>
      <c r="V86" s="66"/>
      <c r="W86" s="97"/>
      <c r="X86" s="97"/>
      <c r="Y86" s="97"/>
      <c r="Z86" s="96"/>
      <c r="AA86" s="97"/>
      <c r="AB86" s="97"/>
      <c r="AC86" s="97"/>
    </row>
    <row r="87" spans="2:29" ht="22.2" customHeight="1" x14ac:dyDescent="0.2">
      <c r="B87" s="109"/>
      <c r="C87" s="111"/>
      <c r="D87" s="111"/>
      <c r="E87" s="122"/>
      <c r="F87" s="67" t="s">
        <v>51</v>
      </c>
      <c r="G87" s="40"/>
      <c r="H87" s="68" t="s">
        <v>35</v>
      </c>
      <c r="I87" s="69">
        <f>INT(SUM(I84,I86))</f>
        <v>0</v>
      </c>
      <c r="J87" s="70">
        <f>INT(SUM(J84,J86))</f>
        <v>0</v>
      </c>
      <c r="K87" s="70">
        <f t="shared" ref="K87:T87" si="67">INT(SUM(K84,K86))</f>
        <v>0</v>
      </c>
      <c r="L87" s="71">
        <f t="shared" si="67"/>
        <v>0</v>
      </c>
      <c r="M87" s="71">
        <f t="shared" si="67"/>
        <v>0</v>
      </c>
      <c r="N87" s="71">
        <f t="shared" si="67"/>
        <v>0</v>
      </c>
      <c r="O87" s="71">
        <f t="shared" si="67"/>
        <v>0</v>
      </c>
      <c r="P87" s="70">
        <f t="shared" si="67"/>
        <v>0</v>
      </c>
      <c r="Q87" s="70">
        <f t="shared" si="67"/>
        <v>0</v>
      </c>
      <c r="R87" s="70">
        <f t="shared" si="67"/>
        <v>0</v>
      </c>
      <c r="S87" s="70">
        <f t="shared" si="67"/>
        <v>0</v>
      </c>
      <c r="T87" s="72">
        <f t="shared" si="67"/>
        <v>0</v>
      </c>
      <c r="U87" s="21">
        <f t="shared" ref="U87" si="68">SUM(I87:T87)</f>
        <v>0</v>
      </c>
      <c r="V87" s="36"/>
      <c r="W87" s="92"/>
      <c r="X87" s="92"/>
      <c r="Y87" s="92"/>
      <c r="Z87" s="94"/>
      <c r="AA87" s="98">
        <f>SUM(K87:T87)</f>
        <v>0</v>
      </c>
      <c r="AB87" s="98">
        <f>U87</f>
        <v>0</v>
      </c>
      <c r="AC87" s="95">
        <f>AA87+AB87</f>
        <v>0</v>
      </c>
    </row>
    <row r="88" spans="2:29" ht="22.2" customHeight="1" thickBot="1" x14ac:dyDescent="0.25">
      <c r="B88" s="109"/>
      <c r="C88" s="112"/>
      <c r="D88" s="112"/>
      <c r="E88" s="123"/>
      <c r="F88" s="73" t="s">
        <v>52</v>
      </c>
      <c r="G88" s="43"/>
      <c r="H88" s="74"/>
      <c r="I88" s="75"/>
      <c r="J88" s="76"/>
      <c r="K88" s="76"/>
      <c r="L88" s="77"/>
      <c r="M88" s="77"/>
      <c r="N88" s="77"/>
      <c r="O88" s="77"/>
      <c r="P88" s="76"/>
      <c r="Q88" s="76"/>
      <c r="R88" s="76"/>
      <c r="S88" s="76"/>
      <c r="T88" s="78"/>
      <c r="U88" s="79"/>
      <c r="V88" s="36"/>
      <c r="W88" s="99"/>
      <c r="X88" s="99"/>
      <c r="Y88" s="99"/>
      <c r="Z88" s="94"/>
      <c r="AA88" s="99"/>
      <c r="AB88" s="99"/>
      <c r="AC88" s="99"/>
    </row>
    <row r="89" spans="2:29" s="37" customFormat="1" ht="22.2" customHeight="1" thickBot="1" x14ac:dyDescent="0.2">
      <c r="C89" s="80"/>
      <c r="D89" s="80"/>
      <c r="E89" s="20"/>
      <c r="F89" s="20"/>
      <c r="G89" s="20"/>
      <c r="H89" s="20"/>
      <c r="I89" s="81"/>
      <c r="J89" s="82"/>
      <c r="K89" s="83"/>
      <c r="L89" s="83"/>
      <c r="M89" s="83"/>
      <c r="N89" s="20"/>
      <c r="O89" s="20"/>
      <c r="P89" s="20"/>
      <c r="Q89" s="20"/>
      <c r="R89" s="20"/>
      <c r="S89" s="20"/>
      <c r="T89" s="20"/>
      <c r="U89" s="20"/>
      <c r="V89" s="38"/>
      <c r="W89" s="100">
        <f>SUM(W18:W88)</f>
        <v>279983</v>
      </c>
      <c r="X89" s="100">
        <f t="shared" ref="X89:Y89" si="69">SUM(X18:X88)</f>
        <v>335902</v>
      </c>
      <c r="Y89" s="100">
        <f t="shared" si="69"/>
        <v>615885</v>
      </c>
      <c r="Z89" s="19"/>
      <c r="AA89" s="100">
        <f>SUM(AA18:AA88)</f>
        <v>0</v>
      </c>
      <c r="AB89" s="100">
        <f t="shared" ref="AB89:AC89" si="70">SUM(AB18:AB88)</f>
        <v>0</v>
      </c>
      <c r="AC89" s="100">
        <f t="shared" si="70"/>
        <v>0</v>
      </c>
    </row>
    <row r="90" spans="2:29" s="37" customFormat="1" ht="22.2" customHeight="1" x14ac:dyDescent="0.2">
      <c r="C90" s="80"/>
      <c r="D90" s="80"/>
      <c r="E90" s="20"/>
      <c r="F90" s="20"/>
      <c r="G90" s="20"/>
      <c r="H90" s="20"/>
      <c r="I90" s="81"/>
      <c r="J90" s="157" t="s">
        <v>70</v>
      </c>
      <c r="K90" s="157"/>
      <c r="L90" s="83"/>
      <c r="M90" s="83"/>
      <c r="N90" s="157" t="s">
        <v>71</v>
      </c>
      <c r="O90" s="157"/>
      <c r="P90" s="20"/>
      <c r="Q90" s="20"/>
      <c r="R90" s="20"/>
      <c r="S90" s="20"/>
      <c r="T90" s="20"/>
      <c r="U90" s="20"/>
      <c r="V90" s="38"/>
    </row>
    <row r="91" spans="2:29" s="37" customFormat="1" ht="22.2" customHeight="1" thickBot="1" x14ac:dyDescent="0.25">
      <c r="C91" s="80"/>
      <c r="D91" s="80"/>
      <c r="E91" s="20"/>
      <c r="F91" s="20"/>
      <c r="G91" s="20"/>
      <c r="H91" s="20"/>
      <c r="I91" s="81"/>
      <c r="J91" s="155" t="s">
        <v>72</v>
      </c>
      <c r="K91" s="155"/>
      <c r="L91" s="20"/>
      <c r="M91" s="83"/>
      <c r="N91" s="155" t="s">
        <v>72</v>
      </c>
      <c r="O91" s="155"/>
      <c r="P91" s="20"/>
      <c r="Q91" s="20"/>
      <c r="R91" s="20"/>
      <c r="S91" s="20"/>
      <c r="T91" s="20"/>
      <c r="U91" s="20"/>
      <c r="V91" s="38"/>
    </row>
    <row r="92" spans="2:29" s="37" customFormat="1" ht="22.2" customHeight="1" thickBot="1" x14ac:dyDescent="0.25">
      <c r="C92" s="80"/>
      <c r="D92" s="80"/>
      <c r="E92" s="20"/>
      <c r="F92" s="20"/>
      <c r="G92" s="20"/>
      <c r="H92" s="20"/>
      <c r="I92" s="81"/>
      <c r="J92" s="158">
        <f>AA89</f>
        <v>0</v>
      </c>
      <c r="K92" s="159"/>
      <c r="L92" s="20" t="s">
        <v>7</v>
      </c>
      <c r="M92" s="83"/>
      <c r="N92" s="158">
        <f>AB89</f>
        <v>0</v>
      </c>
      <c r="O92" s="159"/>
      <c r="P92" s="20"/>
      <c r="Q92" s="20"/>
      <c r="R92" s="20"/>
      <c r="S92" s="20"/>
      <c r="T92" s="20"/>
      <c r="U92" s="20"/>
      <c r="V92" s="38"/>
    </row>
    <row r="93" spans="2:29" s="37" customFormat="1" ht="22.2" customHeight="1" x14ac:dyDescent="0.2">
      <c r="C93" s="84"/>
      <c r="D93" s="84"/>
      <c r="I93" s="85"/>
      <c r="J93" s="151" t="s">
        <v>9</v>
      </c>
      <c r="K93" s="151"/>
      <c r="L93" s="20"/>
      <c r="M93" s="83"/>
      <c r="N93" s="151" t="s">
        <v>73</v>
      </c>
      <c r="O93" s="151"/>
      <c r="P93" s="20"/>
      <c r="Q93" s="20"/>
      <c r="R93" s="20"/>
      <c r="S93" s="20"/>
      <c r="T93" s="20"/>
      <c r="U93" s="81"/>
      <c r="V93" s="38"/>
    </row>
    <row r="94" spans="2:29" s="37" customFormat="1" ht="22.2" customHeight="1" thickBot="1" x14ac:dyDescent="0.25">
      <c r="C94" s="84"/>
      <c r="D94" s="84"/>
      <c r="I94" s="85"/>
      <c r="J94" s="155" t="s">
        <v>6</v>
      </c>
      <c r="K94" s="155"/>
      <c r="L94" s="20"/>
      <c r="M94" s="86"/>
      <c r="N94" s="155" t="s">
        <v>5</v>
      </c>
      <c r="O94" s="155"/>
      <c r="P94" s="88"/>
      <c r="Q94" s="20"/>
      <c r="R94" s="166" t="s">
        <v>8</v>
      </c>
      <c r="S94" s="166"/>
      <c r="T94" s="83"/>
      <c r="U94" s="51"/>
      <c r="V94" s="38"/>
    </row>
    <row r="95" spans="2:29" s="37" customFormat="1" ht="22.2" customHeight="1" thickBot="1" x14ac:dyDescent="0.25">
      <c r="B95" s="106"/>
      <c r="C95" s="106"/>
      <c r="D95" s="106"/>
      <c r="E95" s="106"/>
      <c r="F95" s="106"/>
      <c r="G95" s="106"/>
      <c r="H95" s="106"/>
      <c r="I95" s="107"/>
      <c r="J95" s="160">
        <f>J92+N92</f>
        <v>0</v>
      </c>
      <c r="K95" s="161"/>
      <c r="L95" s="20" t="s">
        <v>7</v>
      </c>
      <c r="M95" s="86"/>
      <c r="N95" s="164">
        <f>ROUNDUP(J95/1.1,0)</f>
        <v>0</v>
      </c>
      <c r="O95" s="165"/>
      <c r="P95" s="88" t="s">
        <v>7</v>
      </c>
      <c r="Q95" s="20"/>
      <c r="R95" s="162">
        <f>J95-N95</f>
        <v>0</v>
      </c>
      <c r="S95" s="163"/>
      <c r="T95" s="83" t="s">
        <v>7</v>
      </c>
      <c r="U95" s="51"/>
      <c r="V95" s="38"/>
    </row>
    <row r="96" spans="2:29" ht="18" customHeight="1" x14ac:dyDescent="0.2">
      <c r="J96" s="151" t="s">
        <v>74</v>
      </c>
      <c r="K96" s="151"/>
      <c r="L96" s="87"/>
      <c r="M96" s="101"/>
      <c r="N96" s="152" t="s">
        <v>75</v>
      </c>
      <c r="O96" s="152"/>
      <c r="P96" s="102"/>
      <c r="Q96" s="102"/>
      <c r="R96" s="153" t="s">
        <v>78</v>
      </c>
      <c r="S96" s="153"/>
      <c r="T96" s="103"/>
    </row>
    <row r="97" spans="9:20" ht="18" customHeight="1" x14ac:dyDescent="0.2">
      <c r="I97" s="154" t="str">
        <f>IF(COUNTBLANK(G18:G88),"単価が入力されていないセルがあります。",IF(COUNTIF(G18:G88,0)&gt;6,"単価にゼロが入力されています。",""))</f>
        <v>単価が入力されていないセルがあります。</v>
      </c>
      <c r="J97" s="154"/>
      <c r="K97" s="154"/>
      <c r="L97" s="154"/>
      <c r="M97" s="154"/>
      <c r="N97" s="150" t="s">
        <v>76</v>
      </c>
      <c r="O97" s="150"/>
      <c r="P97" s="104"/>
      <c r="Q97" s="104"/>
      <c r="R97" s="104"/>
      <c r="S97" s="104"/>
      <c r="T97" s="104"/>
    </row>
    <row r="98" spans="9:20" ht="18" customHeight="1" x14ac:dyDescent="0.2">
      <c r="I98" s="154"/>
      <c r="J98" s="154"/>
      <c r="K98" s="154"/>
      <c r="L98" s="154"/>
      <c r="M98" s="154"/>
      <c r="N98" s="105" t="s">
        <v>77</v>
      </c>
      <c r="T98" s="7"/>
    </row>
    <row r="99" spans="9:20" ht="18" customHeight="1" x14ac:dyDescent="0.2"/>
  </sheetData>
  <mergeCells count="105">
    <mergeCell ref="R96:S96"/>
    <mergeCell ref="I97:M98"/>
    <mergeCell ref="J91:K91"/>
    <mergeCell ref="Y16:Y17"/>
    <mergeCell ref="AC16:AC17"/>
    <mergeCell ref="J90:K90"/>
    <mergeCell ref="N90:O90"/>
    <mergeCell ref="N92:O92"/>
    <mergeCell ref="J95:K95"/>
    <mergeCell ref="R95:S95"/>
    <mergeCell ref="N95:O95"/>
    <mergeCell ref="N91:O91"/>
    <mergeCell ref="J92:K92"/>
    <mergeCell ref="J94:K94"/>
    <mergeCell ref="N94:O94"/>
    <mergeCell ref="R94:S94"/>
    <mergeCell ref="J93:K93"/>
    <mergeCell ref="N93:O93"/>
    <mergeCell ref="B29:B34"/>
    <mergeCell ref="C29:C34"/>
    <mergeCell ref="D29:D34"/>
    <mergeCell ref="E29:F29"/>
    <mergeCell ref="E31:F31"/>
    <mergeCell ref="E32:F32"/>
    <mergeCell ref="E33:E34"/>
    <mergeCell ref="B18:B28"/>
    <mergeCell ref="N97:O97"/>
    <mergeCell ref="J96:K96"/>
    <mergeCell ref="N96:O96"/>
    <mergeCell ref="B51:B61"/>
    <mergeCell ref="C51:C61"/>
    <mergeCell ref="D51:D56"/>
    <mergeCell ref="E53:F53"/>
    <mergeCell ref="E55:E56"/>
    <mergeCell ref="D57:D61"/>
    <mergeCell ref="E57:F57"/>
    <mergeCell ref="E58:F58"/>
    <mergeCell ref="E59:E61"/>
    <mergeCell ref="E51:F51"/>
    <mergeCell ref="E54:F54"/>
    <mergeCell ref="C18:C28"/>
    <mergeCell ref="D24:D28"/>
    <mergeCell ref="A2:T2"/>
    <mergeCell ref="B4:D4"/>
    <mergeCell ref="E4:L4"/>
    <mergeCell ref="B5:D5"/>
    <mergeCell ref="E5:L5"/>
    <mergeCell ref="B16:B17"/>
    <mergeCell ref="C16:C17"/>
    <mergeCell ref="D16:D17"/>
    <mergeCell ref="E16:G17"/>
    <mergeCell ref="H16:U16"/>
    <mergeCell ref="E25:F25"/>
    <mergeCell ref="E26:E28"/>
    <mergeCell ref="D18:D23"/>
    <mergeCell ref="E18:F18"/>
    <mergeCell ref="E36:F36"/>
    <mergeCell ref="E42:F42"/>
    <mergeCell ref="E46:F46"/>
    <mergeCell ref="E20:F20"/>
    <mergeCell ref="E21:F21"/>
    <mergeCell ref="E22:E23"/>
    <mergeCell ref="E24:F24"/>
    <mergeCell ref="B35:B39"/>
    <mergeCell ref="C35:C39"/>
    <mergeCell ref="D35:D39"/>
    <mergeCell ref="E35:F35"/>
    <mergeCell ref="E37:E39"/>
    <mergeCell ref="B40:B50"/>
    <mergeCell ref="C40:C50"/>
    <mergeCell ref="D40:D45"/>
    <mergeCell ref="E40:F40"/>
    <mergeCell ref="E43:F43"/>
    <mergeCell ref="E44:E45"/>
    <mergeCell ref="D46:D50"/>
    <mergeCell ref="E47:F47"/>
    <mergeCell ref="E48:E50"/>
    <mergeCell ref="E63:F63"/>
    <mergeCell ref="B62:B66"/>
    <mergeCell ref="C62:C66"/>
    <mergeCell ref="D62:D66"/>
    <mergeCell ref="E62:F62"/>
    <mergeCell ref="E64:E66"/>
    <mergeCell ref="E71:E72"/>
    <mergeCell ref="D73:D77"/>
    <mergeCell ref="E74:F74"/>
    <mergeCell ref="E75:E77"/>
    <mergeCell ref="B67:B77"/>
    <mergeCell ref="C67:C77"/>
    <mergeCell ref="D67:D72"/>
    <mergeCell ref="E67:F67"/>
    <mergeCell ref="E70:F70"/>
    <mergeCell ref="E69:F69"/>
    <mergeCell ref="E73:F73"/>
    <mergeCell ref="B78:B88"/>
    <mergeCell ref="C78:C88"/>
    <mergeCell ref="D78:D83"/>
    <mergeCell ref="E80:F80"/>
    <mergeCell ref="E82:E83"/>
    <mergeCell ref="D84:D88"/>
    <mergeCell ref="E78:F78"/>
    <mergeCell ref="E81:F81"/>
    <mergeCell ref="E84:F84"/>
    <mergeCell ref="E85:F85"/>
    <mergeCell ref="E86:E88"/>
  </mergeCells>
  <phoneticPr fontId="1"/>
  <dataValidations disablePrompts="1" count="2">
    <dataValidation type="list" allowBlank="1" showInputMessage="1" sqref="F19 F30 F41 F52 F68 F79">
      <formula1>"有,無"</formula1>
    </dataValidation>
    <dataValidation type="custom" errorStyle="warning" showInputMessage="1" showErrorMessage="1" errorTitle="必須項目です" error="入力をお願いします" prompt="商号または名称を入力してください。" sqref="E4:L4">
      <formula1>INDIRECT(ADDRESS(ROW(),COLUMN()))&lt;&gt;""</formula1>
    </dataValidation>
  </dataValidations>
  <pageMargins left="0.59055118110236227" right="0.39370078740157483" top="0.78740157480314965" bottom="0.31496062992125984" header="0.31496062992125984" footer="0.31496062992125984"/>
  <pageSetup paperSize="9" scale="48" fitToHeight="0" orientation="landscape" r:id="rId1"/>
  <headerFooter>
    <oddHeader>&amp;R&amp;"ＭＳ 明朝,標準"
いわき市水道局大滝沈砂池外７箇所で使用する電力の供給</oddHeader>
  </headerFooter>
  <rowBreaks count="2" manualBreakCount="2">
    <brk id="39" max="20" man="1"/>
    <brk id="6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入札内訳書</vt:lpstr>
      <vt:lpstr>入札内訳書!Print_Area</vt:lpstr>
      <vt:lpstr>入札内訳書!Print_Titles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2021-01-08T05:17:15Z</dcterms:modified>
</cp:coreProperties>
</file>