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2\8000500_生活環境部共有フォルダ$\000☆彡_生活排水対策室関係\○下水道管理事務所\R2 新電力発注業務\04.公告時資料\市HP添付ファイル\東部\"/>
    </mc:Choice>
  </mc:AlternateContent>
  <bookViews>
    <workbookView xWindow="3168" yWindow="1356" windowWidth="22128" windowHeight="9780"/>
  </bookViews>
  <sheets>
    <sheet name="東部浄化" sheetId="1" r:id="rId1"/>
  </sheets>
  <definedNames>
    <definedName name="\A">#REF!</definedName>
    <definedName name="_xlnm.Print_Area" localSheetId="0">東部浄化!$A$1:$S$33</definedName>
  </definedNames>
  <calcPr calcId="162913"/>
</workbook>
</file>

<file path=xl/calcChain.xml><?xml version="1.0" encoding="utf-8"?>
<calcChain xmlns="http://schemas.openxmlformats.org/spreadsheetml/2006/main">
  <c r="D27" i="1" l="1"/>
  <c r="F27" i="1" l="1"/>
  <c r="G27" i="1"/>
  <c r="L27" i="1" l="1"/>
  <c r="Q27" i="1" l="1"/>
  <c r="P27" i="1"/>
  <c r="O27" i="1"/>
  <c r="R24" i="1" l="1"/>
  <c r="R25" i="1"/>
  <c r="R26" i="1"/>
  <c r="R23" i="1"/>
  <c r="H27" i="1"/>
  <c r="I27" i="1"/>
  <c r="J27" i="1"/>
  <c r="K27" i="1"/>
  <c r="M27" i="1"/>
  <c r="N27" i="1"/>
  <c r="S24" i="1" l="1"/>
  <c r="R27" i="1"/>
  <c r="S27" i="1" s="1"/>
  <c r="G31" i="1" s="1"/>
  <c r="K31" i="1" l="1"/>
  <c r="O31" i="1" s="1"/>
</calcChain>
</file>

<file path=xl/sharedStrings.xml><?xml version="1.0" encoding="utf-8"?>
<sst xmlns="http://schemas.openxmlformats.org/spreadsheetml/2006/main" count="56" uniqueCount="54">
  <si>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</si>
  <si>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</si>
  <si>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</si>
  <si>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</si>
  <si>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</si>
  <si>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</si>
  <si>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</si>
  <si>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</si>
  <si>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</si>
  <si>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</si>
  <si>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</si>
  <si>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</si>
  <si>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</si>
  <si>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</si>
  <si>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</si>
  <si>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</si>
  <si>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</si>
  <si>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</si>
  <si>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</si>
  <si>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</si>
  <si>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</si>
  <si>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</si>
  <si>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</si>
  <si>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</si>
  <si>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４　各料金の単価は小数点以下第２位まで入力が可能であるが、各施設の１年間の小計（A+B)は小数点以下を切り捨てとする。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4" eb="36">
      <t>ネンカン</t>
    </rPh>
    <rPh sb="37" eb="39">
      <t>ショウケイ</t>
    </rPh>
    <rPh sb="45" eb="48">
      <t>ショウスウテン</t>
    </rPh>
    <rPh sb="48" eb="50">
      <t>イカ</t>
    </rPh>
    <rPh sb="51" eb="52">
      <t>キ</t>
    </rPh>
    <rPh sb="53" eb="54">
      <t>ス</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</si>
  <si>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</si>
  <si>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</si>
  <si>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</si>
  <si>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</si>
  <si>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</si>
  <si>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</si>
  <si>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</si>
  <si>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</si>
  <si>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</si>
  <si>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東部浄化センター</t>
    <rPh sb="0" eb="2">
      <t>トウブ</t>
    </rPh>
    <rPh sb="2" eb="4">
      <t>ジョウカ</t>
    </rPh>
    <phoneticPr fontId="1"/>
  </si>
  <si>
    <t>○下水道処理施設</t>
    <rPh sb="1" eb="4">
      <t>ゲスイドウ</t>
    </rPh>
    <rPh sb="4" eb="6">
      <t>ショリ</t>
    </rPh>
    <rPh sb="6" eb="8">
      <t>シセツ</t>
    </rPh>
    <phoneticPr fontId="1"/>
  </si>
  <si>
    <t>予定使用電力量計(kwh)</t>
    <rPh sb="0" eb="2">
      <t>ヨテイ</t>
    </rPh>
    <rPh sb="2" eb="4">
      <t>シヨウ</t>
    </rPh>
    <rPh sb="4" eb="6">
      <t>デンリョク</t>
    </rPh>
    <rPh sb="6" eb="7">
      <t>リョウ</t>
    </rPh>
    <rPh sb="7" eb="8">
      <t>ケイ</t>
    </rPh>
    <phoneticPr fontId="1"/>
  </si>
  <si>
    <t>A+B　(円)</t>
    <rPh sb="5" eb="6">
      <t>エン</t>
    </rPh>
    <phoneticPr fontId="1"/>
  </si>
  <si>
    <t>入　札　内　訳　書</t>
    <rPh sb="0" eb="1">
      <t>ニュウ</t>
    </rPh>
    <rPh sb="2" eb="3">
      <t>サツ</t>
    </rPh>
    <rPh sb="4" eb="5">
      <t>ウチ</t>
    </rPh>
    <rPh sb="6" eb="7">
      <t>ヤク</t>
    </rPh>
    <rPh sb="8" eb="9">
      <t>ショ</t>
    </rPh>
    <phoneticPr fontId="11"/>
  </si>
  <si>
    <t>総合計（税込み）</t>
    <rPh sb="0" eb="1">
      <t>ソウ</t>
    </rPh>
    <rPh sb="1" eb="3">
      <t>ゴウケイ</t>
    </rPh>
    <rPh sb="4" eb="6">
      <t>ゼイコミ</t>
    </rPh>
    <phoneticPr fontId="11"/>
  </si>
  <si>
    <t>総合計（税抜き）</t>
    <rPh sb="0" eb="1">
      <t>ソウ</t>
    </rPh>
    <rPh sb="1" eb="3">
      <t>ゴウケイ</t>
    </rPh>
    <rPh sb="4" eb="5">
      <t>ゼイ</t>
    </rPh>
    <rPh sb="5" eb="6">
      <t>ヌ</t>
    </rPh>
    <phoneticPr fontId="11"/>
  </si>
  <si>
    <t>消費税</t>
    <rPh sb="0" eb="3">
      <t>ショウヒゼイ</t>
    </rPh>
    <phoneticPr fontId="11"/>
  </si>
  <si>
    <t>円</t>
    <rPh sb="0" eb="1">
      <t>エン</t>
    </rPh>
    <phoneticPr fontId="11"/>
  </si>
  <si>
    <t>①</t>
    <phoneticPr fontId="11"/>
  </si>
  <si>
    <t>②＝（①／1.1）1円未満切り上げ</t>
    <rPh sb="10" eb="11">
      <t>エン</t>
    </rPh>
    <rPh sb="11" eb="13">
      <t>ミマン</t>
    </rPh>
    <rPh sb="13" eb="14">
      <t>キ</t>
    </rPh>
    <rPh sb="15" eb="16">
      <t>ア</t>
    </rPh>
    <phoneticPr fontId="11"/>
  </si>
  <si>
    <t>③＝（①－②）</t>
    <phoneticPr fontId="11"/>
  </si>
  <si>
    <t>この金額を入札書に転記すること</t>
    <rPh sb="2" eb="4">
      <t>キンガク</t>
    </rPh>
    <rPh sb="5" eb="7">
      <t>ニュウサツ</t>
    </rPh>
    <rPh sb="7" eb="8">
      <t>ショ</t>
    </rPh>
    <rPh sb="9" eb="11">
      <t>テンキ</t>
    </rPh>
    <phoneticPr fontId="1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</si>
  <si>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1"/>
  </si>
  <si>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</si>
  <si>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1"/>
  </si>
  <si>
    <t>東部浄化センターで使用する電力の供給</t>
    <rPh sb="0" eb="2">
      <t>トウブ</t>
    </rPh>
    <rPh sb="2" eb="4">
      <t>ジョウカ</t>
    </rPh>
    <rPh sb="9" eb="11">
      <t>シヨウ</t>
    </rPh>
    <rPh sb="13" eb="15">
      <t>デンリョク</t>
    </rPh>
    <rPh sb="16" eb="18">
      <t>キョウキュウ</t>
    </rPh>
    <phoneticPr fontId="1"/>
  </si>
  <si>
    <t>３  入力する「基本料金単価（円/kW）a」は力率を考慮した単価とすること。</t>
    <rPh sb="3" eb="5">
      <t>ニュウリョク</t>
    </rPh>
    <rPh sb="8" eb="10">
      <t>キホン</t>
    </rPh>
    <rPh sb="10" eb="12">
      <t>リョウキン</t>
    </rPh>
    <rPh sb="12" eb="14">
      <t>タンカ</t>
    </rPh>
    <rPh sb="23" eb="25">
      <t>リキリツ</t>
    </rPh>
    <rPh sb="26" eb="28">
      <t>コウリョ</t>
    </rPh>
    <rPh sb="30" eb="32">
      <t>タンカ</t>
    </rPh>
    <phoneticPr fontId="2"/>
  </si>
  <si>
    <t>基本料金計（円） a×b×12月</t>
    <rPh sb="0" eb="2">
      <t>キホン</t>
    </rPh>
    <rPh sb="2" eb="4">
      <t>リョウキン</t>
    </rPh>
    <rPh sb="4" eb="5">
      <t>ケイ</t>
    </rPh>
    <rPh sb="6" eb="7">
      <t>エン</t>
    </rPh>
    <rPh sb="15" eb="16">
      <t>ガツ</t>
    </rPh>
    <phoneticPr fontId="1"/>
  </si>
  <si>
    <t>高圧季節別時間帯別電力Ｓ</t>
    <rPh sb="0" eb="2">
      <t>コウアツ</t>
    </rPh>
    <rPh sb="2" eb="4">
      <t>キセツ</t>
    </rPh>
    <rPh sb="4" eb="5">
      <t>ベツ</t>
    </rPh>
    <rPh sb="5" eb="8">
      <t>ジカンタイ</t>
    </rPh>
    <rPh sb="8" eb="9">
      <t>ベツ</t>
    </rPh>
    <rPh sb="9" eb="11">
      <t>デンリョク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</si>
</sst>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quot;△ &quot;#,##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name val="ＭＳ Ｐゴシック"/>
      <family val="3"/>
      <charset val="128"/>
    </font>
    <font>
      <sz val="14"/>
      <name val="ＭＳ 明朝"/>
      <family val="1"/>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9"/>
      <color theme="1"/>
      <name val="ＭＳ 明朝"/>
      <family val="1"/>
      <charset val="128"/>
    </font>
    <font>
      <b/>
      <sz val="9"/>
      <color theme="1"/>
      <name val="ＭＳ 明朝"/>
      <family val="1"/>
      <charset val="128"/>
    </font>
    <font>
      <b/>
      <u/>
      <sz val="9"/>
      <color rgb="FFFF0000"/>
      <name val="ＭＳ ゴシック"/>
      <family val="3"/>
      <charset val="128"/>
    </font>
    <font>
      <sz val="7"/>
      <color theme="1"/>
      <name val="ＭＳ 明朝"/>
      <family val="1"/>
      <charset val="128"/>
    </font>
    <font>
      <sz val="7"/>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style="thin">
        <color auto="1"/>
      </right>
      <top/>
      <bottom/>
      <diagonal/>
    </border>
  </borders>
  <cellStyleXfs count="4">
    <xf numFmtId="0" fontId="0" fillId="0" borderId="0">
      <alignment vertical="center"/>
    </xf>
    <xf numFmtId="0" fontId="8" fillId="0" borderId="0"/>
    <xf numFmtId="38" fontId="8" fillId="0" borderId="0" applyFont="0" applyFill="0" applyBorder="0" applyAlignment="0" applyProtection="0"/>
    <xf numFmtId="0" fontId="9" fillId="0" borderId="0"/>
  </cellStyleXfs>
  <cellXfs count="88">
    <xf numFmtId="0" fontId="0" fillId="0" borderId="0" xfId="0">
      <alignment vertical="center"/>
    </xf>
    <xf numFmtId="0" fontId="3" fillId="0" borderId="7"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pplyAlignment="1">
      <alignment horizontal="center" vertical="center"/>
    </xf>
    <xf numFmtId="177" fontId="4" fillId="0" borderId="13"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xf numFmtId="176" fontId="4" fillId="0" borderId="14" xfId="0" applyNumberFormat="1" applyFont="1" applyBorder="1">
      <alignment vertical="center"/>
    </xf>
    <xf numFmtId="176" fontId="4" fillId="0" borderId="17" xfId="0" applyNumberFormat="1" applyFont="1" applyBorder="1">
      <alignment vertical="center"/>
    </xf>
    <xf numFmtId="0" fontId="5" fillId="0" borderId="6" xfId="0" applyFont="1" applyBorder="1" applyAlignment="1">
      <alignment horizontal="center" vertical="center"/>
    </xf>
    <xf numFmtId="0" fontId="5" fillId="0" borderId="18" xfId="0" applyFont="1" applyBorder="1">
      <alignment vertical="center"/>
    </xf>
    <xf numFmtId="176" fontId="4" fillId="0" borderId="19" xfId="0" applyNumberFormat="1"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21" xfId="0" applyFont="1" applyBorder="1">
      <alignment vertical="center"/>
    </xf>
    <xf numFmtId="176" fontId="4" fillId="0" borderId="22"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16" xfId="0" applyNumberFormat="1" applyFont="1" applyFill="1" applyBorder="1">
      <alignment vertical="center"/>
    </xf>
    <xf numFmtId="176" fontId="4" fillId="0" borderId="20" xfId="0" applyNumberFormat="1" applyFont="1" applyFill="1" applyBorder="1">
      <alignment vertical="center"/>
    </xf>
    <xf numFmtId="176" fontId="4" fillId="0" borderId="1" xfId="0" applyNumberFormat="1"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176" fontId="4" fillId="0" borderId="0" xfId="0" applyNumberFormat="1" applyFont="1">
      <alignment vertical="center"/>
    </xf>
    <xf numFmtId="0" fontId="4" fillId="0" borderId="1" xfId="0" applyFont="1" applyBorder="1" applyAlignment="1">
      <alignment horizontal="center" vertical="center"/>
    </xf>
    <xf numFmtId="176" fontId="11" fillId="0" borderId="14" xfId="0" applyNumberFormat="1" applyFont="1" applyBorder="1" applyAlignment="1">
      <alignment horizontal="center" vertical="center"/>
    </xf>
    <xf numFmtId="0" fontId="13" fillId="0" borderId="0" xfId="0" applyFont="1" applyAlignment="1"/>
    <xf numFmtId="0" fontId="13" fillId="0" borderId="0" xfId="0" applyFont="1" applyFill="1" applyAlignment="1"/>
    <xf numFmtId="0" fontId="13" fillId="0" borderId="0" xfId="0" applyFont="1" applyAlignment="1">
      <alignment horizontal="center"/>
    </xf>
    <xf numFmtId="178" fontId="13" fillId="0" borderId="0" xfId="0" applyNumberFormat="1" applyFont="1" applyAlignment="1">
      <alignment horizontal="right" vertical="center" shrinkToFit="1"/>
    </xf>
    <xf numFmtId="0" fontId="13" fillId="0" borderId="0" xfId="0" applyFont="1" applyAlignment="1">
      <alignment horizontal="right" vertical="center" shrinkToFit="1"/>
    </xf>
    <xf numFmtId="178" fontId="13" fillId="0" borderId="0" xfId="0" applyNumberFormat="1" applyFont="1" applyAlignment="1">
      <alignment horizontal="right"/>
    </xf>
    <xf numFmtId="0" fontId="13" fillId="0" borderId="0" xfId="0" applyFont="1" applyAlignment="1">
      <alignment horizontal="right"/>
    </xf>
    <xf numFmtId="0" fontId="15" fillId="0" borderId="0" xfId="0" applyFont="1" applyAlignment="1">
      <alignment horizontal="center" vertical="center"/>
    </xf>
    <xf numFmtId="0" fontId="15" fillId="0" borderId="0" xfId="0" applyFont="1" applyFill="1" applyAlignment="1">
      <alignment horizontal="center" vertical="center"/>
    </xf>
    <xf numFmtId="177" fontId="4" fillId="2" borderId="15" xfId="0" applyNumberFormat="1" applyFont="1" applyFill="1" applyBorder="1" applyProtection="1">
      <alignment vertical="center"/>
      <protection locked="0"/>
    </xf>
    <xf numFmtId="177" fontId="4" fillId="2" borderId="16" xfId="0" applyNumberFormat="1" applyFont="1" applyFill="1" applyBorder="1" applyProtection="1">
      <alignment vertical="center"/>
      <protection locked="0"/>
    </xf>
    <xf numFmtId="0" fontId="16" fillId="0" borderId="0" xfId="0" applyFont="1" applyAlignment="1">
      <alignment horizontal="center" vertical="center"/>
    </xf>
    <xf numFmtId="0" fontId="16" fillId="0" borderId="0" xfId="0" applyFont="1" applyAlignment="1">
      <alignment horizontal="right"/>
    </xf>
    <xf numFmtId="178" fontId="16" fillId="0" borderId="0" xfId="0" applyNumberFormat="1" applyFont="1" applyAlignment="1">
      <alignment horizontal="center" vertical="center" shrinkToFit="1"/>
    </xf>
    <xf numFmtId="178" fontId="16" fillId="0" borderId="0" xfId="0" applyNumberFormat="1" applyFont="1" applyAlignment="1">
      <alignment horizontal="right"/>
    </xf>
    <xf numFmtId="0" fontId="16" fillId="0" borderId="0" xfId="0" applyFont="1" applyAlignment="1">
      <alignment horizontal="left"/>
    </xf>
    <xf numFmtId="178" fontId="16" fillId="0" borderId="0" xfId="0" applyNumberFormat="1" applyFont="1" applyAlignment="1">
      <alignment horizontal="left" vertical="center" shrinkToFit="1"/>
    </xf>
    <xf numFmtId="178" fontId="16" fillId="0" borderId="0" xfId="0" applyNumberFormat="1" applyFont="1" applyAlignment="1">
      <alignment horizontal="left"/>
    </xf>
    <xf numFmtId="0" fontId="16" fillId="0" borderId="0" xfId="0" applyFont="1" applyAlignment="1"/>
    <xf numFmtId="0" fontId="19" fillId="0" borderId="0" xfId="0" applyFont="1" applyAlignment="1">
      <alignment horizontal="center" vertical="center"/>
    </xf>
    <xf numFmtId="0" fontId="21" fillId="0" borderId="0" xfId="0" applyFont="1" applyAlignment="1">
      <alignment vertical="center"/>
    </xf>
    <xf numFmtId="0" fontId="18" fillId="0" borderId="0" xfId="0" applyFont="1" applyAlignment="1">
      <alignment horizontal="center"/>
    </xf>
    <xf numFmtId="0" fontId="16" fillId="0" borderId="0" xfId="0" applyFont="1" applyBorder="1" applyAlignment="1">
      <alignment horizontal="center" vertical="center"/>
    </xf>
    <xf numFmtId="179" fontId="16" fillId="0" borderId="25" xfId="0" applyNumberFormat="1" applyFont="1" applyBorder="1" applyAlignment="1">
      <alignment horizontal="center" vertical="center"/>
    </xf>
    <xf numFmtId="179" fontId="16" fillId="0" borderId="27" xfId="0" applyNumberFormat="1" applyFont="1" applyBorder="1" applyAlignment="1">
      <alignment horizontal="center" vertical="center"/>
    </xf>
    <xf numFmtId="179" fontId="16" fillId="0" borderId="26" xfId="0" applyNumberFormat="1" applyFont="1" applyBorder="1" applyAlignment="1">
      <alignment horizontal="center" vertical="center"/>
    </xf>
    <xf numFmtId="0" fontId="19" fillId="0" borderId="0" xfId="0" applyFont="1" applyBorder="1" applyAlignment="1">
      <alignment horizontal="center" vertical="center"/>
    </xf>
    <xf numFmtId="179" fontId="17" fillId="0" borderId="25" xfId="0" applyNumberFormat="1" applyFont="1" applyBorder="1" applyAlignment="1">
      <alignment horizontal="center" vertical="center"/>
    </xf>
    <xf numFmtId="179" fontId="17" fillId="0" borderId="27" xfId="0" applyNumberFormat="1" applyFont="1" applyBorder="1" applyAlignment="1">
      <alignment horizontal="center" vertical="center"/>
    </xf>
    <xf numFmtId="179" fontId="17" fillId="0" borderId="26" xfId="0" applyNumberFormat="1" applyFont="1" applyBorder="1" applyAlignment="1">
      <alignment horizontal="center" vertical="center"/>
    </xf>
    <xf numFmtId="178" fontId="16" fillId="0" borderId="0" xfId="0" applyNumberFormat="1" applyFont="1" applyAlignment="1">
      <alignment horizontal="center" vertical="center" shrinkToFit="1"/>
    </xf>
    <xf numFmtId="178" fontId="16" fillId="0" borderId="25" xfId="0" applyNumberFormat="1" applyFont="1" applyBorder="1" applyAlignment="1">
      <alignment horizontal="center" vertical="center" shrinkToFit="1"/>
    </xf>
    <xf numFmtId="178" fontId="16" fillId="0" borderId="27" xfId="0" applyNumberFormat="1" applyFont="1" applyBorder="1" applyAlignment="1">
      <alignment horizontal="center" vertical="center" shrinkToFit="1"/>
    </xf>
    <xf numFmtId="178" fontId="16" fillId="0" borderId="26" xfId="0" applyNumberFormat="1" applyFont="1" applyBorder="1" applyAlignment="1">
      <alignment horizontal="center" vertical="center" shrinkToFit="1"/>
    </xf>
    <xf numFmtId="0" fontId="20" fillId="0" borderId="0" xfId="0" applyFont="1" applyBorder="1" applyAlignment="1">
      <alignment horizontal="center" vertical="center"/>
    </xf>
    <xf numFmtId="178" fontId="19" fillId="0" borderId="0" xfId="0" applyNumberFormat="1" applyFont="1" applyBorder="1" applyAlignment="1">
      <alignment horizontal="center" vertical="center" shrinkToFit="1"/>
    </xf>
    <xf numFmtId="0" fontId="14"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8" xfId="0" applyFont="1" applyBorder="1" applyAlignment="1">
      <alignment horizontal="center" vertical="center"/>
    </xf>
    <xf numFmtId="0" fontId="0" fillId="0" borderId="9" xfId="0" applyBorder="1" applyAlignment="1">
      <alignment horizontal="center" vertical="center"/>
    </xf>
    <xf numFmtId="176" fontId="11" fillId="2" borderId="12" xfId="0" applyNumberFormat="1" applyFont="1" applyFill="1" applyBorder="1" applyAlignment="1" applyProtection="1">
      <alignment horizontal="center" vertical="center"/>
      <protection locked="0"/>
    </xf>
    <xf numFmtId="176" fontId="12" fillId="2" borderId="13" xfId="0" applyNumberFormat="1"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0" fillId="0" borderId="18"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xf>
    <xf numFmtId="176" fontId="11" fillId="0" borderId="19"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22" xfId="0" applyNumberFormat="1" applyFont="1" applyBorder="1" applyAlignment="1">
      <alignment horizontal="center" vertical="center"/>
    </xf>
  </cellXfs>
  <cellStyles count="4">
    <cellStyle name="桁区切り 2" xfId="2"/>
    <cellStyle name="標準" xfId="0" builtinId="0"/>
    <cellStyle name="標準 2" xfId="1"/>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18</xdr:row>
      <xdr:rowOff>0</xdr:rowOff>
    </xdr:from>
    <xdr:to>
      <xdr:col>18</xdr:col>
      <xdr:colOff>0</xdr:colOff>
      <xdr:row>22</xdr:row>
      <xdr:rowOff>0</xdr:rowOff>
    </xdr:to>
    <xdr:cxnSp macro="">
      <xdr:nvCxnSpPr>
        <xdr:cNvPr id="3" name="直線コネクタ 2"/>
        <xdr:cNvCxnSpPr/>
      </xdr:nvCxnSpPr>
      <xdr:spPr>
        <a:xfrm>
          <a:off x="10204174" y="2435087"/>
          <a:ext cx="463826" cy="6957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3"/>
  <sheetViews>
    <sheetView tabSelected="1" view="pageBreakPreview" zoomScale="145" zoomScaleNormal="130" zoomScaleSheetLayoutView="145" workbookViewId="0">
      <pane xSplit="4" ySplit="18" topLeftCell="E19" activePane="bottomRight" state="frozen"/>
      <selection pane="topRight" activeCell="H1" sqref="H1"/>
      <selection pane="bottomLeft" activeCell="A14" sqref="A14"/>
      <selection pane="bottomRight" activeCell="D4" sqref="D4:G4"/>
    </sheetView>
  </sheetViews>
  <sheetFormatPr defaultRowHeight="13.2" x14ac:dyDescent="0.2"/>
  <cols>
    <col min="2" max="2" width="6.21875" bestFit="1" customWidth="1"/>
    <col min="3" max="3" width="15.6640625" bestFit="1" customWidth="1"/>
    <col min="4" max="4" width="8.109375" customWidth="1"/>
    <col min="5" max="5" width="17.44140625" bestFit="1" customWidth="1"/>
    <col min="6" max="8" width="5.44140625" bestFit="1" customWidth="1"/>
    <col min="9" max="11" width="5.109375" bestFit="1" customWidth="1"/>
    <col min="12" max="14" width="5.33203125" bestFit="1" customWidth="1"/>
    <col min="15" max="17" width="5.21875" bestFit="1" customWidth="1"/>
    <col min="18" max="18" width="6.109375" bestFit="1" customWidth="1"/>
    <col min="19" max="19" width="11.6640625" style="17" bestFit="1" customWidth="1"/>
  </cols>
  <sheetData>
    <row r="1" spans="1:22" s="29" customFormat="1" x14ac:dyDescent="0.2">
      <c r="C1" s="30"/>
      <c r="E1" s="31"/>
      <c r="F1" s="31"/>
      <c r="G1" s="31"/>
      <c r="H1" s="31"/>
      <c r="I1" s="32"/>
      <c r="J1" s="33"/>
      <c r="K1" s="34"/>
      <c r="L1" s="34"/>
      <c r="M1" s="34"/>
      <c r="N1" s="35"/>
      <c r="O1" s="35"/>
      <c r="P1" s="35"/>
      <c r="Q1" s="35"/>
      <c r="R1" s="35"/>
      <c r="S1" s="35"/>
      <c r="T1" s="35"/>
      <c r="U1" s="34"/>
    </row>
    <row r="2" spans="1:22" s="29" customFormat="1" ht="16.2" x14ac:dyDescent="0.2">
      <c r="A2" s="65" t="s">
        <v>38</v>
      </c>
      <c r="B2" s="65"/>
      <c r="C2" s="65"/>
      <c r="D2" s="65"/>
      <c r="E2" s="65"/>
      <c r="F2" s="65"/>
      <c r="G2" s="65"/>
      <c r="H2" s="65"/>
      <c r="I2" s="65"/>
      <c r="J2" s="65"/>
      <c r="K2" s="65"/>
      <c r="L2" s="65"/>
      <c r="M2" s="65"/>
      <c r="N2" s="65"/>
      <c r="O2" s="65"/>
      <c r="P2" s="65"/>
      <c r="Q2" s="65"/>
      <c r="R2" s="65"/>
      <c r="S2" s="65"/>
      <c r="T2" s="65"/>
      <c r="U2" s="65"/>
      <c r="V2" s="65"/>
    </row>
    <row r="3" spans="1:22" s="29" customFormat="1" ht="18" customHeight="1" x14ac:dyDescent="0.2">
      <c r="A3" s="36"/>
      <c r="B3" s="36"/>
      <c r="C3" s="37"/>
      <c r="D3" s="36"/>
      <c r="E3" s="36"/>
      <c r="F3" s="36"/>
      <c r="G3" s="36"/>
      <c r="H3" s="36"/>
      <c r="I3" s="36"/>
      <c r="J3" s="36"/>
      <c r="K3" s="36"/>
      <c r="L3" s="36"/>
      <c r="M3" s="36"/>
      <c r="N3" s="36"/>
      <c r="O3" s="36"/>
      <c r="P3" s="36"/>
      <c r="Q3" s="36"/>
      <c r="R3" s="36"/>
      <c r="S3" s="36"/>
      <c r="T3" s="36"/>
      <c r="U3" s="36"/>
      <c r="V3" s="36"/>
    </row>
    <row r="4" spans="1:22" x14ac:dyDescent="0.2">
      <c r="A4" s="76" t="s">
        <v>20</v>
      </c>
      <c r="B4" s="77"/>
      <c r="C4" s="77"/>
      <c r="D4" s="78"/>
      <c r="E4" s="78"/>
      <c r="F4" s="78"/>
      <c r="G4" s="78"/>
    </row>
    <row r="5" spans="1:22" x14ac:dyDescent="0.2">
      <c r="A5" s="77" t="s">
        <v>21</v>
      </c>
      <c r="B5" s="77"/>
      <c r="C5" s="77"/>
      <c r="D5" s="76" t="s">
        <v>50</v>
      </c>
      <c r="E5" s="77"/>
      <c r="F5" s="77"/>
      <c r="G5" s="77"/>
    </row>
    <row r="6" spans="1:22" ht="7.5" customHeight="1" x14ac:dyDescent="0.2"/>
    <row r="7" spans="1:22" x14ac:dyDescent="0.2">
      <c r="A7" t="s">
        <v>22</v>
      </c>
    </row>
    <row r="8" spans="1:22" x14ac:dyDescent="0.2">
      <c r="A8" t="s">
        <v>23</v>
      </c>
    </row>
    <row r="9" spans="1:22" x14ac:dyDescent="0.2">
      <c r="A9" t="s">
        <v>51</v>
      </c>
    </row>
    <row r="10" spans="1:22" x14ac:dyDescent="0.2">
      <c r="A10" t="s">
        <v>24</v>
      </c>
    </row>
    <row r="11" spans="1:22" x14ac:dyDescent="0.2">
      <c r="A11" s="49" t="s">
        <v>47</v>
      </c>
    </row>
    <row r="12" spans="1:22" x14ac:dyDescent="0.2">
      <c r="A12" s="49" t="s">
        <v>48</v>
      </c>
    </row>
    <row r="13" spans="1:22" x14ac:dyDescent="0.2">
      <c r="A13" s="49" t="s">
        <v>49</v>
      </c>
    </row>
    <row r="14" spans="1:22" ht="5.25" customHeight="1" x14ac:dyDescent="0.2"/>
    <row r="16" spans="1:22" x14ac:dyDescent="0.2">
      <c r="A16" t="s">
        <v>35</v>
      </c>
    </row>
    <row r="17" spans="1:21" x14ac:dyDescent="0.2">
      <c r="A17" s="80" t="s">
        <v>0</v>
      </c>
      <c r="B17" s="79" t="s">
        <v>1</v>
      </c>
      <c r="C17" s="81" t="s">
        <v>2</v>
      </c>
      <c r="D17" s="82"/>
      <c r="E17" s="79" t="s">
        <v>19</v>
      </c>
      <c r="F17" s="79"/>
      <c r="G17" s="79"/>
      <c r="H17" s="79"/>
      <c r="I17" s="79"/>
      <c r="J17" s="79"/>
      <c r="K17" s="79"/>
      <c r="L17" s="79"/>
      <c r="M17" s="79"/>
      <c r="N17" s="79"/>
      <c r="O17" s="79"/>
      <c r="P17" s="79"/>
      <c r="Q17" s="79"/>
      <c r="R17" s="79"/>
    </row>
    <row r="18" spans="1:21" x14ac:dyDescent="0.2">
      <c r="A18" s="79"/>
      <c r="B18" s="79"/>
      <c r="C18" s="83"/>
      <c r="D18" s="84"/>
      <c r="E18" s="1" t="s">
        <v>5</v>
      </c>
      <c r="F18" s="10" t="s">
        <v>8</v>
      </c>
      <c r="G18" s="10" t="s">
        <v>9</v>
      </c>
      <c r="H18" s="10" t="s">
        <v>10</v>
      </c>
      <c r="I18" s="10" t="s">
        <v>11</v>
      </c>
      <c r="J18" s="10" t="s">
        <v>12</v>
      </c>
      <c r="K18" s="10" t="s">
        <v>13</v>
      </c>
      <c r="L18" s="10" t="s">
        <v>14</v>
      </c>
      <c r="M18" s="10" t="s">
        <v>15</v>
      </c>
      <c r="N18" s="10" t="s">
        <v>16</v>
      </c>
      <c r="O18" s="10" t="s">
        <v>17</v>
      </c>
      <c r="P18" s="10" t="s">
        <v>6</v>
      </c>
      <c r="Q18" s="10" t="s">
        <v>7</v>
      </c>
      <c r="R18" s="4" t="s">
        <v>18</v>
      </c>
      <c r="U18" s="24"/>
    </row>
    <row r="19" spans="1:21" x14ac:dyDescent="0.2">
      <c r="A19" s="66" t="s">
        <v>34</v>
      </c>
      <c r="B19" s="68" t="s">
        <v>53</v>
      </c>
      <c r="C19" s="70" t="s">
        <v>3</v>
      </c>
      <c r="D19" s="72"/>
      <c r="E19" s="2" t="s">
        <v>25</v>
      </c>
      <c r="F19" s="38"/>
      <c r="G19" s="38"/>
      <c r="H19" s="38"/>
      <c r="I19" s="38"/>
      <c r="J19" s="38"/>
      <c r="K19" s="38"/>
      <c r="L19" s="38"/>
      <c r="M19" s="38"/>
      <c r="N19" s="38"/>
      <c r="O19" s="38"/>
      <c r="P19" s="38"/>
      <c r="Q19" s="38"/>
      <c r="R19" s="6"/>
      <c r="S19" s="18"/>
      <c r="U19" s="25"/>
    </row>
    <row r="20" spans="1:21" x14ac:dyDescent="0.2">
      <c r="A20" s="66"/>
      <c r="B20" s="68"/>
      <c r="C20" s="71"/>
      <c r="D20" s="73"/>
      <c r="E20" s="3" t="s">
        <v>26</v>
      </c>
      <c r="F20" s="39"/>
      <c r="G20" s="39"/>
      <c r="H20" s="39"/>
      <c r="I20" s="39"/>
      <c r="J20" s="39"/>
      <c r="K20" s="39"/>
      <c r="L20" s="39"/>
      <c r="M20" s="39"/>
      <c r="N20" s="39"/>
      <c r="O20" s="39"/>
      <c r="P20" s="39"/>
      <c r="Q20" s="39"/>
      <c r="R20" s="5"/>
      <c r="S20" s="18"/>
      <c r="U20" s="25"/>
    </row>
    <row r="21" spans="1:21" x14ac:dyDescent="0.2">
      <c r="A21" s="66"/>
      <c r="B21" s="68"/>
      <c r="C21" s="71"/>
      <c r="D21" s="73"/>
      <c r="E21" s="3" t="s">
        <v>27</v>
      </c>
      <c r="F21" s="39"/>
      <c r="G21" s="39"/>
      <c r="H21" s="39"/>
      <c r="I21" s="39"/>
      <c r="J21" s="39"/>
      <c r="K21" s="39"/>
      <c r="L21" s="39"/>
      <c r="M21" s="39"/>
      <c r="N21" s="39"/>
      <c r="O21" s="39"/>
      <c r="P21" s="39"/>
      <c r="Q21" s="39"/>
      <c r="R21" s="5"/>
      <c r="S21" s="18"/>
      <c r="U21" s="25"/>
    </row>
    <row r="22" spans="1:21" x14ac:dyDescent="0.2">
      <c r="A22" s="66"/>
      <c r="B22" s="68"/>
      <c r="C22" s="71"/>
      <c r="D22" s="73"/>
      <c r="E22" s="3" t="s">
        <v>28</v>
      </c>
      <c r="F22" s="39"/>
      <c r="G22" s="39"/>
      <c r="H22" s="39"/>
      <c r="I22" s="39"/>
      <c r="J22" s="39"/>
      <c r="K22" s="39"/>
      <c r="L22" s="39"/>
      <c r="M22" s="39"/>
      <c r="N22" s="39"/>
      <c r="O22" s="39"/>
      <c r="P22" s="39"/>
      <c r="Q22" s="39"/>
      <c r="R22" s="5"/>
      <c r="S22" s="18"/>
      <c r="U22" s="25"/>
    </row>
    <row r="23" spans="1:21" x14ac:dyDescent="0.2">
      <c r="A23" s="67"/>
      <c r="B23" s="69"/>
      <c r="C23" s="74" t="s">
        <v>4</v>
      </c>
      <c r="D23" s="85">
        <v>377</v>
      </c>
      <c r="E23" s="15" t="s">
        <v>29</v>
      </c>
      <c r="F23" s="20"/>
      <c r="G23" s="20"/>
      <c r="H23" s="20"/>
      <c r="I23" s="19">
        <v>4590</v>
      </c>
      <c r="J23" s="19">
        <v>21090</v>
      </c>
      <c r="K23" s="19">
        <v>20100</v>
      </c>
      <c r="L23" s="21">
        <v>12410</v>
      </c>
      <c r="M23" s="20"/>
      <c r="N23" s="20"/>
      <c r="O23" s="20"/>
      <c r="P23" s="20"/>
      <c r="Q23" s="20"/>
      <c r="R23" s="16">
        <f>SUM(F23:Q23)</f>
        <v>58190</v>
      </c>
      <c r="S23" s="27" t="s">
        <v>36</v>
      </c>
    </row>
    <row r="24" spans="1:21" x14ac:dyDescent="0.2">
      <c r="A24" s="67"/>
      <c r="B24" s="69"/>
      <c r="C24" s="71"/>
      <c r="D24" s="86"/>
      <c r="E24" s="3" t="s">
        <v>30</v>
      </c>
      <c r="F24" s="20"/>
      <c r="G24" s="20"/>
      <c r="H24" s="20"/>
      <c r="I24" s="21">
        <v>16600</v>
      </c>
      <c r="J24" s="21">
        <v>75260</v>
      </c>
      <c r="K24" s="21">
        <v>74040</v>
      </c>
      <c r="L24" s="21">
        <v>46110</v>
      </c>
      <c r="M24" s="20"/>
      <c r="N24" s="20"/>
      <c r="O24" s="20"/>
      <c r="P24" s="20"/>
      <c r="Q24" s="20"/>
      <c r="R24" s="7">
        <f>SUM(F24:Q24)</f>
        <v>212010</v>
      </c>
      <c r="S24" s="23">
        <f>SUM(R23:R26)</f>
        <v>2248734</v>
      </c>
    </row>
    <row r="25" spans="1:21" x14ac:dyDescent="0.2">
      <c r="A25" s="67"/>
      <c r="B25" s="69"/>
      <c r="C25" s="71"/>
      <c r="D25" s="86"/>
      <c r="E25" s="3" t="s">
        <v>31</v>
      </c>
      <c r="F25" s="21">
        <v>93610</v>
      </c>
      <c r="G25" s="21">
        <v>72830</v>
      </c>
      <c r="H25" s="21">
        <v>93100</v>
      </c>
      <c r="I25" s="21">
        <v>64520</v>
      </c>
      <c r="J25" s="20"/>
      <c r="K25" s="20"/>
      <c r="L25" s="21">
        <v>20570</v>
      </c>
      <c r="M25" s="21">
        <v>77590</v>
      </c>
      <c r="N25" s="21">
        <v>90210</v>
      </c>
      <c r="O25" s="21">
        <v>78870</v>
      </c>
      <c r="P25" s="21">
        <v>96578</v>
      </c>
      <c r="Q25" s="21">
        <v>83969</v>
      </c>
      <c r="R25" s="7">
        <f>SUM(F25:Q25)</f>
        <v>771847</v>
      </c>
      <c r="S25" s="18"/>
    </row>
    <row r="26" spans="1:21" x14ac:dyDescent="0.2">
      <c r="A26" s="67"/>
      <c r="B26" s="69"/>
      <c r="C26" s="75"/>
      <c r="D26" s="87"/>
      <c r="E26" s="11" t="s">
        <v>32</v>
      </c>
      <c r="F26" s="22">
        <v>103720</v>
      </c>
      <c r="G26" s="22">
        <v>119250</v>
      </c>
      <c r="H26" s="22">
        <v>89790</v>
      </c>
      <c r="I26" s="22">
        <v>89710</v>
      </c>
      <c r="J26" s="22">
        <v>98420</v>
      </c>
      <c r="K26" s="22">
        <v>96980</v>
      </c>
      <c r="L26" s="22">
        <v>97000</v>
      </c>
      <c r="M26" s="22">
        <v>93280</v>
      </c>
      <c r="N26" s="22">
        <v>93300</v>
      </c>
      <c r="O26" s="22">
        <v>128980</v>
      </c>
      <c r="P26" s="22">
        <v>100399</v>
      </c>
      <c r="Q26" s="22">
        <v>95858</v>
      </c>
      <c r="R26" s="12">
        <f>SUM(F26:Q26)</f>
        <v>1206687</v>
      </c>
      <c r="S26" s="27" t="s">
        <v>37</v>
      </c>
    </row>
    <row r="27" spans="1:21" ht="16.8" x14ac:dyDescent="0.2">
      <c r="A27" s="67"/>
      <c r="B27" s="69"/>
      <c r="C27" s="13" t="s">
        <v>52</v>
      </c>
      <c r="D27" s="28">
        <f>D19*D23*12</f>
        <v>0</v>
      </c>
      <c r="E27" s="14" t="s">
        <v>33</v>
      </c>
      <c r="F27" s="9">
        <f>ROUNDDOWN((F19*F23)+(F20*F24)+(F21*F25)+(F22*F26),0)</f>
        <v>0</v>
      </c>
      <c r="G27" s="9">
        <f>ROUNDDOWN((G19*G23)+(G20*G24)+(G21*G25)+(G22*G26),0)</f>
        <v>0</v>
      </c>
      <c r="H27" s="9">
        <f t="shared" ref="H27:N27" si="0">ROUNDDOWN((H19*H23)+(H20*H24)+(H21*H25)+(H22*H26),0)</f>
        <v>0</v>
      </c>
      <c r="I27" s="9">
        <f t="shared" si="0"/>
        <v>0</v>
      </c>
      <c r="J27" s="9">
        <f t="shared" si="0"/>
        <v>0</v>
      </c>
      <c r="K27" s="9">
        <f t="shared" si="0"/>
        <v>0</v>
      </c>
      <c r="L27" s="9">
        <f>ROUNDDOWN((L19*L23)+(L20*L24)+(L21*L25)+(L22*L26),0)</f>
        <v>0</v>
      </c>
      <c r="M27" s="9">
        <f t="shared" si="0"/>
        <v>0</v>
      </c>
      <c r="N27" s="9">
        <f t="shared" si="0"/>
        <v>0</v>
      </c>
      <c r="O27" s="9">
        <f t="shared" ref="O27" si="1">ROUNDDOWN((O19*O23)+(O20*O24)+(O21*O25)+(O22*O26),0)</f>
        <v>0</v>
      </c>
      <c r="P27" s="9">
        <f>ROUNDDOWN((P19*P23)+(P20*P24)+(P21*P25)+(P22*P26),0)</f>
        <v>0</v>
      </c>
      <c r="Q27" s="9">
        <f t="shared" ref="Q27" si="2">ROUNDDOWN((Q19*Q23)+(Q20*Q24)+(Q21*Q25)+(Q22*Q26),0)</f>
        <v>0</v>
      </c>
      <c r="R27" s="8">
        <f>SUM(F27:Q27)</f>
        <v>0</v>
      </c>
      <c r="S27" s="23">
        <f>D27+R27</f>
        <v>0</v>
      </c>
    </row>
    <row r="29" spans="1:21" x14ac:dyDescent="0.2">
      <c r="F29" s="26"/>
      <c r="G29" s="26"/>
      <c r="H29" s="26"/>
      <c r="I29" s="26"/>
      <c r="J29" s="26"/>
      <c r="K29" s="26"/>
      <c r="L29" s="26"/>
      <c r="M29" s="26"/>
      <c r="N29" s="26"/>
      <c r="O29" s="26"/>
      <c r="P29" s="26"/>
      <c r="Q29" s="26"/>
    </row>
    <row r="30" spans="1:21" ht="13.8" thickBot="1" x14ac:dyDescent="0.2">
      <c r="G30" s="51" t="s">
        <v>39</v>
      </c>
      <c r="H30" s="51"/>
      <c r="I30" s="51"/>
      <c r="J30" s="40"/>
      <c r="K30" s="51" t="s">
        <v>40</v>
      </c>
      <c r="L30" s="51"/>
      <c r="M30" s="51"/>
      <c r="N30" s="42"/>
      <c r="O30" s="59" t="s">
        <v>41</v>
      </c>
      <c r="P30" s="59"/>
      <c r="Q30" s="59"/>
      <c r="R30" s="43"/>
    </row>
    <row r="31" spans="1:21" ht="13.8" thickBot="1" x14ac:dyDescent="0.2">
      <c r="G31" s="52">
        <f>S27</f>
        <v>0</v>
      </c>
      <c r="H31" s="53"/>
      <c r="I31" s="54"/>
      <c r="J31" s="44" t="s">
        <v>42</v>
      </c>
      <c r="K31" s="56">
        <f>ROUNDUP(G31/1.1,0)</f>
        <v>0</v>
      </c>
      <c r="L31" s="57"/>
      <c r="M31" s="58"/>
      <c r="N31" s="45" t="s">
        <v>42</v>
      </c>
      <c r="O31" s="60">
        <f>G31-K31</f>
        <v>0</v>
      </c>
      <c r="P31" s="61"/>
      <c r="Q31" s="62"/>
      <c r="R31" s="46" t="s">
        <v>42</v>
      </c>
    </row>
    <row r="32" spans="1:21" x14ac:dyDescent="0.15">
      <c r="G32" s="55" t="s">
        <v>43</v>
      </c>
      <c r="H32" s="55"/>
      <c r="I32" s="55"/>
      <c r="J32" s="48"/>
      <c r="K32" s="63" t="s">
        <v>44</v>
      </c>
      <c r="L32" s="63"/>
      <c r="M32" s="63"/>
      <c r="N32" s="63"/>
      <c r="O32" s="64" t="s">
        <v>45</v>
      </c>
      <c r="P32" s="64"/>
      <c r="Q32" s="64"/>
      <c r="R32" s="43"/>
    </row>
    <row r="33" spans="8:19" x14ac:dyDescent="0.15">
      <c r="H33" s="43"/>
      <c r="I33" s="43"/>
      <c r="J33" s="50" t="s">
        <v>46</v>
      </c>
      <c r="K33" s="50"/>
      <c r="L33" s="50"/>
      <c r="M33" s="50"/>
      <c r="N33" s="50"/>
      <c r="O33" s="50"/>
      <c r="P33" s="41"/>
      <c r="Q33" s="41"/>
      <c r="R33" s="47"/>
      <c r="S33" s="47"/>
    </row>
  </sheetData>
  <sheetProtection password="C4E6" sheet="1" selectLockedCells="1"/>
  <mergeCells count="25">
    <mergeCell ref="A2:V2"/>
    <mergeCell ref="A19:A27"/>
    <mergeCell ref="B19:B27"/>
    <mergeCell ref="C19:C22"/>
    <mergeCell ref="D19:D22"/>
    <mergeCell ref="C23:C26"/>
    <mergeCell ref="A4:C4"/>
    <mergeCell ref="A5:C5"/>
    <mergeCell ref="D4:G4"/>
    <mergeCell ref="D5:G5"/>
    <mergeCell ref="B17:B18"/>
    <mergeCell ref="A17:A18"/>
    <mergeCell ref="E17:R17"/>
    <mergeCell ref="C17:D18"/>
    <mergeCell ref="D23:D26"/>
    <mergeCell ref="J33:O33"/>
    <mergeCell ref="G30:I30"/>
    <mergeCell ref="G31:I31"/>
    <mergeCell ref="G32:I32"/>
    <mergeCell ref="K30:M30"/>
    <mergeCell ref="K31:M31"/>
    <mergeCell ref="O30:Q30"/>
    <mergeCell ref="O31:Q31"/>
    <mergeCell ref="K32:N32"/>
    <mergeCell ref="O32:Q32"/>
  </mergeCells>
  <phoneticPr fontId="1"/>
  <pageMargins left="0.70866141732283472" right="0.31496062992125984"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東部浄化</vt:lpstr>
      <vt:lpstr>東部浄化!Print_Area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2019-09-25T08:31:11Z</cp:lastPrinted>
  <dcterms:created xsi:type="dcterms:W3CDTF">2019-07-17T02:04:21Z</dcterms:created>
  <dcterms:modified xsi:type="dcterms:W3CDTF">2020-11-05T02:24:58Z</dcterms:modified>
</cp:coreProperties>
</file>