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12" yWindow="-12" windowWidth="28836" windowHeight="3888"/>
  </bookViews>
  <sheets>
    <sheet name="入札内訳書" sheetId="8" r:id="rId1"/>
  </sheets>
  <definedNames>
    <definedName name="\A">#REF!</definedName>
    <definedName name="_xlnm.Print_Area" localSheetId="0">入札内訳書!$A$1:$AH$85</definedName>
  </definedNames>
  <calcPr calcId="162913"/>
</workbook>
</file>

<file path=xl/calcChain.xml><?xml version="1.0" encoding="utf-8"?>
<calcChain xmlns="http://schemas.openxmlformats.org/spreadsheetml/2006/main">
  <c r="S66" i="8" l="1"/>
  <c r="T66" i="8"/>
  <c r="U66" i="8"/>
  <c r="V66" i="8"/>
  <c r="W66" i="8"/>
  <c r="X66" i="8"/>
  <c r="Y66" i="8"/>
  <c r="Z66" i="8"/>
  <c r="AA66" i="8"/>
  <c r="AB66" i="8"/>
  <c r="AC66" i="8"/>
  <c r="AD66" i="8"/>
  <c r="AE66" i="8"/>
  <c r="AF66" i="8"/>
  <c r="R66" i="8"/>
  <c r="I66" i="8"/>
  <c r="AG65" i="8"/>
  <c r="AG64" i="8"/>
  <c r="AG63" i="8"/>
  <c r="AG62" i="8"/>
  <c r="AI52" i="8" l="1"/>
  <c r="E66" i="8"/>
  <c r="Q66" i="8"/>
  <c r="P66" i="8"/>
  <c r="O66" i="8"/>
  <c r="N66" i="8"/>
  <c r="M66" i="8"/>
  <c r="L66" i="8"/>
  <c r="K66" i="8"/>
  <c r="J66" i="8"/>
  <c r="AF77" i="8" l="1"/>
  <c r="AE77" i="8"/>
  <c r="AD77" i="8"/>
  <c r="AC77" i="8"/>
  <c r="AB77" i="8"/>
  <c r="AA77" i="8"/>
  <c r="Z77" i="8"/>
  <c r="Y77" i="8"/>
  <c r="X77" i="8"/>
  <c r="W77" i="8"/>
  <c r="V77" i="8"/>
  <c r="U77" i="8"/>
  <c r="AF74" i="8"/>
  <c r="AE74" i="8"/>
  <c r="AD74" i="8"/>
  <c r="AC74" i="8"/>
  <c r="AB74" i="8"/>
  <c r="AA74" i="8"/>
  <c r="Z74" i="8"/>
  <c r="Y74" i="8"/>
  <c r="X74" i="8"/>
  <c r="W74" i="8"/>
  <c r="V74" i="8"/>
  <c r="U74" i="8"/>
  <c r="T77" i="8"/>
  <c r="T74" i="8"/>
  <c r="S77" i="8"/>
  <c r="R77" i="8"/>
  <c r="Q77" i="8"/>
  <c r="P77" i="8"/>
  <c r="O77" i="8"/>
  <c r="N77" i="8"/>
  <c r="M77" i="8"/>
  <c r="L77" i="8"/>
  <c r="K77" i="8"/>
  <c r="J77" i="8"/>
  <c r="I77" i="8"/>
  <c r="E77" i="8"/>
  <c r="AG76" i="8"/>
  <c r="AI76" i="8" s="1"/>
  <c r="S74" i="8"/>
  <c r="R74" i="8"/>
  <c r="Q74" i="8"/>
  <c r="P74" i="8"/>
  <c r="O74" i="8"/>
  <c r="N74" i="8"/>
  <c r="M74" i="8"/>
  <c r="L74" i="8"/>
  <c r="K74" i="8"/>
  <c r="J74" i="8"/>
  <c r="I74" i="8"/>
  <c r="E74" i="8"/>
  <c r="AG73" i="8"/>
  <c r="AI73" i="8" s="1"/>
  <c r="AF53" i="8"/>
  <c r="AE53" i="8"/>
  <c r="AD53" i="8"/>
  <c r="AC53" i="8"/>
  <c r="AB53" i="8"/>
  <c r="AA53" i="8"/>
  <c r="Z53" i="8"/>
  <c r="Y53" i="8"/>
  <c r="X53" i="8"/>
  <c r="W53" i="8"/>
  <c r="V53" i="8"/>
  <c r="U53" i="8"/>
  <c r="AF50" i="8"/>
  <c r="AE50" i="8"/>
  <c r="AD50" i="8"/>
  <c r="AC50" i="8"/>
  <c r="AB50" i="8"/>
  <c r="AA50" i="8"/>
  <c r="Z50" i="8"/>
  <c r="Y50" i="8"/>
  <c r="X50" i="8"/>
  <c r="W50" i="8"/>
  <c r="V50" i="8"/>
  <c r="U50" i="8"/>
  <c r="T53" i="8"/>
  <c r="S53" i="8"/>
  <c r="R53" i="8"/>
  <c r="Q53" i="8"/>
  <c r="P53" i="8"/>
  <c r="O53" i="8"/>
  <c r="N53" i="8"/>
  <c r="M53" i="8"/>
  <c r="L53" i="8"/>
  <c r="K53" i="8"/>
  <c r="J53" i="8"/>
  <c r="I53" i="8"/>
  <c r="E53" i="8"/>
  <c r="AG52" i="8"/>
  <c r="T50" i="8"/>
  <c r="S50" i="8"/>
  <c r="R50" i="8"/>
  <c r="Q50" i="8"/>
  <c r="P50" i="8"/>
  <c r="O50" i="8"/>
  <c r="N50" i="8"/>
  <c r="M50" i="8"/>
  <c r="L50" i="8"/>
  <c r="K50" i="8"/>
  <c r="J50" i="8"/>
  <c r="I50" i="8"/>
  <c r="E50" i="8"/>
  <c r="AG49" i="8"/>
  <c r="AI49" i="8" s="1"/>
  <c r="AF41" i="8"/>
  <c r="AE41" i="8"/>
  <c r="AD41" i="8"/>
  <c r="AC41" i="8"/>
  <c r="AB41" i="8"/>
  <c r="AA41" i="8"/>
  <c r="Z41" i="8"/>
  <c r="Y41" i="8"/>
  <c r="X41" i="8"/>
  <c r="W41" i="8"/>
  <c r="V41" i="8"/>
  <c r="U41" i="8"/>
  <c r="AF38" i="8"/>
  <c r="AE38" i="8"/>
  <c r="AD38" i="8"/>
  <c r="AC38" i="8"/>
  <c r="AB38" i="8"/>
  <c r="AA38" i="8"/>
  <c r="Z38" i="8"/>
  <c r="Y38" i="8"/>
  <c r="X38" i="8"/>
  <c r="W38" i="8"/>
  <c r="V38" i="8"/>
  <c r="U38" i="8"/>
  <c r="T41" i="8"/>
  <c r="S41" i="8"/>
  <c r="R41" i="8"/>
  <c r="Q41" i="8"/>
  <c r="P41" i="8"/>
  <c r="O41" i="8"/>
  <c r="N41" i="8"/>
  <c r="M41" i="8"/>
  <c r="L41" i="8"/>
  <c r="K41" i="8"/>
  <c r="J41" i="8"/>
  <c r="I41" i="8"/>
  <c r="E41" i="8"/>
  <c r="AG40" i="8"/>
  <c r="AI40" i="8" s="1"/>
  <c r="T38" i="8"/>
  <c r="S38" i="8"/>
  <c r="R38" i="8"/>
  <c r="Q38" i="8"/>
  <c r="P38" i="8"/>
  <c r="O38" i="8"/>
  <c r="N38" i="8"/>
  <c r="M38" i="8"/>
  <c r="L38" i="8"/>
  <c r="K38" i="8"/>
  <c r="J38" i="8"/>
  <c r="I38" i="8"/>
  <c r="E38" i="8"/>
  <c r="AG37" i="8"/>
  <c r="AI37" i="8" s="1"/>
  <c r="AF31" i="8"/>
  <c r="AE31" i="8"/>
  <c r="AD31" i="8"/>
  <c r="AC31" i="8"/>
  <c r="AB31" i="8"/>
  <c r="AA31" i="8"/>
  <c r="Z31" i="8"/>
  <c r="Y31" i="8"/>
  <c r="X31" i="8"/>
  <c r="W31" i="8"/>
  <c r="V31" i="8"/>
  <c r="U31" i="8"/>
  <c r="AF24" i="8"/>
  <c r="AE24" i="8"/>
  <c r="AD24" i="8"/>
  <c r="AC24" i="8"/>
  <c r="AB24" i="8"/>
  <c r="AA24" i="8"/>
  <c r="Z24" i="8"/>
  <c r="Y24" i="8"/>
  <c r="X24" i="8"/>
  <c r="W24" i="8"/>
  <c r="V24" i="8"/>
  <c r="U24" i="8"/>
  <c r="AF21" i="8"/>
  <c r="AE21" i="8"/>
  <c r="AD21" i="8"/>
  <c r="AC21" i="8"/>
  <c r="AB21" i="8"/>
  <c r="AA21" i="8"/>
  <c r="Z21" i="8"/>
  <c r="Y21" i="8"/>
  <c r="X21" i="8"/>
  <c r="W21" i="8"/>
  <c r="V21" i="8"/>
  <c r="U21" i="8"/>
  <c r="T24" i="8"/>
  <c r="S24" i="8"/>
  <c r="R24" i="8"/>
  <c r="Q24" i="8"/>
  <c r="P24" i="8"/>
  <c r="O24" i="8"/>
  <c r="N24" i="8"/>
  <c r="M24" i="8"/>
  <c r="L24" i="8"/>
  <c r="K24" i="8"/>
  <c r="J24" i="8"/>
  <c r="I24" i="8"/>
  <c r="E24" i="8"/>
  <c r="AG23" i="8"/>
  <c r="AI23" i="8" s="1"/>
  <c r="T21" i="8"/>
  <c r="S21" i="8"/>
  <c r="R21" i="8"/>
  <c r="Q21" i="8"/>
  <c r="P21" i="8"/>
  <c r="O21" i="8"/>
  <c r="N21" i="8"/>
  <c r="M21" i="8"/>
  <c r="L21" i="8"/>
  <c r="K21" i="8"/>
  <c r="J21" i="8"/>
  <c r="I21" i="8"/>
  <c r="E21" i="8"/>
  <c r="AG20" i="8"/>
  <c r="AI20" i="8" s="1"/>
  <c r="AG77" i="8" l="1"/>
  <c r="AH77" i="8" s="1"/>
  <c r="AG74" i="8"/>
  <c r="AH74" i="8" s="1"/>
  <c r="AG53" i="8"/>
  <c r="AH53" i="8" s="1"/>
  <c r="AG50" i="8"/>
  <c r="AH50" i="8" s="1"/>
  <c r="AG41" i="8"/>
  <c r="AH41" i="8" s="1"/>
  <c r="AG38" i="8"/>
  <c r="AH38" i="8" s="1"/>
  <c r="AG24" i="8"/>
  <c r="AH24" i="8" s="1"/>
  <c r="AG21" i="8"/>
  <c r="AH21" i="8" s="1"/>
  <c r="AH78" i="8" l="1"/>
  <c r="AH54" i="8"/>
  <c r="AH42" i="8"/>
  <c r="AH25" i="8"/>
  <c r="AI65" i="8"/>
  <c r="T31" i="8"/>
  <c r="S31" i="8"/>
  <c r="R31" i="8"/>
  <c r="Q31" i="8"/>
  <c r="P31" i="8"/>
  <c r="O31" i="8"/>
  <c r="N31" i="8"/>
  <c r="M31" i="8"/>
  <c r="L31" i="8"/>
  <c r="K31" i="8"/>
  <c r="J31" i="8"/>
  <c r="I31" i="8"/>
  <c r="E31" i="8"/>
  <c r="AG30" i="8"/>
  <c r="AI30" i="8" s="1"/>
  <c r="AG66" i="8" l="1"/>
  <c r="AH66" i="8" s="1"/>
  <c r="AH67" i="8" s="1"/>
  <c r="K83" i="8" s="1"/>
  <c r="AG31" i="8"/>
  <c r="AH31" i="8" s="1"/>
  <c r="AH32" i="8" s="1"/>
  <c r="R83" i="8" l="1"/>
  <c r="Z83" i="8" l="1"/>
</calcChain>
</file>

<file path=xl/sharedStrings.xml><?xml version="1.0" encoding="utf-8"?>
<sst xmlns="http://schemas.openxmlformats.org/spreadsheetml/2006/main" count="306" uniqueCount="89">
  <si>
    <t>施設名</t>
    <rPh sb="0" eb="2">
      <t>シセツ</t>
    </rPh>
    <rPh sb="2" eb="3">
      <t>メイ</t>
    </rPh>
    <phoneticPr fontId="2"/>
  </si>
  <si>
    <t>計</t>
    <rPh sb="0" eb="1">
      <t>ケイ</t>
    </rPh>
    <phoneticPr fontId="2"/>
  </si>
  <si>
    <t>電力量料金 Ｂ</t>
    <rPh sb="0" eb="2">
      <t>デンリョク</t>
    </rPh>
    <rPh sb="2" eb="3">
      <t>リョウ</t>
    </rPh>
    <rPh sb="3" eb="5">
      <t>リョウキン</t>
    </rPh>
    <phoneticPr fontId="2"/>
  </si>
  <si>
    <t>基本料金 Ａ</t>
    <rPh sb="0" eb="2">
      <t>キホン</t>
    </rPh>
    <rPh sb="2" eb="4">
      <t>リョウキン</t>
    </rPh>
    <phoneticPr fontId="2"/>
  </si>
  <si>
    <t>商号または名称</t>
    <rPh sb="0" eb="2">
      <t>ショウゴウ</t>
    </rPh>
    <rPh sb="5" eb="7">
      <t>メイショウ</t>
    </rPh>
    <phoneticPr fontId="2"/>
  </si>
  <si>
    <t>件　　　名</t>
    <rPh sb="0" eb="1">
      <t>ケン</t>
    </rPh>
    <rPh sb="4" eb="5">
      <t>メイ</t>
    </rPh>
    <phoneticPr fontId="2"/>
  </si>
  <si>
    <t>Ａ＋Ｂ</t>
    <phoneticPr fontId="2"/>
  </si>
  <si>
    <t>基本料金単価（円/kW）a</t>
    <rPh sb="0" eb="2">
      <t>キホン</t>
    </rPh>
    <rPh sb="2" eb="4">
      <t>リョウキン</t>
    </rPh>
    <rPh sb="4" eb="6">
      <t>タンカ</t>
    </rPh>
    <rPh sb="7" eb="8">
      <t>エン</t>
    </rPh>
    <phoneticPr fontId="2"/>
  </si>
  <si>
    <t>契約電力（kW）b</t>
    <rPh sb="0" eb="2">
      <t>ケイヤク</t>
    </rPh>
    <rPh sb="2" eb="4">
      <t>デンリョク</t>
    </rPh>
    <phoneticPr fontId="2"/>
  </si>
  <si>
    <t>電力量料金単価（円/kW）c</t>
    <rPh sb="0" eb="2">
      <t>デンリョク</t>
    </rPh>
    <rPh sb="2" eb="3">
      <t>リョウ</t>
    </rPh>
    <rPh sb="3" eb="5">
      <t>リョウキン</t>
    </rPh>
    <rPh sb="5" eb="7">
      <t>タンカ</t>
    </rPh>
    <rPh sb="8" eb="9">
      <t>エン</t>
    </rPh>
    <phoneticPr fontId="2"/>
  </si>
  <si>
    <t>予定使用電力量（kWh）d</t>
    <phoneticPr fontId="2"/>
  </si>
  <si>
    <t>電力量料金計（円）c×d</t>
    <rPh sb="0" eb="2">
      <t>デンリョク</t>
    </rPh>
    <rPh sb="2" eb="3">
      <t>リョウ</t>
    </rPh>
    <rPh sb="3" eb="5">
      <t>リョウキン</t>
    </rPh>
    <rPh sb="5" eb="6">
      <t>ケイ</t>
    </rPh>
    <rPh sb="7" eb="8">
      <t>エン</t>
    </rPh>
    <phoneticPr fontId="2"/>
  </si>
  <si>
    <t>供給期間</t>
    <rPh sb="0" eb="2">
      <t>キョウキュウ</t>
    </rPh>
    <rPh sb="2" eb="4">
      <t>キカン</t>
    </rPh>
    <phoneticPr fontId="2"/>
  </si>
  <si>
    <t>総合計（税抜き）</t>
    <rPh sb="0" eb="1">
      <t>ソウ</t>
    </rPh>
    <rPh sb="1" eb="3">
      <t>ゴウケイ</t>
    </rPh>
    <rPh sb="4" eb="5">
      <t>ゼイ</t>
    </rPh>
    <rPh sb="5" eb="6">
      <t>ヌ</t>
    </rPh>
    <phoneticPr fontId="2"/>
  </si>
  <si>
    <t>総合計（税込み）</t>
    <rPh sb="0" eb="1">
      <t>ソウ</t>
    </rPh>
    <rPh sb="1" eb="3">
      <t>ゴウケイ</t>
    </rPh>
    <rPh sb="4" eb="6">
      <t>ゼイコミ</t>
    </rPh>
    <phoneticPr fontId="2"/>
  </si>
  <si>
    <t>円</t>
    <rPh sb="0" eb="1">
      <t>エン</t>
    </rPh>
    <phoneticPr fontId="2"/>
  </si>
  <si>
    <t>①</t>
    <phoneticPr fontId="2"/>
  </si>
  <si>
    <t>基本料金単価（円/1契約）a</t>
    <rPh sb="0" eb="2">
      <t>キホン</t>
    </rPh>
    <rPh sb="2" eb="4">
      <t>リョウキン</t>
    </rPh>
    <rPh sb="4" eb="6">
      <t>タンカ</t>
    </rPh>
    <rPh sb="7" eb="8">
      <t>エン</t>
    </rPh>
    <rPh sb="10" eb="12">
      <t>ケイヤク</t>
    </rPh>
    <phoneticPr fontId="2"/>
  </si>
  <si>
    <t>契約電力（1契約）b</t>
    <rPh sb="0" eb="2">
      <t>ケイヤク</t>
    </rPh>
    <rPh sb="2" eb="4">
      <t>デンリョク</t>
    </rPh>
    <rPh sb="6" eb="8">
      <t>ケイヤク</t>
    </rPh>
    <phoneticPr fontId="2"/>
  </si>
  <si>
    <t>低圧電力</t>
    <rPh sb="0" eb="2">
      <t>テイアツ</t>
    </rPh>
    <rPh sb="2" eb="4">
      <t>デンリョク</t>
    </rPh>
    <phoneticPr fontId="2"/>
  </si>
  <si>
    <t>小計</t>
    <rPh sb="0" eb="1">
      <t>ショウ</t>
    </rPh>
    <rPh sb="1" eb="2">
      <t>ケイ</t>
    </rPh>
    <phoneticPr fontId="2"/>
  </si>
  <si>
    <t>②＝（①／1.1）1円未満切り上げ</t>
    <rPh sb="10" eb="11">
      <t>エン</t>
    </rPh>
    <rPh sb="11" eb="13">
      <t>ミマン</t>
    </rPh>
    <rPh sb="13" eb="14">
      <t>キ</t>
    </rPh>
    <rPh sb="15" eb="16">
      <t>ア</t>
    </rPh>
    <phoneticPr fontId="2"/>
  </si>
  <si>
    <t>種別</t>
    <rPh sb="0" eb="2">
      <t>シュベツ</t>
    </rPh>
    <phoneticPr fontId="2"/>
  </si>
  <si>
    <t>【入力要領】</t>
    <rPh sb="1" eb="3">
      <t>ニュウリョク</t>
    </rPh>
    <rPh sb="3" eb="5">
      <t>ヨウリョウ</t>
    </rPh>
    <phoneticPr fontId="2"/>
  </si>
  <si>
    <t>２ 入力する各料金の単価には消費税及び地方消費税相当額を含めること。なお、税率は10％とする。</t>
    <rPh sb="2" eb="4">
      <t>ニュウリョク</t>
    </rPh>
    <rPh sb="6" eb="9">
      <t>カクリョウキン</t>
    </rPh>
    <rPh sb="10" eb="12">
      <t>タンカ</t>
    </rPh>
    <rPh sb="14" eb="17">
      <t>ショウヒゼイ</t>
    </rPh>
    <rPh sb="17" eb="18">
      <t>オヨ</t>
    </rPh>
    <rPh sb="19" eb="21">
      <t>チホウ</t>
    </rPh>
    <rPh sb="21" eb="24">
      <t>ショウヒゼイ</t>
    </rPh>
    <rPh sb="24" eb="26">
      <t>ソウトウ</t>
    </rPh>
    <rPh sb="26" eb="27">
      <t>ガク</t>
    </rPh>
    <rPh sb="28" eb="29">
      <t>フク</t>
    </rPh>
    <rPh sb="37" eb="39">
      <t>ゼイリツ</t>
    </rPh>
    <phoneticPr fontId="2"/>
  </si>
  <si>
    <t>５ 入札金額の算定に当たっては、燃料費調整及び再生可能エネルギー発電促進賦課金の額を含めないこと。</t>
    <rPh sb="2" eb="4">
      <t>ニュウサツ</t>
    </rPh>
    <rPh sb="4" eb="6">
      <t>キンガク</t>
    </rPh>
    <rPh sb="7" eb="9">
      <t>サンテイ</t>
    </rPh>
    <rPh sb="10" eb="11">
      <t>ア</t>
    </rPh>
    <rPh sb="16" eb="19">
      <t>ネンリョウヒ</t>
    </rPh>
    <rPh sb="19" eb="21">
      <t>チョウセイ</t>
    </rPh>
    <rPh sb="21" eb="22">
      <t>オヨ</t>
    </rPh>
    <rPh sb="23" eb="25">
      <t>サイセイ</t>
    </rPh>
    <rPh sb="25" eb="27">
      <t>カノウ</t>
    </rPh>
    <rPh sb="32" eb="34">
      <t>ハツデン</t>
    </rPh>
    <rPh sb="34" eb="36">
      <t>ソクシン</t>
    </rPh>
    <rPh sb="36" eb="39">
      <t>フカキン</t>
    </rPh>
    <rPh sb="40" eb="41">
      <t>ガク</t>
    </rPh>
    <rPh sb="42" eb="43">
      <t>フク</t>
    </rPh>
    <phoneticPr fontId="2"/>
  </si>
  <si>
    <t>６ 入札金額は表の最下段に記載の総合計（税抜き）②とするが、契約は内訳書に入力された単価による単価契約とするため、正確な単価を入力すること。</t>
    <rPh sb="7" eb="8">
      <t>ヒョウ</t>
    </rPh>
    <rPh sb="9" eb="12">
      <t>サイゲダン</t>
    </rPh>
    <rPh sb="13" eb="15">
      <t>キサイ</t>
    </rPh>
    <rPh sb="30" eb="32">
      <t>ケイヤク</t>
    </rPh>
    <rPh sb="33" eb="35">
      <t>ウチワケ</t>
    </rPh>
    <rPh sb="35" eb="36">
      <t>ショ</t>
    </rPh>
    <rPh sb="37" eb="39">
      <t>ニュウリョク</t>
    </rPh>
    <rPh sb="42" eb="44">
      <t>タンカ</t>
    </rPh>
    <rPh sb="47" eb="49">
      <t>タンカ</t>
    </rPh>
    <rPh sb="49" eb="51">
      <t>ケイヤク</t>
    </rPh>
    <rPh sb="57" eb="59">
      <t>セイカク</t>
    </rPh>
    <rPh sb="60" eb="62">
      <t>タンカ</t>
    </rPh>
    <rPh sb="63" eb="65">
      <t>ニュウリョク</t>
    </rPh>
    <phoneticPr fontId="2"/>
  </si>
  <si>
    <t>７ 自動計算された各項目の金額に誤りがないか、必ず検算をすること。</t>
    <rPh sb="2" eb="4">
      <t>ジドウ</t>
    </rPh>
    <rPh sb="4" eb="6">
      <t>ケイサン</t>
    </rPh>
    <rPh sb="9" eb="12">
      <t>カクコウモク</t>
    </rPh>
    <rPh sb="13" eb="15">
      <t>キンガク</t>
    </rPh>
    <rPh sb="16" eb="17">
      <t>アヤマ</t>
    </rPh>
    <rPh sb="23" eb="24">
      <t>カナラ</t>
    </rPh>
    <rPh sb="25" eb="27">
      <t>ケンザン</t>
    </rPh>
    <phoneticPr fontId="2"/>
  </si>
  <si>
    <r>
      <t>１ 水色の網掛け部分をすべて入力すること。（</t>
    </r>
    <r>
      <rPr>
        <u/>
        <sz val="14"/>
        <color theme="1"/>
        <rFont val="ＭＳ 明朝"/>
        <family val="1"/>
        <charset val="128"/>
      </rPr>
      <t>水色の網掛け部分以外のセルの数値等（関数を含む）は変更しないこと</t>
    </r>
    <r>
      <rPr>
        <sz val="14"/>
        <color theme="1"/>
        <rFont val="ＭＳ 明朝"/>
        <family val="1"/>
        <charset val="128"/>
      </rPr>
      <t>）</t>
    </r>
    <rPh sb="2" eb="4">
      <t>ミズイロ</t>
    </rPh>
    <rPh sb="5" eb="7">
      <t>アミカ</t>
    </rPh>
    <rPh sb="8" eb="10">
      <t>ブブン</t>
    </rPh>
    <rPh sb="14" eb="16">
      <t>ニュウリョク</t>
    </rPh>
    <rPh sb="22" eb="24">
      <t>ミズイロ</t>
    </rPh>
    <rPh sb="23" eb="24">
      <t>ニュウスイ</t>
    </rPh>
    <rPh sb="25" eb="27">
      <t>アミカ</t>
    </rPh>
    <rPh sb="28" eb="30">
      <t>ブブン</t>
    </rPh>
    <rPh sb="30" eb="32">
      <t>イガイ</t>
    </rPh>
    <rPh sb="36" eb="38">
      <t>スウチ</t>
    </rPh>
    <rPh sb="38" eb="39">
      <t>トウ</t>
    </rPh>
    <rPh sb="40" eb="42">
      <t>カンスウ</t>
    </rPh>
    <rPh sb="43" eb="44">
      <t>フク</t>
    </rPh>
    <rPh sb="47" eb="49">
      <t>ヘンコウ</t>
    </rPh>
    <phoneticPr fontId="2"/>
  </si>
  <si>
    <t>R3.5月</t>
    <phoneticPr fontId="2"/>
  </si>
  <si>
    <t>R3.10月</t>
    <rPh sb="5" eb="6">
      <t>ガツ</t>
    </rPh>
    <phoneticPr fontId="2"/>
  </si>
  <si>
    <t>入　札　内　訳　書</t>
    <rPh sb="0" eb="1">
      <t>イ</t>
    </rPh>
    <rPh sb="2" eb="3">
      <t>サツ</t>
    </rPh>
    <rPh sb="4" eb="5">
      <t>ナイ</t>
    </rPh>
    <rPh sb="6" eb="7">
      <t>ワケ</t>
    </rPh>
    <rPh sb="8" eb="9">
      <t>ショ</t>
    </rPh>
    <phoneticPr fontId="2"/>
  </si>
  <si>
    <t>３ 入力する「基本料金単価（円/kW）a」は力率を考慮した単価とすること。</t>
    <rPh sb="2" eb="4">
      <t>ニュウリョク</t>
    </rPh>
    <rPh sb="7" eb="9">
      <t>キホン</t>
    </rPh>
    <rPh sb="9" eb="11">
      <t>リョウキン</t>
    </rPh>
    <rPh sb="11" eb="13">
      <t>タンカ</t>
    </rPh>
    <rPh sb="22" eb="24">
      <t>リキリツ</t>
    </rPh>
    <rPh sb="25" eb="27">
      <t>コウリョ</t>
    </rPh>
    <rPh sb="29" eb="31">
      <t>タンカ</t>
    </rPh>
    <phoneticPr fontId="2"/>
  </si>
  <si>
    <t>R3.7月</t>
  </si>
  <si>
    <t>R3.4月</t>
    <rPh sb="4" eb="5">
      <t>ガツ</t>
    </rPh>
    <phoneticPr fontId="2"/>
  </si>
  <si>
    <t>R3.6月</t>
    <rPh sb="4" eb="5">
      <t>ガツ</t>
    </rPh>
    <phoneticPr fontId="2"/>
  </si>
  <si>
    <t>R3.8月</t>
    <rPh sb="4" eb="5">
      <t>ガツ</t>
    </rPh>
    <phoneticPr fontId="2"/>
  </si>
  <si>
    <t>R3.9月</t>
  </si>
  <si>
    <t>R3.11月</t>
  </si>
  <si>
    <t>R3.12月</t>
    <rPh sb="5" eb="6">
      <t>ガツ</t>
    </rPh>
    <phoneticPr fontId="2"/>
  </si>
  <si>
    <t>R4.1月</t>
    <phoneticPr fontId="2"/>
  </si>
  <si>
    <t>R4.2月</t>
    <phoneticPr fontId="2"/>
  </si>
  <si>
    <t>R4.3月</t>
  </si>
  <si>
    <t>R4.4月</t>
  </si>
  <si>
    <t>R4.5月</t>
  </si>
  <si>
    <t>R4.6月</t>
  </si>
  <si>
    <t>R4.7月</t>
  </si>
  <si>
    <t>R4.8月</t>
  </si>
  <si>
    <t>R4.9月</t>
  </si>
  <si>
    <t>R4.10月</t>
  </si>
  <si>
    <t>R4.11月</t>
  </si>
  <si>
    <t>R4.12月</t>
  </si>
  <si>
    <t>R5.1月</t>
    <phoneticPr fontId="2"/>
  </si>
  <si>
    <t>R5.2月</t>
    <phoneticPr fontId="2"/>
  </si>
  <si>
    <t>R5.3月</t>
  </si>
  <si>
    <t>○渡辺処理区</t>
    <rPh sb="1" eb="3">
      <t>ワタナベ</t>
    </rPh>
    <rPh sb="3" eb="5">
      <t>ショリ</t>
    </rPh>
    <rPh sb="5" eb="6">
      <t>ク</t>
    </rPh>
    <phoneticPr fontId="2"/>
  </si>
  <si>
    <t>基本料金計（円）a×b×24月</t>
    <rPh sb="0" eb="2">
      <t>キホン</t>
    </rPh>
    <rPh sb="2" eb="4">
      <t>リョウキン</t>
    </rPh>
    <rPh sb="4" eb="5">
      <t>ケイ</t>
    </rPh>
    <rPh sb="6" eb="7">
      <t>エン</t>
    </rPh>
    <rPh sb="14" eb="15">
      <t>ツキ</t>
    </rPh>
    <phoneticPr fontId="2"/>
  </si>
  <si>
    <t>○遠野処理区</t>
    <rPh sb="1" eb="3">
      <t>トオノ</t>
    </rPh>
    <rPh sb="3" eb="5">
      <t>ショリ</t>
    </rPh>
    <rPh sb="5" eb="6">
      <t>ク</t>
    </rPh>
    <phoneticPr fontId="2"/>
  </si>
  <si>
    <t>○下小川処理区</t>
    <rPh sb="1" eb="2">
      <t>シタ</t>
    </rPh>
    <rPh sb="2" eb="4">
      <t>オガワ</t>
    </rPh>
    <rPh sb="4" eb="6">
      <t>ショリ</t>
    </rPh>
    <rPh sb="6" eb="7">
      <t>ク</t>
    </rPh>
    <phoneticPr fontId="2"/>
  </si>
  <si>
    <t>○永井処理区</t>
    <rPh sb="1" eb="3">
      <t>ナガイ</t>
    </rPh>
    <rPh sb="3" eb="5">
      <t>ショリ</t>
    </rPh>
    <rPh sb="5" eb="6">
      <t>ク</t>
    </rPh>
    <phoneticPr fontId="2"/>
  </si>
  <si>
    <t>従量灯B</t>
    <phoneticPr fontId="2"/>
  </si>
  <si>
    <t>○戸田処理区</t>
    <rPh sb="1" eb="3">
      <t>トダ</t>
    </rPh>
    <rPh sb="3" eb="5">
      <t>ショリ</t>
    </rPh>
    <rPh sb="5" eb="6">
      <t>ク</t>
    </rPh>
    <phoneticPr fontId="2"/>
  </si>
  <si>
    <t>この金額を入札書に転記すること</t>
    <phoneticPr fontId="2"/>
  </si>
  <si>
    <t>③＝（①－②）</t>
    <phoneticPr fontId="2"/>
  </si>
  <si>
    <t>農業集落排水処理施設(処理場)で使用する電力の供給</t>
    <rPh sb="0" eb="2">
      <t>ノウギョウ</t>
    </rPh>
    <rPh sb="2" eb="4">
      <t>シュウラク</t>
    </rPh>
    <rPh sb="4" eb="6">
      <t>ハイスイ</t>
    </rPh>
    <rPh sb="6" eb="8">
      <t>ショリ</t>
    </rPh>
    <rPh sb="8" eb="10">
      <t>シセツ</t>
    </rPh>
    <rPh sb="11" eb="14">
      <t>ショリジョウ</t>
    </rPh>
    <rPh sb="16" eb="18">
      <t>シヨウ</t>
    </rPh>
    <rPh sb="20" eb="22">
      <t>デンリョク</t>
    </rPh>
    <rPh sb="23" eb="25">
      <t>キョウキュウ</t>
    </rPh>
    <phoneticPr fontId="2"/>
  </si>
  <si>
    <t>渡辺町松小屋榎株　　渡辺地区処理場</t>
    <phoneticPr fontId="2"/>
  </si>
  <si>
    <t>高圧電力S</t>
    <rPh sb="0" eb="2">
      <t>コウアツ</t>
    </rPh>
    <rPh sb="2" eb="4">
      <t>デンリョク</t>
    </rPh>
    <phoneticPr fontId="2"/>
  </si>
  <si>
    <t>小川町下小川小沢口　下小川地区処理場</t>
    <phoneticPr fontId="2"/>
  </si>
  <si>
    <t>遠野町滝字中川原2-2</t>
    <phoneticPr fontId="1"/>
  </si>
  <si>
    <t>従量灯C</t>
    <phoneticPr fontId="2"/>
  </si>
  <si>
    <t>基本料金単価（円/kW） a</t>
    <rPh sb="0" eb="2">
      <t>キホン</t>
    </rPh>
    <rPh sb="2" eb="4">
      <t>リョウキン</t>
    </rPh>
    <rPh sb="4" eb="6">
      <t>タンカ</t>
    </rPh>
    <rPh sb="7" eb="8">
      <t>エン</t>
    </rPh>
    <phoneticPr fontId="19"/>
  </si>
  <si>
    <t>電力量料金単価（円/kW）ﾋﾟｰｸ c</t>
    <rPh sb="0" eb="2">
      <t>デンリョク</t>
    </rPh>
    <rPh sb="2" eb="3">
      <t>リョウ</t>
    </rPh>
    <rPh sb="3" eb="5">
      <t>リョウキン</t>
    </rPh>
    <rPh sb="5" eb="7">
      <t>タンカ</t>
    </rPh>
    <rPh sb="8" eb="9">
      <t>エン</t>
    </rPh>
    <phoneticPr fontId="19"/>
  </si>
  <si>
    <t>電力量料金単価（円/kW）夏季昼間 d</t>
    <rPh sb="0" eb="2">
      <t>デンリョク</t>
    </rPh>
    <rPh sb="2" eb="3">
      <t>リョウ</t>
    </rPh>
    <rPh sb="3" eb="5">
      <t>リョウキン</t>
    </rPh>
    <rPh sb="5" eb="7">
      <t>タンカ</t>
    </rPh>
    <rPh sb="8" eb="9">
      <t>エン</t>
    </rPh>
    <rPh sb="13" eb="15">
      <t>カキ</t>
    </rPh>
    <rPh sb="15" eb="17">
      <t>ヒルマ</t>
    </rPh>
    <phoneticPr fontId="19"/>
  </si>
  <si>
    <t>電力量料金単価（円/kW）他季昼間 e</t>
    <rPh sb="0" eb="2">
      <t>デンリョク</t>
    </rPh>
    <rPh sb="2" eb="3">
      <t>リョウ</t>
    </rPh>
    <rPh sb="3" eb="5">
      <t>リョウキン</t>
    </rPh>
    <rPh sb="5" eb="7">
      <t>タンカ</t>
    </rPh>
    <rPh sb="8" eb="9">
      <t>エン</t>
    </rPh>
    <rPh sb="13" eb="14">
      <t>タ</t>
    </rPh>
    <rPh sb="14" eb="15">
      <t>キ</t>
    </rPh>
    <rPh sb="15" eb="17">
      <t>ヒルマ</t>
    </rPh>
    <phoneticPr fontId="19"/>
  </si>
  <si>
    <t>電力量料金単価（円/kW）夜間 f</t>
    <rPh sb="0" eb="2">
      <t>デンリョク</t>
    </rPh>
    <rPh sb="2" eb="3">
      <t>リョウ</t>
    </rPh>
    <rPh sb="3" eb="5">
      <t>リョウキン</t>
    </rPh>
    <rPh sb="5" eb="7">
      <t>タンカ</t>
    </rPh>
    <rPh sb="8" eb="9">
      <t>エン</t>
    </rPh>
    <rPh sb="13" eb="15">
      <t>ヤカン</t>
    </rPh>
    <phoneticPr fontId="19"/>
  </si>
  <si>
    <t>契約電力（kW） b</t>
    <rPh sb="0" eb="2">
      <t>ケイヤク</t>
    </rPh>
    <rPh sb="2" eb="4">
      <t>デンリョク</t>
    </rPh>
    <phoneticPr fontId="19"/>
  </si>
  <si>
    <t>予定使用電力量（kWh） ﾋﾟｰｸ　g</t>
    <rPh sb="0" eb="2">
      <t>ヨテイ</t>
    </rPh>
    <rPh sb="2" eb="4">
      <t>シヨウ</t>
    </rPh>
    <rPh sb="4" eb="6">
      <t>デンリョク</t>
    </rPh>
    <rPh sb="6" eb="7">
      <t>リョウ</t>
    </rPh>
    <phoneticPr fontId="19"/>
  </si>
  <si>
    <t>予定使用電力量（kWh） 夏季昼間　h</t>
    <rPh sb="0" eb="2">
      <t>ヨテイ</t>
    </rPh>
    <rPh sb="2" eb="4">
      <t>シヨウ</t>
    </rPh>
    <rPh sb="4" eb="6">
      <t>デンリョク</t>
    </rPh>
    <rPh sb="6" eb="7">
      <t>リョウ</t>
    </rPh>
    <rPh sb="13" eb="15">
      <t>カキ</t>
    </rPh>
    <rPh sb="15" eb="17">
      <t>ヒルマ</t>
    </rPh>
    <phoneticPr fontId="19"/>
  </si>
  <si>
    <t>予定使用電力量（kWh） 他季昼間　i</t>
    <rPh sb="0" eb="2">
      <t>ヨテイ</t>
    </rPh>
    <rPh sb="2" eb="4">
      <t>シヨウ</t>
    </rPh>
    <rPh sb="4" eb="6">
      <t>デンリョク</t>
    </rPh>
    <rPh sb="6" eb="7">
      <t>リョウ</t>
    </rPh>
    <rPh sb="13" eb="14">
      <t>タ</t>
    </rPh>
    <rPh sb="14" eb="15">
      <t>キ</t>
    </rPh>
    <rPh sb="15" eb="17">
      <t>ヒルマ</t>
    </rPh>
    <phoneticPr fontId="19"/>
  </si>
  <si>
    <t>予定使用電力量（kWh） 夜間　j</t>
    <rPh sb="0" eb="2">
      <t>ヨテイ</t>
    </rPh>
    <rPh sb="2" eb="4">
      <t>シヨウ</t>
    </rPh>
    <rPh sb="4" eb="6">
      <t>デンリョク</t>
    </rPh>
    <rPh sb="6" eb="7">
      <t>リョウ</t>
    </rPh>
    <rPh sb="13" eb="15">
      <t>ヤカン</t>
    </rPh>
    <phoneticPr fontId="19"/>
  </si>
  <si>
    <t>高圧季節別時間帯別電力Ｓ</t>
    <rPh sb="0" eb="2">
      <t>コウアツ</t>
    </rPh>
    <rPh sb="2" eb="4">
      <t>キセツ</t>
    </rPh>
    <rPh sb="4" eb="5">
      <t>ベツ</t>
    </rPh>
    <rPh sb="5" eb="8">
      <t>ジカンタイ</t>
    </rPh>
    <rPh sb="8" eb="9">
      <t>ベツ</t>
    </rPh>
    <rPh sb="9" eb="11">
      <t>デンリョク</t>
    </rPh>
    <phoneticPr fontId="19"/>
  </si>
  <si>
    <t>消費税</t>
    <rPh sb="0" eb="3">
      <t>ショウヒゼイ</t>
    </rPh>
    <phoneticPr fontId="2"/>
  </si>
  <si>
    <t>４ 各料金の単価は小数点以下第２位まで入力が可能であるが、各施設の24ヶ月間の小計（Ａ＋Ｂ）は小数点以下を切り捨てとする。</t>
    <rPh sb="2" eb="5">
      <t>カクリョウキン</t>
    </rPh>
    <rPh sb="6" eb="8">
      <t>タンカ</t>
    </rPh>
    <rPh sb="9" eb="12">
      <t>ショウスウテン</t>
    </rPh>
    <rPh sb="12" eb="14">
      <t>イカ</t>
    </rPh>
    <rPh sb="14" eb="15">
      <t>ダイ</t>
    </rPh>
    <rPh sb="16" eb="17">
      <t>イ</t>
    </rPh>
    <rPh sb="19" eb="21">
      <t>ニュウリョク</t>
    </rPh>
    <rPh sb="22" eb="24">
      <t>カノウ</t>
    </rPh>
    <rPh sb="29" eb="32">
      <t>カクシセツ</t>
    </rPh>
    <rPh sb="36" eb="38">
      <t>ゲツカン</t>
    </rPh>
    <rPh sb="39" eb="41">
      <t>ショウケイ</t>
    </rPh>
    <rPh sb="47" eb="50">
      <t>ショウスウテン</t>
    </rPh>
    <rPh sb="50" eb="52">
      <t>イカ</t>
    </rPh>
    <rPh sb="53" eb="54">
      <t>キ</t>
    </rPh>
    <rPh sb="55" eb="56">
      <t>ス</t>
    </rPh>
    <phoneticPr fontId="2"/>
  </si>
  <si>
    <t>基本料金計（円）a×24月</t>
    <phoneticPr fontId="2"/>
  </si>
  <si>
    <t>三和町下永井峰岸13</t>
    <rPh sb="0" eb="3">
      <t>サンワチョウ</t>
    </rPh>
    <rPh sb="3" eb="4">
      <t>シモ</t>
    </rPh>
    <rPh sb="4" eb="6">
      <t>ナガイ</t>
    </rPh>
    <rPh sb="6" eb="8">
      <t>ミネギシ</t>
    </rPh>
    <phoneticPr fontId="19"/>
  </si>
  <si>
    <t>電力量料金計（円）
(c×g)+(d×h)+(e×i)+(f×j)</t>
    <phoneticPr fontId="2"/>
  </si>
  <si>
    <t>○三阪処理区</t>
    <rPh sb="1" eb="2">
      <t>ミ</t>
    </rPh>
    <rPh sb="2" eb="3">
      <t>サカ</t>
    </rPh>
    <rPh sb="3" eb="5">
      <t>ショリ</t>
    </rPh>
    <rPh sb="5" eb="6">
      <t>ク</t>
    </rPh>
    <phoneticPr fontId="2"/>
  </si>
  <si>
    <t>三和町下三坂字下の里三阪地区処理場</t>
    <rPh sb="0" eb="3">
      <t>ミワマチ</t>
    </rPh>
    <rPh sb="3" eb="4">
      <t>シモ</t>
    </rPh>
    <rPh sb="4" eb="6">
      <t>ミサカ</t>
    </rPh>
    <rPh sb="6" eb="7">
      <t>アザ</t>
    </rPh>
    <rPh sb="7" eb="8">
      <t>シタ</t>
    </rPh>
    <rPh sb="9" eb="10">
      <t>サト</t>
    </rPh>
    <rPh sb="10" eb="11">
      <t>ミ</t>
    </rPh>
    <rPh sb="11" eb="12">
      <t>サカ</t>
    </rPh>
    <rPh sb="12" eb="14">
      <t>チク</t>
    </rPh>
    <phoneticPr fontId="2"/>
  </si>
  <si>
    <t>四倉町戸田古川
戸田地区処理場</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</si>
</sst>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76" formatCode="#,##0;&quot;△ &quot;#,##0"/>
    <numFmt numFmtId="177" formatCode="#,##0&quot;Ｖ&quot;"/>
    <numFmt numFmtId="178" formatCode="#,##0&quot;ｋW&quot;"/>
    <numFmt numFmtId="179" formatCode="#,##0&quot;A&quot;"/>
    <numFmt numFmtId="180" formatCode="#,##0_ "/>
    <numFmt numFmtId="181" formatCode="#,##0.00_ "/>
    <numFmt numFmtId="182" formatCode="0.00_ "/>
    <numFmt numFmtId="183" formatCode="#,##0.00;&quot;△ &quot;#,##0.00"/>
    <numFmt numFmtId="184" formatCode="#,##0;[Red]#,##0"/>
    <numFmt numFmtId="185" formatCode="#,##0&quot;KVA&quot;"/>
  </numFmts>
  <fonts count="23" x14ac:knownFonts="1">
    <font>
      <sz val="11"/>
      <color theme="1"/>
      <name val="ＭＳ Ｐゴシック"/>
      <family val="2"/>
      <scheme val="minor"/>
    </font>
    <font>
      <b/>
      <sz val="18"/>
      <color theme="3"/>
      <name val="ＭＳ Ｐゴシック"/>
      <family val="2"/>
      <charset val="128"/>
      <scheme val="major"/>
    </font>
    <font>
      <sz val="6"/>
      <name val="ＭＳ Ｐゴシック"/>
      <family val="3"/>
      <charset val="128"/>
      <scheme val="minor"/>
    </font>
    <font>
      <sz val="10.5"/>
      <color theme="1"/>
      <name val="ＭＳ 明朝"/>
      <family val="1"/>
      <charset val="128"/>
    </font>
    <font>
      <sz val="10.5"/>
      <name val="ＭＳ 明朝"/>
      <family val="1"/>
      <charset val="128"/>
    </font>
    <font>
      <sz val="9"/>
      <name val="ＭＳ 明朝"/>
      <family val="1"/>
      <charset val="128"/>
    </font>
    <font>
      <sz val="10.5"/>
      <color theme="1"/>
      <name val="ＭＳ ゴシック"/>
      <family val="3"/>
      <charset val="128"/>
    </font>
    <font>
      <sz val="12"/>
      <name val="ＭＳ 明朝"/>
      <family val="1"/>
      <charset val="128"/>
    </font>
    <font>
      <sz val="12"/>
      <color theme="1"/>
      <name val="ＭＳ 明朝"/>
      <family val="1"/>
      <charset val="128"/>
    </font>
    <font>
      <sz val="14"/>
      <color theme="1"/>
      <name val="ＭＳ ゴシック"/>
      <family val="3"/>
      <charset val="128"/>
    </font>
    <font>
      <b/>
      <sz val="14"/>
      <color theme="1"/>
      <name val="ＭＳ ゴシック"/>
      <family val="3"/>
      <charset val="128"/>
    </font>
    <font>
      <sz val="14"/>
      <color theme="1"/>
      <name val="ＭＳ 明朝"/>
      <family val="1"/>
      <charset val="128"/>
    </font>
    <font>
      <sz val="13"/>
      <color theme="1"/>
      <name val="ＭＳ 明朝"/>
      <family val="1"/>
      <charset val="128"/>
    </font>
    <font>
      <b/>
      <sz val="13"/>
      <color theme="1"/>
      <name val="ＭＳ 明朝"/>
      <family val="1"/>
      <charset val="128"/>
    </font>
    <font>
      <b/>
      <u/>
      <sz val="12"/>
      <color rgb="FFFF0000"/>
      <name val="ＭＳ ゴシック"/>
      <family val="3"/>
      <charset val="128"/>
    </font>
    <font>
      <sz val="11"/>
      <name val="ＭＳ Ｐゴシック"/>
      <family val="3"/>
      <charset val="128"/>
    </font>
    <font>
      <sz val="14"/>
      <name val="ＭＳ 明朝"/>
      <family val="1"/>
      <charset val="128"/>
    </font>
    <font>
      <u/>
      <sz val="14"/>
      <color theme="1"/>
      <name val="ＭＳ 明朝"/>
      <family val="1"/>
      <charset val="128"/>
    </font>
    <font>
      <sz val="8"/>
      <color theme="1"/>
      <name val="ＭＳ 明朝"/>
      <family val="1"/>
      <charset val="128"/>
    </font>
    <font>
      <sz val="6"/>
      <name val="ＭＳ Ｐゴシック"/>
      <family val="2"/>
      <charset val="128"/>
      <scheme val="minor"/>
    </font>
    <font>
      <sz val="6"/>
      <color theme="1"/>
      <name val="ＭＳ 明朝"/>
      <family val="1"/>
      <charset val="128"/>
    </font>
    <font>
      <sz val="9"/>
      <color theme="1"/>
      <name val="ＭＳ 明朝"/>
      <family val="1"/>
      <charset val="128"/>
    </font>
    <font>
      <sz val="11"/>
      <color theme="1"/>
      <name val="ＭＳ 明朝"/>
      <family val="1"/>
      <charset val="128"/>
    </font>
  </fonts>
  <fills count="4">
    <fill>
      <patternFill patternType="none"/>
    </fill>
    <fill>
      <patternFill patternType="gray125"/>
    </fill>
    <fill>
      <patternFill patternType="solid">
        <fgColor theme="8" tint="0.79998168889431442"/>
        <bgColor indexed="64"/>
      </patternFill>
    </fill>
    <fill>
      <patternFill patternType="solid">
        <fgColor rgb="FFDAEEF3"/>
        <bgColor indexed="64"/>
      </patternFill>
    </fill>
  </fills>
  <borders count="63">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diagonalUp="1">
      <left style="hair">
        <color indexed="64"/>
      </left>
      <right style="thin">
        <color indexed="64"/>
      </right>
      <top style="thin">
        <color indexed="64"/>
      </top>
      <bottom style="hair">
        <color indexed="64"/>
      </bottom>
      <diagonal style="thin">
        <color indexed="64"/>
      </diagonal>
    </border>
    <border>
      <left/>
      <right style="hair">
        <color indexed="64"/>
      </right>
      <top style="thin">
        <color indexed="64"/>
      </top>
      <bottom style="hair">
        <color indexed="64"/>
      </bottom>
      <diagonal/>
    </border>
    <border>
      <left/>
      <right style="hair">
        <color indexed="64"/>
      </right>
      <top style="hair">
        <color indexed="64"/>
      </top>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style="hair">
        <color indexed="64"/>
      </left>
      <right/>
      <top style="thin">
        <color indexed="64"/>
      </top>
      <bottom style="hair">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right/>
      <top style="thin">
        <color indexed="64"/>
      </top>
      <bottom style="thin">
        <color indexed="64"/>
      </bottom>
      <diagonal/>
    </border>
    <border>
      <left/>
      <right/>
      <top style="thin">
        <color indexed="64"/>
      </top>
      <bottom style="hair">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auto="1"/>
      </left>
      <right style="thin">
        <color auto="1"/>
      </right>
      <top style="thin">
        <color auto="1"/>
      </top>
      <bottom style="thin">
        <color auto="1"/>
      </bottom>
      <diagonal/>
    </border>
    <border>
      <left style="thin">
        <color auto="1"/>
      </left>
      <right/>
      <top style="thin">
        <color auto="1"/>
      </top>
      <bottom style="hair">
        <color auto="1"/>
      </bottom>
      <diagonal/>
    </border>
    <border>
      <left style="thin">
        <color auto="1"/>
      </left>
      <right/>
      <top style="hair">
        <color auto="1"/>
      </top>
      <bottom style="hair">
        <color auto="1"/>
      </bottom>
      <diagonal/>
    </border>
    <border>
      <left style="thin">
        <color auto="1"/>
      </left>
      <right/>
      <top/>
      <bottom style="hair">
        <color auto="1"/>
      </bottom>
      <diagonal/>
    </border>
    <border diagonalDown="1">
      <left style="hair">
        <color auto="1"/>
      </left>
      <right style="hair">
        <color auto="1"/>
      </right>
      <top style="hair">
        <color auto="1"/>
      </top>
      <bottom style="hair">
        <color auto="1"/>
      </bottom>
      <diagonal style="hair">
        <color auto="1"/>
      </diagonal>
    </border>
    <border>
      <left style="thin">
        <color auto="1"/>
      </left>
      <right/>
      <top style="hair">
        <color auto="1"/>
      </top>
      <bottom/>
      <diagonal/>
    </border>
    <border>
      <left style="hair">
        <color indexed="64"/>
      </left>
      <right/>
      <top style="thin">
        <color indexed="64"/>
      </top>
      <bottom/>
      <diagonal/>
    </border>
    <border>
      <left/>
      <right/>
      <top style="thin">
        <color indexed="64"/>
      </top>
      <bottom/>
      <diagonal/>
    </border>
    <border>
      <left style="hair">
        <color indexed="64"/>
      </left>
      <right/>
      <top/>
      <bottom/>
      <diagonal/>
    </border>
    <border>
      <left/>
      <right style="thin">
        <color auto="1"/>
      </right>
      <top/>
      <bottom/>
      <diagonal/>
    </border>
    <border>
      <left style="hair">
        <color indexed="64"/>
      </left>
      <right/>
      <top/>
      <bottom style="hair">
        <color indexed="64"/>
      </bottom>
      <diagonal/>
    </border>
    <border>
      <left/>
      <right/>
      <top/>
      <bottom style="hair">
        <color indexed="64"/>
      </bottom>
      <diagonal/>
    </border>
    <border>
      <left/>
      <right style="thin">
        <color auto="1"/>
      </right>
      <top/>
      <bottom style="hair">
        <color indexed="64"/>
      </bottom>
      <diagonal/>
    </border>
    <border>
      <left style="hair">
        <color auto="1"/>
      </left>
      <right/>
      <top style="hair">
        <color indexed="64"/>
      </top>
      <bottom/>
      <diagonal/>
    </border>
    <border>
      <left/>
      <right/>
      <top style="hair">
        <color indexed="64"/>
      </top>
      <bottom/>
      <diagonal/>
    </border>
    <border>
      <left/>
      <right style="thin">
        <color auto="1"/>
      </right>
      <top style="hair">
        <color indexed="64"/>
      </top>
      <bottom/>
      <diagonal/>
    </border>
    <border>
      <left style="thin">
        <color indexed="64"/>
      </left>
      <right/>
      <top/>
      <bottom/>
      <diagonal/>
    </border>
    <border>
      <left/>
      <right/>
      <top/>
      <bottom style="medium">
        <color indexed="64"/>
      </bottom>
      <diagonal/>
    </border>
    <border diagonalUp="1">
      <left style="hair">
        <color indexed="64"/>
      </left>
      <right style="thin">
        <color indexed="64"/>
      </right>
      <top style="hair">
        <color indexed="64"/>
      </top>
      <bottom style="hair">
        <color indexed="64"/>
      </bottom>
      <diagonal style="thin">
        <color indexed="64"/>
      </diagonal>
    </border>
  </borders>
  <cellStyleXfs count="4">
    <xf numFmtId="0" fontId="0" fillId="0" borderId="0"/>
    <xf numFmtId="38" fontId="15" fillId="0" borderId="0" applyFont="0" applyFill="0" applyBorder="0" applyAlignment="0" applyProtection="0"/>
    <xf numFmtId="0" fontId="15" fillId="0" borderId="0"/>
    <xf numFmtId="0" fontId="16" fillId="0" borderId="0"/>
  </cellStyleXfs>
  <cellXfs count="158">
    <xf numFmtId="0" fontId="0" fillId="0" borderId="0" xfId="0"/>
    <xf numFmtId="176" fontId="3" fillId="0" borderId="3" xfId="0" applyNumberFormat="1" applyFont="1" applyBorder="1" applyAlignment="1" applyProtection="1">
      <alignment horizontal="right" vertical="center" shrinkToFit="1"/>
    </xf>
    <xf numFmtId="176" fontId="3" fillId="0" borderId="3" xfId="0" applyNumberFormat="1" applyFont="1" applyBorder="1" applyAlignment="1" applyProtection="1">
      <alignment horizontal="right"/>
    </xf>
    <xf numFmtId="176" fontId="3" fillId="0" borderId="3" xfId="0" applyNumberFormat="1" applyFont="1" applyBorder="1" applyAlignment="1" applyProtection="1">
      <alignment horizontal="right" vertical="center"/>
    </xf>
    <xf numFmtId="0" fontId="3" fillId="2" borderId="1" xfId="0" applyFont="1" applyFill="1" applyBorder="1" applyAlignment="1" applyProtection="1">
      <alignment horizontal="center"/>
      <protection locked="0"/>
    </xf>
    <xf numFmtId="0" fontId="3" fillId="2" borderId="31" xfId="0" applyFont="1" applyFill="1" applyBorder="1" applyAlignment="1" applyProtection="1">
      <alignment horizontal="center"/>
      <protection locked="0"/>
    </xf>
    <xf numFmtId="0" fontId="3" fillId="2" borderId="2" xfId="0" applyFont="1" applyFill="1" applyBorder="1" applyAlignment="1" applyProtection="1">
      <alignment horizontal="center"/>
      <protection locked="0"/>
    </xf>
    <xf numFmtId="182" fontId="4" fillId="2" borderId="28" xfId="0" applyNumberFormat="1" applyFont="1" applyFill="1" applyBorder="1" applyAlignment="1" applyProtection="1">
      <alignment horizontal="center" vertical="center" shrinkToFit="1"/>
      <protection locked="0"/>
    </xf>
    <xf numFmtId="182" fontId="4" fillId="2" borderId="32" xfId="0" applyNumberFormat="1" applyFont="1" applyFill="1" applyBorder="1" applyAlignment="1" applyProtection="1">
      <alignment horizontal="center" vertical="center" shrinkToFit="1"/>
      <protection locked="0"/>
    </xf>
    <xf numFmtId="182" fontId="4" fillId="2" borderId="39" xfId="0" applyNumberFormat="1" applyFont="1" applyFill="1" applyBorder="1" applyAlignment="1" applyProtection="1">
      <alignment horizontal="center" vertical="center" shrinkToFit="1"/>
      <protection locked="0"/>
    </xf>
    <xf numFmtId="183" fontId="3" fillId="2" borderId="5" xfId="0" applyNumberFormat="1" applyFont="1" applyFill="1" applyBorder="1" applyAlignment="1" applyProtection="1">
      <alignment vertical="center" shrinkToFit="1"/>
      <protection locked="0"/>
    </xf>
    <xf numFmtId="0" fontId="21" fillId="3" borderId="50" xfId="0" applyFont="1" applyFill="1" applyBorder="1" applyAlignment="1" applyProtection="1">
      <alignment horizontal="center" vertical="center"/>
      <protection locked="0"/>
    </xf>
    <xf numFmtId="0" fontId="21" fillId="3" borderId="51" xfId="0" applyFont="1" applyFill="1" applyBorder="1" applyAlignment="1" applyProtection="1">
      <alignment horizontal="center" vertical="center"/>
      <protection locked="0"/>
    </xf>
    <xf numFmtId="0" fontId="21" fillId="3" borderId="29" xfId="0" applyFont="1" applyFill="1" applyBorder="1" applyAlignment="1" applyProtection="1">
      <alignment horizontal="center" vertical="center"/>
      <protection locked="0"/>
    </xf>
    <xf numFmtId="0" fontId="21" fillId="3" borderId="52" xfId="0" applyFont="1" applyFill="1" applyBorder="1" applyAlignment="1" applyProtection="1">
      <alignment horizontal="center" vertical="center"/>
      <protection locked="0"/>
    </xf>
    <xf numFmtId="0" fontId="21" fillId="3" borderId="0" xfId="0" applyFont="1" applyFill="1" applyBorder="1" applyAlignment="1" applyProtection="1">
      <alignment horizontal="center" vertical="center"/>
      <protection locked="0"/>
    </xf>
    <xf numFmtId="0" fontId="21" fillId="3" borderId="53" xfId="0" applyFont="1" applyFill="1" applyBorder="1" applyAlignment="1" applyProtection="1">
      <alignment horizontal="center" vertical="center"/>
      <protection locked="0"/>
    </xf>
    <xf numFmtId="183" fontId="3" fillId="2" borderId="3" xfId="0" applyNumberFormat="1" applyFont="1" applyFill="1" applyBorder="1" applyAlignment="1" applyProtection="1">
      <alignment vertical="center" shrinkToFit="1"/>
      <protection locked="0"/>
    </xf>
    <xf numFmtId="0" fontId="21" fillId="3" borderId="54" xfId="0" applyFont="1" applyFill="1" applyBorder="1" applyAlignment="1" applyProtection="1">
      <alignment horizontal="center" vertical="center"/>
      <protection locked="0"/>
    </xf>
    <xf numFmtId="0" fontId="21" fillId="3" borderId="55" xfId="0" applyFont="1" applyFill="1" applyBorder="1" applyAlignment="1" applyProtection="1">
      <alignment horizontal="center" vertical="center"/>
      <protection locked="0"/>
    </xf>
    <xf numFmtId="0" fontId="21" fillId="3" borderId="56" xfId="0" applyFont="1" applyFill="1" applyBorder="1" applyAlignment="1" applyProtection="1">
      <alignment horizontal="center" vertical="center"/>
      <protection locked="0"/>
    </xf>
    <xf numFmtId="0" fontId="3" fillId="0" borderId="0" xfId="0" applyFont="1" applyProtection="1"/>
    <xf numFmtId="0" fontId="3" fillId="0" borderId="0" xfId="0" applyFont="1" applyFill="1" applyProtection="1"/>
    <xf numFmtId="0" fontId="3" fillId="0" borderId="0" xfId="0" applyFont="1" applyAlignment="1" applyProtection="1">
      <alignment horizontal="center"/>
    </xf>
    <xf numFmtId="176" fontId="3" fillId="0" borderId="0" xfId="0" applyNumberFormat="1" applyFont="1" applyAlignment="1" applyProtection="1">
      <alignment horizontal="right" vertical="center" shrinkToFit="1"/>
    </xf>
    <xf numFmtId="0" fontId="3" fillId="0" borderId="0" xfId="0" applyFont="1" applyAlignment="1" applyProtection="1">
      <alignment horizontal="right" vertical="center" shrinkToFit="1"/>
    </xf>
    <xf numFmtId="176" fontId="3" fillId="0" borderId="0" xfId="0" applyNumberFormat="1" applyFont="1" applyAlignment="1" applyProtection="1">
      <alignment horizontal="right"/>
    </xf>
    <xf numFmtId="0" fontId="3" fillId="0" borderId="0" xfId="0" applyFont="1" applyAlignment="1" applyProtection="1">
      <alignment horizontal="right"/>
    </xf>
    <xf numFmtId="0" fontId="10" fillId="0" borderId="0" xfId="0" applyFont="1" applyAlignment="1" applyProtection="1">
      <alignment horizontal="center" vertical="center"/>
    </xf>
    <xf numFmtId="0" fontId="9" fillId="0" borderId="0" xfId="0" applyFont="1" applyAlignment="1" applyProtection="1">
      <alignment horizontal="center" vertical="center"/>
    </xf>
    <xf numFmtId="0" fontId="9" fillId="0" borderId="0" xfId="0" applyFont="1" applyFill="1" applyAlignment="1" applyProtection="1">
      <alignment horizontal="center" vertical="center"/>
    </xf>
    <xf numFmtId="0" fontId="3" fillId="0" borderId="1" xfId="0" applyFont="1" applyBorder="1" applyAlignment="1" applyProtection="1">
      <alignment horizontal="center"/>
    </xf>
    <xf numFmtId="0" fontId="3" fillId="0" borderId="31" xfId="0" applyFont="1" applyBorder="1" applyAlignment="1" applyProtection="1">
      <alignment horizontal="center"/>
    </xf>
    <xf numFmtId="0" fontId="3" fillId="0" borderId="2" xfId="0" applyFont="1" applyBorder="1" applyAlignment="1" applyProtection="1">
      <alignment horizontal="center"/>
    </xf>
    <xf numFmtId="0" fontId="3" fillId="0" borderId="0" xfId="0" applyFont="1" applyFill="1" applyAlignment="1" applyProtection="1">
      <alignment horizontal="center"/>
    </xf>
    <xf numFmtId="0" fontId="11" fillId="0" borderId="0" xfId="0" applyFont="1" applyProtection="1"/>
    <xf numFmtId="0" fontId="11" fillId="0" borderId="0" xfId="0" applyFont="1" applyFill="1" applyProtection="1"/>
    <xf numFmtId="0" fontId="3" fillId="0" borderId="0" xfId="0" applyFont="1" applyAlignment="1" applyProtection="1">
      <alignment vertical="top"/>
    </xf>
    <xf numFmtId="0" fontId="6" fillId="0" borderId="0" xfId="0" applyFont="1" applyAlignment="1" applyProtection="1">
      <alignment vertical="top"/>
    </xf>
    <xf numFmtId="0" fontId="6" fillId="0" borderId="0" xfId="0" applyFont="1" applyFill="1" applyAlignment="1" applyProtection="1">
      <alignment vertical="top"/>
    </xf>
    <xf numFmtId="0" fontId="3" fillId="0" borderId="0" xfId="0" applyFont="1" applyAlignment="1" applyProtection="1">
      <alignment horizontal="center" vertical="top"/>
    </xf>
    <xf numFmtId="176" fontId="3" fillId="0" borderId="0" xfId="0" applyNumberFormat="1" applyFont="1" applyAlignment="1" applyProtection="1">
      <alignment horizontal="right" vertical="top" shrinkToFit="1"/>
    </xf>
    <xf numFmtId="0" fontId="3" fillId="0" borderId="0" xfId="0" applyFont="1" applyAlignment="1" applyProtection="1">
      <alignment horizontal="right" vertical="top" shrinkToFit="1"/>
    </xf>
    <xf numFmtId="176" fontId="3" fillId="0" borderId="0" xfId="0" applyNumberFormat="1" applyFont="1" applyAlignment="1" applyProtection="1">
      <alignment horizontal="right" vertical="top"/>
    </xf>
    <xf numFmtId="0" fontId="3" fillId="0" borderId="0" xfId="0" applyFont="1" applyAlignment="1" applyProtection="1">
      <alignment horizontal="right" vertical="top"/>
    </xf>
    <xf numFmtId="0" fontId="3" fillId="0" borderId="19" xfId="0" applyFont="1" applyBorder="1" applyAlignment="1" applyProtection="1">
      <alignment horizontal="center" vertical="center"/>
    </xf>
    <xf numFmtId="0" fontId="3" fillId="0" borderId="21" xfId="0" applyFont="1" applyFill="1" applyBorder="1" applyAlignment="1" applyProtection="1">
      <alignment horizontal="center" vertical="center"/>
    </xf>
    <xf numFmtId="0" fontId="7" fillId="0" borderId="33" xfId="0" applyFont="1" applyBorder="1" applyAlignment="1" applyProtection="1">
      <alignment horizontal="center" vertical="center" shrinkToFit="1"/>
    </xf>
    <xf numFmtId="0" fontId="7" fillId="0" borderId="34" xfId="0" applyFont="1" applyBorder="1" applyAlignment="1" applyProtection="1">
      <alignment horizontal="center" vertical="center" shrinkToFit="1"/>
    </xf>
    <xf numFmtId="0" fontId="7" fillId="0" borderId="35" xfId="0" applyFont="1" applyBorder="1" applyAlignment="1" applyProtection="1">
      <alignment horizontal="center" vertical="center" shrinkToFit="1"/>
    </xf>
    <xf numFmtId="176" fontId="8" fillId="0" borderId="15" xfId="0" applyNumberFormat="1" applyFont="1" applyFill="1" applyBorder="1" applyAlignment="1" applyProtection="1">
      <alignment horizontal="center" vertical="center" shrinkToFit="1"/>
    </xf>
    <xf numFmtId="176" fontId="8" fillId="0" borderId="5" xfId="0" applyNumberFormat="1" applyFont="1" applyFill="1" applyBorder="1" applyAlignment="1" applyProtection="1">
      <alignment horizontal="center" vertical="center" shrinkToFit="1"/>
    </xf>
    <xf numFmtId="176" fontId="8" fillId="0" borderId="6" xfId="0" applyNumberFormat="1" applyFont="1" applyFill="1" applyBorder="1" applyAlignment="1" applyProtection="1">
      <alignment horizontal="center" vertical="center" shrinkToFit="1"/>
    </xf>
    <xf numFmtId="0" fontId="3" fillId="0" borderId="20" xfId="0" applyFont="1" applyBorder="1" applyAlignment="1" applyProtection="1">
      <alignment horizontal="center" vertical="center"/>
    </xf>
    <xf numFmtId="0" fontId="3" fillId="0" borderId="23" xfId="0" applyFont="1" applyFill="1" applyBorder="1" applyAlignment="1" applyProtection="1">
      <alignment horizontal="center" vertical="center"/>
    </xf>
    <xf numFmtId="0" fontId="7" fillId="0" borderId="36" xfId="0" applyFont="1" applyBorder="1" applyAlignment="1" applyProtection="1">
      <alignment horizontal="center" vertical="center" shrinkToFit="1"/>
    </xf>
    <xf numFmtId="0" fontId="7" fillId="0" borderId="37" xfId="0" applyFont="1" applyBorder="1" applyAlignment="1" applyProtection="1">
      <alignment horizontal="center" vertical="center" shrinkToFit="1"/>
    </xf>
    <xf numFmtId="0" fontId="7" fillId="0" borderId="38" xfId="0" applyFont="1" applyBorder="1" applyAlignment="1" applyProtection="1">
      <alignment horizontal="center" vertical="center" shrinkToFit="1"/>
    </xf>
    <xf numFmtId="0" fontId="4" fillId="0" borderId="16" xfId="0" applyFont="1" applyBorder="1" applyAlignment="1" applyProtection="1">
      <alignment horizontal="center" vertical="center" shrinkToFit="1"/>
    </xf>
    <xf numFmtId="176" fontId="3" fillId="0" borderId="12" xfId="0" applyNumberFormat="1" applyFont="1" applyBorder="1" applyAlignment="1" applyProtection="1">
      <alignment horizontal="center" vertical="center" shrinkToFit="1"/>
    </xf>
    <xf numFmtId="0" fontId="3" fillId="0" borderId="13" xfId="0" applyFont="1" applyBorder="1" applyAlignment="1" applyProtection="1">
      <alignment horizontal="center" vertical="center"/>
    </xf>
    <xf numFmtId="0" fontId="3" fillId="0" borderId="0" xfId="0" applyFont="1" applyAlignment="1" applyProtection="1">
      <alignment vertical="center"/>
    </xf>
    <xf numFmtId="0" fontId="18" fillId="0" borderId="21" xfId="0" applyFont="1" applyBorder="1" applyAlignment="1" applyProtection="1">
      <alignment horizontal="center" vertical="center" wrapText="1" shrinkToFit="1"/>
    </xf>
    <xf numFmtId="0" fontId="3" fillId="0" borderId="21" xfId="0" applyFont="1" applyFill="1" applyBorder="1" applyAlignment="1" applyProtection="1">
      <alignment horizontal="center" vertical="center" shrinkToFit="1"/>
    </xf>
    <xf numFmtId="0" fontId="5" fillId="0" borderId="4" xfId="0" applyFont="1" applyBorder="1" applyAlignment="1" applyProtection="1">
      <alignment horizontal="center" vertical="center" shrinkToFit="1"/>
    </xf>
    <xf numFmtId="0" fontId="5" fillId="0" borderId="15" xfId="0" applyFont="1" applyBorder="1" applyAlignment="1" applyProtection="1">
      <alignment horizontal="center" vertical="center" shrinkToFit="1"/>
    </xf>
    <xf numFmtId="0" fontId="3" fillId="0" borderId="14" xfId="0" applyFont="1" applyFill="1" applyBorder="1" applyAlignment="1" applyProtection="1">
      <alignment horizontal="center" vertical="center"/>
    </xf>
    <xf numFmtId="0" fontId="18" fillId="0" borderId="22" xfId="0" applyFont="1" applyBorder="1" applyAlignment="1" applyProtection="1">
      <alignment horizontal="center" vertical="center" wrapText="1" shrinkToFit="1"/>
    </xf>
    <xf numFmtId="0" fontId="3" fillId="0" borderId="22" xfId="0" applyFont="1" applyFill="1" applyBorder="1" applyAlignment="1" applyProtection="1">
      <alignment horizontal="center" vertical="center" shrinkToFit="1"/>
    </xf>
    <xf numFmtId="0" fontId="5" fillId="0" borderId="7" xfId="0" applyFont="1" applyBorder="1" applyAlignment="1" applyProtection="1">
      <alignment horizontal="center" vertical="center" shrinkToFit="1"/>
    </xf>
    <xf numFmtId="179" fontId="4" fillId="0" borderId="41" xfId="0" applyNumberFormat="1" applyFont="1" applyBorder="1" applyAlignment="1" applyProtection="1">
      <alignment horizontal="center"/>
    </xf>
    <xf numFmtId="179" fontId="4" fillId="0" borderId="42" xfId="0" applyNumberFormat="1" applyFont="1" applyBorder="1" applyAlignment="1" applyProtection="1">
      <alignment horizontal="center"/>
    </xf>
    <xf numFmtId="179" fontId="4" fillId="0" borderId="43" xfId="0" applyNumberFormat="1" applyFont="1" applyBorder="1" applyAlignment="1" applyProtection="1">
      <alignment horizontal="center"/>
    </xf>
    <xf numFmtId="178" fontId="5" fillId="0" borderId="17" xfId="0" applyNumberFormat="1" applyFont="1" applyBorder="1" applyAlignment="1" applyProtection="1">
      <alignment horizontal="center" vertical="center" shrinkToFit="1"/>
    </xf>
    <xf numFmtId="176" fontId="3" fillId="0" borderId="8" xfId="0" applyNumberFormat="1" applyFont="1" applyBorder="1" applyProtection="1"/>
    <xf numFmtId="176" fontId="3" fillId="0" borderId="0" xfId="0" applyNumberFormat="1" applyFont="1" applyProtection="1"/>
    <xf numFmtId="0" fontId="3" fillId="0" borderId="23" xfId="0" applyFont="1" applyFill="1" applyBorder="1" applyAlignment="1" applyProtection="1">
      <alignment horizontal="center" vertical="center" shrinkToFit="1"/>
    </xf>
    <xf numFmtId="0" fontId="5" fillId="0" borderId="9" xfId="0" applyFont="1" applyBorder="1" applyAlignment="1" applyProtection="1">
      <alignment horizontal="center" vertical="center" shrinkToFit="1"/>
    </xf>
    <xf numFmtId="181" fontId="4" fillId="0" borderId="26" xfId="0" applyNumberFormat="1" applyFont="1" applyBorder="1" applyAlignment="1" applyProtection="1">
      <alignment horizontal="center" shrinkToFit="1"/>
    </xf>
    <xf numFmtId="181" fontId="4" fillId="0" borderId="27" xfId="0" applyNumberFormat="1" applyFont="1" applyBorder="1" applyAlignment="1" applyProtection="1">
      <alignment horizontal="center" shrinkToFit="1"/>
    </xf>
    <xf numFmtId="181" fontId="4" fillId="0" borderId="40" xfId="0" applyNumberFormat="1" applyFont="1" applyBorder="1" applyAlignment="1" applyProtection="1">
      <alignment horizontal="center" shrinkToFit="1"/>
    </xf>
    <xf numFmtId="178" fontId="5" fillId="0" borderId="18" xfId="0" applyNumberFormat="1" applyFont="1" applyBorder="1" applyAlignment="1" applyProtection="1">
      <alignment horizontal="center" vertical="center" shrinkToFit="1"/>
    </xf>
    <xf numFmtId="183" fontId="3" fillId="0" borderId="10" xfId="0" applyNumberFormat="1" applyFont="1" applyBorder="1" applyAlignment="1" applyProtection="1">
      <alignment horizontal="right" vertical="center" shrinkToFit="1"/>
    </xf>
    <xf numFmtId="183" fontId="3" fillId="0" borderId="11" xfId="0" applyNumberFormat="1" applyFont="1" applyBorder="1" applyProtection="1"/>
    <xf numFmtId="180" fontId="3" fillId="0" borderId="2" xfId="0" applyNumberFormat="1" applyFont="1" applyBorder="1" applyAlignment="1" applyProtection="1">
      <alignment shrinkToFit="1"/>
    </xf>
    <xf numFmtId="178" fontId="4" fillId="0" borderId="41" xfId="0" applyNumberFormat="1" applyFont="1" applyBorder="1" applyAlignment="1" applyProtection="1">
      <alignment horizontal="center"/>
    </xf>
    <xf numFmtId="178" fontId="4" fillId="0" borderId="42" xfId="0" applyNumberFormat="1" applyFont="1" applyBorder="1" applyAlignment="1" applyProtection="1">
      <alignment horizontal="center"/>
    </xf>
    <xf numFmtId="178" fontId="4" fillId="0" borderId="43" xfId="0" applyNumberFormat="1" applyFont="1" applyBorder="1" applyAlignment="1" applyProtection="1">
      <alignment horizontal="center"/>
    </xf>
    <xf numFmtId="0" fontId="18" fillId="0" borderId="23" xfId="0" applyFont="1" applyBorder="1" applyAlignment="1" applyProtection="1">
      <alignment horizontal="center" vertical="center" wrapText="1" shrinkToFit="1"/>
    </xf>
    <xf numFmtId="0" fontId="3" fillId="0" borderId="0" xfId="0" applyFont="1" applyAlignment="1" applyProtection="1">
      <alignment horizontal="center" shrinkToFit="1"/>
    </xf>
    <xf numFmtId="0" fontId="3" fillId="0" borderId="0" xfId="0" applyFont="1" applyFill="1" applyAlignment="1" applyProtection="1">
      <alignment horizontal="center" shrinkToFit="1"/>
    </xf>
    <xf numFmtId="0" fontId="4" fillId="0" borderId="0" xfId="0" applyFont="1" applyAlignment="1" applyProtection="1">
      <alignment horizontal="center" shrinkToFit="1"/>
    </xf>
    <xf numFmtId="178" fontId="4" fillId="0" borderId="0" xfId="0" applyNumberFormat="1" applyFont="1" applyAlignment="1" applyProtection="1">
      <alignment horizontal="center"/>
    </xf>
    <xf numFmtId="178" fontId="3" fillId="0" borderId="0" xfId="0" applyNumberFormat="1" applyFont="1" applyAlignment="1" applyProtection="1">
      <alignment horizontal="center"/>
    </xf>
    <xf numFmtId="177" fontId="3" fillId="0" borderId="0" xfId="0" applyNumberFormat="1" applyFont="1" applyAlignment="1" applyProtection="1">
      <alignment horizontal="right"/>
    </xf>
    <xf numFmtId="176" fontId="3" fillId="0" borderId="0" xfId="0" applyNumberFormat="1" applyFont="1" applyAlignment="1" applyProtection="1">
      <alignment horizontal="right" vertical="center"/>
    </xf>
    <xf numFmtId="180" fontId="3" fillId="0" borderId="30" xfId="0" applyNumberFormat="1" applyFont="1" applyBorder="1" applyProtection="1"/>
    <xf numFmtId="180" fontId="3" fillId="0" borderId="0" xfId="0" applyNumberFormat="1" applyFont="1" applyBorder="1" applyProtection="1"/>
    <xf numFmtId="0" fontId="3" fillId="0" borderId="0" xfId="0" applyFont="1" applyBorder="1" applyAlignment="1" applyProtection="1">
      <alignment vertical="center"/>
    </xf>
    <xf numFmtId="0" fontId="18" fillId="0" borderId="0" xfId="0" applyFont="1" applyBorder="1" applyAlignment="1" applyProtection="1">
      <alignment horizontal="center" vertical="center" wrapText="1" shrinkToFit="1"/>
    </xf>
    <xf numFmtId="0" fontId="3" fillId="0" borderId="0" xfId="0" applyFont="1" applyFill="1" applyBorder="1" applyAlignment="1" applyProtection="1">
      <alignment horizontal="center" vertical="center" shrinkToFit="1"/>
    </xf>
    <xf numFmtId="0" fontId="5" fillId="0" borderId="0" xfId="0" applyFont="1" applyBorder="1" applyAlignment="1" applyProtection="1">
      <alignment horizontal="center" vertical="center" shrinkToFit="1"/>
    </xf>
    <xf numFmtId="181" fontId="4" fillId="0" borderId="0" xfId="0" applyNumberFormat="1" applyFont="1" applyBorder="1" applyAlignment="1" applyProtection="1">
      <alignment horizontal="center" shrinkToFit="1"/>
    </xf>
    <xf numFmtId="178" fontId="5" fillId="0" borderId="0" xfId="0" applyNumberFormat="1" applyFont="1" applyBorder="1" applyAlignment="1" applyProtection="1">
      <alignment horizontal="center" vertical="center" shrinkToFit="1"/>
    </xf>
    <xf numFmtId="183" fontId="3" fillId="0" borderId="0" xfId="0" applyNumberFormat="1" applyFont="1" applyBorder="1" applyAlignment="1" applyProtection="1">
      <alignment horizontal="right" vertical="center" shrinkToFit="1"/>
    </xf>
    <xf numFmtId="185" fontId="4" fillId="0" borderId="41" xfId="0" applyNumberFormat="1" applyFont="1" applyBorder="1" applyAlignment="1" applyProtection="1">
      <alignment horizontal="center"/>
    </xf>
    <xf numFmtId="185" fontId="4" fillId="0" borderId="42" xfId="0" applyNumberFormat="1" applyFont="1" applyBorder="1" applyAlignment="1" applyProtection="1">
      <alignment horizontal="center"/>
    </xf>
    <xf numFmtId="185" fontId="4" fillId="0" borderId="43" xfId="0" applyNumberFormat="1" applyFont="1" applyBorder="1" applyAlignment="1" applyProtection="1">
      <alignment horizontal="center"/>
    </xf>
    <xf numFmtId="0" fontId="18" fillId="0" borderId="44" xfId="0" applyFont="1" applyBorder="1" applyAlignment="1" applyProtection="1">
      <alignment horizontal="center" vertical="center" wrapText="1"/>
    </xf>
    <xf numFmtId="0" fontId="20" fillId="0" borderId="44" xfId="0" applyFont="1" applyBorder="1" applyAlignment="1" applyProtection="1">
      <alignment horizontal="center" vertical="center" wrapText="1"/>
    </xf>
    <xf numFmtId="0" fontId="18" fillId="0" borderId="45" xfId="0" applyFont="1" applyBorder="1" applyAlignment="1" applyProtection="1">
      <alignment horizontal="center" vertical="center" shrinkToFit="1"/>
    </xf>
    <xf numFmtId="0" fontId="20" fillId="0" borderId="45" xfId="0" applyFont="1" applyBorder="1" applyAlignment="1" applyProtection="1">
      <alignment vertical="center"/>
    </xf>
    <xf numFmtId="0" fontId="18" fillId="0" borderId="46" xfId="0" applyFont="1" applyBorder="1" applyAlignment="1" applyProtection="1">
      <alignment horizontal="center" vertical="center" shrinkToFit="1"/>
    </xf>
    <xf numFmtId="0" fontId="20" fillId="0" borderId="46" xfId="0" applyFont="1" applyBorder="1" applyAlignment="1" applyProtection="1">
      <alignment vertical="center"/>
    </xf>
    <xf numFmtId="0" fontId="3" fillId="0" borderId="62" xfId="0" applyFont="1" applyFill="1" applyBorder="1" applyAlignment="1" applyProtection="1">
      <alignment horizontal="center" vertical="center"/>
    </xf>
    <xf numFmtId="0" fontId="3" fillId="0" borderId="60" xfId="0" applyFont="1" applyBorder="1" applyAlignment="1" applyProtection="1">
      <alignment vertical="center"/>
    </xf>
    <xf numFmtId="180" fontId="3" fillId="0" borderId="60" xfId="0" applyNumberFormat="1" applyFont="1" applyBorder="1" applyAlignment="1" applyProtection="1">
      <alignment shrinkToFit="1"/>
    </xf>
    <xf numFmtId="0" fontId="22" fillId="0" borderId="44" xfId="0" applyFont="1" applyBorder="1" applyAlignment="1" applyProtection="1">
      <alignment horizontal="center" vertical="center" wrapText="1"/>
    </xf>
    <xf numFmtId="0" fontId="18" fillId="0" borderId="47" xfId="0" applyFont="1" applyBorder="1" applyAlignment="1" applyProtection="1">
      <alignment horizontal="center" vertical="center" shrinkToFit="1"/>
    </xf>
    <xf numFmtId="184" fontId="5" fillId="0" borderId="57" xfId="0" applyNumberFormat="1" applyFont="1" applyFill="1" applyBorder="1" applyAlignment="1" applyProtection="1">
      <alignment horizontal="center" vertical="center"/>
    </xf>
    <xf numFmtId="184" fontId="5" fillId="0" borderId="58" xfId="0" applyNumberFormat="1" applyFont="1" applyFill="1" applyBorder="1" applyAlignment="1" applyProtection="1">
      <alignment horizontal="center" vertical="center"/>
    </xf>
    <xf numFmtId="184" fontId="5" fillId="0" borderId="59" xfId="0" applyNumberFormat="1" applyFont="1" applyFill="1" applyBorder="1" applyAlignment="1" applyProtection="1">
      <alignment horizontal="center" vertical="center"/>
    </xf>
    <xf numFmtId="0" fontId="20" fillId="0" borderId="47" xfId="0" applyFont="1" applyBorder="1" applyAlignment="1" applyProtection="1">
      <alignment vertical="center"/>
    </xf>
    <xf numFmtId="184" fontId="3" fillId="0" borderId="48" xfId="0" applyNumberFormat="1" applyFont="1" applyFill="1" applyBorder="1" applyAlignment="1" applyProtection="1">
      <alignment vertical="center"/>
    </xf>
    <xf numFmtId="184" fontId="3" fillId="0" borderId="3" xfId="0" applyNumberFormat="1" applyFont="1" applyFill="1" applyBorder="1" applyAlignment="1" applyProtection="1">
      <alignment vertical="center"/>
    </xf>
    <xf numFmtId="184" fontId="5" fillId="0" borderId="52" xfId="0" applyNumberFormat="1" applyFont="1" applyFill="1" applyBorder="1" applyAlignment="1" applyProtection="1">
      <alignment horizontal="center" vertical="center"/>
    </xf>
    <xf numFmtId="184" fontId="5" fillId="0" borderId="0" xfId="0" applyNumberFormat="1" applyFont="1" applyFill="1" applyBorder="1" applyAlignment="1" applyProtection="1">
      <alignment horizontal="center" vertical="center"/>
    </xf>
    <xf numFmtId="184" fontId="5" fillId="0" borderId="53" xfId="0" applyNumberFormat="1" applyFont="1" applyFill="1" applyBorder="1" applyAlignment="1" applyProtection="1">
      <alignment horizontal="center" vertical="center"/>
    </xf>
    <xf numFmtId="0" fontId="18" fillId="0" borderId="49" xfId="0" applyFont="1" applyBorder="1" applyAlignment="1" applyProtection="1">
      <alignment horizontal="center" vertical="center" shrinkToFit="1"/>
    </xf>
    <xf numFmtId="184" fontId="5" fillId="0" borderId="54" xfId="0" applyNumberFormat="1" applyFont="1" applyFill="1" applyBorder="1" applyAlignment="1" applyProtection="1">
      <alignment horizontal="center" vertical="center"/>
    </xf>
    <xf numFmtId="184" fontId="5" fillId="0" borderId="55" xfId="0" applyNumberFormat="1" applyFont="1" applyFill="1" applyBorder="1" applyAlignment="1" applyProtection="1">
      <alignment horizontal="center" vertical="center"/>
    </xf>
    <xf numFmtId="184" fontId="5" fillId="0" borderId="56" xfId="0" applyNumberFormat="1" applyFont="1" applyFill="1" applyBorder="1" applyAlignment="1" applyProtection="1">
      <alignment horizontal="center" vertical="center"/>
    </xf>
    <xf numFmtId="0" fontId="20" fillId="0" borderId="49" xfId="0" applyFont="1" applyBorder="1" applyAlignment="1" applyProtection="1">
      <alignment vertical="center"/>
    </xf>
    <xf numFmtId="184" fontId="20" fillId="0" borderId="10" xfId="0" applyNumberFormat="1" applyFont="1" applyBorder="1" applyAlignment="1" applyProtection="1">
      <alignment vertical="center" wrapText="1"/>
    </xf>
    <xf numFmtId="184" fontId="3" fillId="0" borderId="10" xfId="0" applyNumberFormat="1" applyFont="1" applyBorder="1" applyAlignment="1" applyProtection="1">
      <alignment vertical="center"/>
    </xf>
    <xf numFmtId="176" fontId="3" fillId="0" borderId="0" xfId="0" applyNumberFormat="1" applyFont="1" applyBorder="1" applyProtection="1"/>
    <xf numFmtId="180" fontId="3" fillId="0" borderId="0" xfId="0" applyNumberFormat="1" applyFont="1" applyBorder="1" applyAlignment="1" applyProtection="1">
      <alignment shrinkToFit="1"/>
    </xf>
    <xf numFmtId="0" fontId="3" fillId="0" borderId="0" xfId="0" applyFont="1" applyBorder="1" applyProtection="1"/>
    <xf numFmtId="0" fontId="8" fillId="0" borderId="0" xfId="0" applyFont="1" applyAlignment="1" applyProtection="1">
      <alignment vertical="center"/>
    </xf>
    <xf numFmtId="0" fontId="8" fillId="0" borderId="0" xfId="0" applyFont="1" applyAlignment="1" applyProtection="1">
      <alignment horizontal="right"/>
    </xf>
    <xf numFmtId="176" fontId="8" fillId="0" borderId="0" xfId="0" applyNumberFormat="1" applyFont="1" applyAlignment="1" applyProtection="1">
      <alignment horizontal="center" vertical="center" shrinkToFit="1"/>
    </xf>
    <xf numFmtId="0" fontId="8" fillId="0" borderId="61" xfId="0" applyFont="1" applyBorder="1" applyAlignment="1" applyProtection="1">
      <alignment horizontal="center" vertical="center"/>
    </xf>
    <xf numFmtId="176" fontId="8" fillId="0" borderId="0" xfId="0" applyNumberFormat="1" applyFont="1" applyBorder="1" applyAlignment="1" applyProtection="1">
      <alignment horizontal="center" vertical="center" shrinkToFit="1"/>
    </xf>
    <xf numFmtId="176" fontId="8" fillId="0" borderId="0" xfId="0" applyNumberFormat="1" applyFont="1" applyBorder="1" applyAlignment="1" applyProtection="1">
      <alignment horizontal="right"/>
    </xf>
    <xf numFmtId="180" fontId="12" fillId="0" borderId="24" xfId="0" applyNumberFormat="1" applyFont="1" applyBorder="1" applyAlignment="1" applyProtection="1"/>
    <xf numFmtId="180" fontId="12" fillId="0" borderId="25" xfId="0" applyNumberFormat="1" applyFont="1" applyBorder="1" applyAlignment="1" applyProtection="1"/>
    <xf numFmtId="0" fontId="8" fillId="0" borderId="0" xfId="0" applyFont="1" applyAlignment="1" applyProtection="1">
      <alignment horizontal="left"/>
    </xf>
    <xf numFmtId="180" fontId="13" fillId="0" borderId="24" xfId="0" applyNumberFormat="1" applyFont="1" applyBorder="1" applyAlignment="1" applyProtection="1"/>
    <xf numFmtId="180" fontId="13" fillId="0" borderId="25" xfId="0" applyNumberFormat="1" applyFont="1" applyBorder="1" applyAlignment="1" applyProtection="1"/>
    <xf numFmtId="176" fontId="8" fillId="0" borderId="0" xfId="0" applyNumberFormat="1" applyFont="1" applyAlignment="1" applyProtection="1">
      <alignment horizontal="left" vertical="center" shrinkToFit="1"/>
    </xf>
    <xf numFmtId="176" fontId="12" fillId="0" borderId="0" xfId="0" applyNumberFormat="1" applyFont="1" applyBorder="1" applyAlignment="1" applyProtection="1">
      <alignment vertical="center" shrinkToFit="1"/>
    </xf>
    <xf numFmtId="176" fontId="8" fillId="0" borderId="0" xfId="0" applyNumberFormat="1" applyFont="1" applyBorder="1" applyAlignment="1" applyProtection="1">
      <alignment horizontal="left"/>
    </xf>
    <xf numFmtId="0" fontId="8" fillId="0" borderId="0" xfId="0" applyFont="1" applyBorder="1" applyAlignment="1" applyProtection="1">
      <alignment horizontal="center"/>
    </xf>
    <xf numFmtId="0" fontId="8" fillId="0" borderId="0" xfId="0" applyFont="1" applyAlignment="1" applyProtection="1">
      <alignment horizontal="center"/>
    </xf>
    <xf numFmtId="0" fontId="7" fillId="0" borderId="0" xfId="0" applyFont="1" applyBorder="1" applyAlignment="1" applyProtection="1"/>
    <xf numFmtId="0" fontId="7" fillId="0" borderId="0" xfId="0" applyFont="1" applyBorder="1" applyAlignment="1" applyProtection="1">
      <alignment horizontal="center"/>
    </xf>
    <xf numFmtId="0" fontId="14" fillId="0" borderId="0" xfId="0" applyFont="1" applyAlignment="1" applyProtection="1"/>
    <xf numFmtId="0" fontId="14" fillId="0" borderId="0" xfId="0" applyFont="1" applyAlignment="1" applyProtection="1">
      <alignment horizontal="center"/>
    </xf>
  </cellXfs>
  <cellStyles count="4">
    <cellStyle name="桁区切り 2" xfId="1"/>
    <cellStyle name="標準" xfId="0" builtinId="0"/>
    <cellStyle name="標準 2" xfId="2"/>
    <cellStyle name="未定義" xfId="3"/>
  </cellStyles>
  <dxfs count="0"/>
  <tableStyles count="0" defaultTableStyle="TableStyleMedium2" defaultPivotStyle="PivotStyleMedium9"/>
  <colors>
    <mruColors>
      <color rgb="FFD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AJ85"/>
  <sheetViews>
    <sheetView tabSelected="1" view="pageBreakPreview" topLeftCell="B4" zoomScale="70" zoomScaleNormal="100" zoomScaleSheetLayoutView="70" workbookViewId="0">
      <pane xSplit="2" topLeftCell="D1" activePane="topRight" state="frozen"/>
      <selection activeCell="Z469" sqref="Z469"/>
      <selection pane="topRight" activeCell="E22" sqref="E22:G22"/>
    </sheetView>
  </sheetViews>
  <sheetFormatPr defaultColWidth="9" defaultRowHeight="13.2" x14ac:dyDescent="0.2"/>
  <cols>
    <col min="1" max="1" width="1.109375" style="21" customWidth="1"/>
    <col min="2" max="2" width="9" style="21"/>
    <col min="3" max="3" width="6.6640625" style="22" customWidth="1"/>
    <col min="4" max="4" width="16.21875" style="21" customWidth="1"/>
    <col min="5" max="5" width="7.6640625" style="23" customWidth="1"/>
    <col min="6" max="6" width="9.6640625" style="23" customWidth="1"/>
    <col min="7" max="7" width="7.6640625" style="23" customWidth="1"/>
    <col min="8" max="8" width="23.88671875" style="23" bestFit="1" customWidth="1"/>
    <col min="9" max="9" width="8.6640625" style="24" customWidth="1"/>
    <col min="10" max="10" width="8.6640625" style="25" customWidth="1"/>
    <col min="11" max="13" width="8.6640625" style="26" customWidth="1"/>
    <col min="14" max="17" width="8.6640625" style="27" customWidth="1"/>
    <col min="18" max="18" width="10.44140625" style="27" customWidth="1"/>
    <col min="19" max="32" width="8.6640625" style="27" customWidth="1"/>
    <col min="33" max="33" width="14.77734375" style="21" customWidth="1"/>
    <col min="34" max="34" width="15.77734375" style="21" customWidth="1"/>
    <col min="35" max="35" width="11.88671875" style="21" customWidth="1"/>
    <col min="36" max="16384" width="9" style="21"/>
  </cols>
  <sheetData>
    <row r="1" spans="1:34" x14ac:dyDescent="0.2">
      <c r="AG1" s="26"/>
    </row>
    <row r="2" spans="1:34" ht="16.2" x14ac:dyDescent="0.2">
      <c r="A2" s="28" t="s">
        <v>31</v>
      </c>
      <c r="B2" s="28"/>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row>
    <row r="3" spans="1:34" ht="16.2" x14ac:dyDescent="0.2">
      <c r="A3" s="29"/>
      <c r="B3" s="29"/>
      <c r="C3" s="30"/>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row>
    <row r="4" spans="1:34" x14ac:dyDescent="0.2">
      <c r="B4" s="31" t="s">
        <v>4</v>
      </c>
      <c r="C4" s="32"/>
      <c r="D4" s="33"/>
      <c r="E4" s="4"/>
      <c r="F4" s="5"/>
      <c r="G4" s="5"/>
      <c r="H4" s="5"/>
      <c r="I4" s="5"/>
      <c r="J4" s="5"/>
      <c r="K4" s="5"/>
      <c r="L4" s="5"/>
      <c r="M4" s="6"/>
    </row>
    <row r="5" spans="1:34" x14ac:dyDescent="0.2">
      <c r="B5" s="31" t="s">
        <v>5</v>
      </c>
      <c r="C5" s="32"/>
      <c r="D5" s="33"/>
      <c r="E5" s="31" t="s">
        <v>64</v>
      </c>
      <c r="F5" s="32"/>
      <c r="G5" s="32"/>
      <c r="H5" s="32"/>
      <c r="I5" s="32"/>
      <c r="J5" s="32"/>
      <c r="K5" s="32"/>
      <c r="L5" s="32"/>
      <c r="M5" s="33"/>
    </row>
    <row r="6" spans="1:34" x14ac:dyDescent="0.2">
      <c r="B6" s="23"/>
      <c r="C6" s="34"/>
      <c r="D6" s="23"/>
      <c r="E6" s="21"/>
      <c r="F6" s="21"/>
      <c r="G6" s="21"/>
    </row>
    <row r="7" spans="1:34" ht="16.2" x14ac:dyDescent="0.2">
      <c r="B7" s="35" t="s">
        <v>23</v>
      </c>
      <c r="D7" s="23"/>
      <c r="E7" s="21"/>
      <c r="F7" s="21"/>
      <c r="G7" s="21"/>
    </row>
    <row r="8" spans="1:34" ht="16.2" x14ac:dyDescent="0.2">
      <c r="B8" s="35" t="s">
        <v>28</v>
      </c>
      <c r="C8" s="36"/>
      <c r="D8" s="23"/>
      <c r="E8" s="21"/>
      <c r="F8" s="21"/>
      <c r="G8" s="21"/>
    </row>
    <row r="9" spans="1:34" ht="16.2" x14ac:dyDescent="0.2">
      <c r="B9" s="35" t="s">
        <v>24</v>
      </c>
      <c r="C9" s="36"/>
      <c r="D9" s="23"/>
      <c r="E9" s="21"/>
      <c r="F9" s="21"/>
      <c r="G9" s="21"/>
    </row>
    <row r="10" spans="1:34" ht="16.2" x14ac:dyDescent="0.2">
      <c r="B10" s="35" t="s">
        <v>32</v>
      </c>
      <c r="C10" s="36"/>
      <c r="D10" s="23"/>
      <c r="E10" s="21"/>
      <c r="F10" s="21"/>
      <c r="G10" s="21"/>
    </row>
    <row r="11" spans="1:34" ht="16.2" x14ac:dyDescent="0.2">
      <c r="B11" s="35" t="s">
        <v>82</v>
      </c>
      <c r="C11" s="36"/>
      <c r="D11" s="23"/>
      <c r="E11" s="21"/>
      <c r="F11" s="21"/>
      <c r="G11" s="21"/>
    </row>
    <row r="12" spans="1:34" ht="16.2" x14ac:dyDescent="0.2">
      <c r="B12" s="35" t="s">
        <v>25</v>
      </c>
      <c r="C12" s="36"/>
      <c r="D12" s="23"/>
      <c r="E12" s="21"/>
      <c r="F12" s="21"/>
      <c r="G12" s="21"/>
    </row>
    <row r="13" spans="1:34" ht="16.2" x14ac:dyDescent="0.2">
      <c r="B13" s="35" t="s">
        <v>26</v>
      </c>
      <c r="C13" s="36"/>
      <c r="D13" s="23"/>
      <c r="E13" s="21"/>
      <c r="F13" s="21"/>
      <c r="G13" s="21"/>
    </row>
    <row r="14" spans="1:34" ht="16.2" x14ac:dyDescent="0.2">
      <c r="B14" s="35" t="s">
        <v>27</v>
      </c>
      <c r="C14" s="36"/>
      <c r="D14" s="23"/>
      <c r="E14" s="21"/>
      <c r="F14" s="21"/>
      <c r="G14" s="21"/>
    </row>
    <row r="16" spans="1:34" s="37" customFormat="1" ht="15" customHeight="1" x14ac:dyDescent="0.2">
      <c r="B16" s="38" t="s">
        <v>55</v>
      </c>
      <c r="C16" s="39"/>
      <c r="D16" s="38"/>
      <c r="E16" s="40"/>
      <c r="F16" s="40"/>
      <c r="G16" s="40"/>
      <c r="H16" s="40"/>
      <c r="I16" s="41"/>
      <c r="J16" s="42"/>
      <c r="K16" s="43"/>
      <c r="L16" s="43"/>
      <c r="M16" s="43"/>
      <c r="N16" s="44"/>
      <c r="O16" s="44"/>
      <c r="P16" s="44"/>
      <c r="Q16" s="44"/>
      <c r="R16" s="44"/>
      <c r="S16" s="44"/>
      <c r="T16" s="44"/>
      <c r="U16" s="44"/>
      <c r="V16" s="44"/>
      <c r="W16" s="44"/>
      <c r="X16" s="44"/>
      <c r="Y16" s="44"/>
      <c r="Z16" s="44"/>
      <c r="AA16" s="44"/>
      <c r="AB16" s="44"/>
      <c r="AC16" s="44"/>
      <c r="AD16" s="44"/>
      <c r="AE16" s="44"/>
      <c r="AF16" s="44"/>
    </row>
    <row r="17" spans="2:36" ht="18" customHeight="1" x14ac:dyDescent="0.2">
      <c r="B17" s="45" t="s">
        <v>0</v>
      </c>
      <c r="C17" s="46" t="s">
        <v>22</v>
      </c>
      <c r="D17" s="47" t="s">
        <v>3</v>
      </c>
      <c r="E17" s="48"/>
      <c r="F17" s="48"/>
      <c r="G17" s="49"/>
      <c r="H17" s="50" t="s">
        <v>2</v>
      </c>
      <c r="I17" s="51"/>
      <c r="J17" s="51"/>
      <c r="K17" s="51"/>
      <c r="L17" s="51"/>
      <c r="M17" s="51"/>
      <c r="N17" s="51"/>
      <c r="O17" s="51"/>
      <c r="P17" s="51"/>
      <c r="Q17" s="51"/>
      <c r="R17" s="51"/>
      <c r="S17" s="51"/>
      <c r="T17" s="51"/>
      <c r="U17" s="51"/>
      <c r="V17" s="51"/>
      <c r="W17" s="51"/>
      <c r="X17" s="51"/>
      <c r="Y17" s="51"/>
      <c r="Z17" s="51"/>
      <c r="AA17" s="51"/>
      <c r="AB17" s="51"/>
      <c r="AC17" s="51"/>
      <c r="AD17" s="51"/>
      <c r="AE17" s="51"/>
      <c r="AF17" s="51"/>
      <c r="AG17" s="52"/>
    </row>
    <row r="18" spans="2:36" s="61" customFormat="1" ht="18" customHeight="1" x14ac:dyDescent="0.2">
      <c r="B18" s="53"/>
      <c r="C18" s="54"/>
      <c r="D18" s="55"/>
      <c r="E18" s="56"/>
      <c r="F18" s="56"/>
      <c r="G18" s="57"/>
      <c r="H18" s="58" t="s">
        <v>12</v>
      </c>
      <c r="I18" s="59" t="s">
        <v>34</v>
      </c>
      <c r="J18" s="59" t="s">
        <v>29</v>
      </c>
      <c r="K18" s="59" t="s">
        <v>35</v>
      </c>
      <c r="L18" s="59" t="s">
        <v>33</v>
      </c>
      <c r="M18" s="59" t="s">
        <v>36</v>
      </c>
      <c r="N18" s="59" t="s">
        <v>37</v>
      </c>
      <c r="O18" s="59" t="s">
        <v>30</v>
      </c>
      <c r="P18" s="59" t="s">
        <v>38</v>
      </c>
      <c r="Q18" s="59" t="s">
        <v>39</v>
      </c>
      <c r="R18" s="59" t="s">
        <v>40</v>
      </c>
      <c r="S18" s="59" t="s">
        <v>41</v>
      </c>
      <c r="T18" s="59" t="s">
        <v>42</v>
      </c>
      <c r="U18" s="59" t="s">
        <v>43</v>
      </c>
      <c r="V18" s="59" t="s">
        <v>44</v>
      </c>
      <c r="W18" s="59" t="s">
        <v>45</v>
      </c>
      <c r="X18" s="59" t="s">
        <v>46</v>
      </c>
      <c r="Y18" s="59" t="s">
        <v>47</v>
      </c>
      <c r="Z18" s="59" t="s">
        <v>48</v>
      </c>
      <c r="AA18" s="59" t="s">
        <v>49</v>
      </c>
      <c r="AB18" s="59" t="s">
        <v>50</v>
      </c>
      <c r="AC18" s="59" t="s">
        <v>51</v>
      </c>
      <c r="AD18" s="59" t="s">
        <v>52</v>
      </c>
      <c r="AE18" s="59" t="s">
        <v>53</v>
      </c>
      <c r="AF18" s="59" t="s">
        <v>54</v>
      </c>
      <c r="AG18" s="60" t="s">
        <v>1</v>
      </c>
    </row>
    <row r="19" spans="2:36" s="61" customFormat="1" ht="13.5" customHeight="1" x14ac:dyDescent="0.2">
      <c r="B19" s="62" t="s">
        <v>65</v>
      </c>
      <c r="C19" s="63" t="s">
        <v>60</v>
      </c>
      <c r="D19" s="64" t="s">
        <v>17</v>
      </c>
      <c r="E19" s="7"/>
      <c r="F19" s="8"/>
      <c r="G19" s="9"/>
      <c r="H19" s="65" t="s">
        <v>9</v>
      </c>
      <c r="I19" s="10"/>
      <c r="J19" s="10"/>
      <c r="K19" s="10"/>
      <c r="L19" s="10"/>
      <c r="M19" s="10"/>
      <c r="N19" s="10"/>
      <c r="O19" s="10"/>
      <c r="P19" s="10"/>
      <c r="Q19" s="10"/>
      <c r="R19" s="10"/>
      <c r="S19" s="10"/>
      <c r="T19" s="10"/>
      <c r="U19" s="10"/>
      <c r="V19" s="10"/>
      <c r="W19" s="10"/>
      <c r="X19" s="10"/>
      <c r="Y19" s="10"/>
      <c r="Z19" s="10"/>
      <c r="AA19" s="10"/>
      <c r="AB19" s="10"/>
      <c r="AC19" s="10"/>
      <c r="AD19" s="10"/>
      <c r="AE19" s="10"/>
      <c r="AF19" s="10"/>
      <c r="AG19" s="66"/>
      <c r="AJ19" s="21"/>
    </row>
    <row r="20" spans="2:36" ht="13.5" customHeight="1" x14ac:dyDescent="0.2">
      <c r="B20" s="67"/>
      <c r="C20" s="68"/>
      <c r="D20" s="69" t="s">
        <v>18</v>
      </c>
      <c r="E20" s="70">
        <v>60</v>
      </c>
      <c r="F20" s="71"/>
      <c r="G20" s="72"/>
      <c r="H20" s="73" t="s">
        <v>10</v>
      </c>
      <c r="I20" s="1">
        <v>14</v>
      </c>
      <c r="J20" s="1">
        <v>17</v>
      </c>
      <c r="K20" s="2">
        <v>14</v>
      </c>
      <c r="L20" s="2">
        <v>14</v>
      </c>
      <c r="M20" s="3">
        <v>15</v>
      </c>
      <c r="N20" s="2">
        <v>13</v>
      </c>
      <c r="O20" s="2">
        <v>15</v>
      </c>
      <c r="P20" s="2">
        <v>24</v>
      </c>
      <c r="Q20" s="2">
        <v>14</v>
      </c>
      <c r="R20" s="2">
        <v>18</v>
      </c>
      <c r="S20" s="2">
        <v>15</v>
      </c>
      <c r="T20" s="2">
        <v>13</v>
      </c>
      <c r="U20" s="1">
        <v>14</v>
      </c>
      <c r="V20" s="1">
        <v>17</v>
      </c>
      <c r="W20" s="2">
        <v>14</v>
      </c>
      <c r="X20" s="2">
        <v>14</v>
      </c>
      <c r="Y20" s="3">
        <v>15</v>
      </c>
      <c r="Z20" s="2">
        <v>13</v>
      </c>
      <c r="AA20" s="2">
        <v>15</v>
      </c>
      <c r="AB20" s="2">
        <v>24</v>
      </c>
      <c r="AC20" s="2">
        <v>14</v>
      </c>
      <c r="AD20" s="2">
        <v>18</v>
      </c>
      <c r="AE20" s="2">
        <v>15</v>
      </c>
      <c r="AF20" s="2">
        <v>13</v>
      </c>
      <c r="AG20" s="74">
        <f>SUM(I20:AF20)</f>
        <v>372</v>
      </c>
      <c r="AH20" s="61" t="s">
        <v>6</v>
      </c>
      <c r="AI20" s="75">
        <f>AG20-SUM(I20:N20)</f>
        <v>285</v>
      </c>
    </row>
    <row r="21" spans="2:36" ht="13.5" customHeight="1" x14ac:dyDescent="0.2">
      <c r="B21" s="67"/>
      <c r="C21" s="76"/>
      <c r="D21" s="77" t="s">
        <v>83</v>
      </c>
      <c r="E21" s="78">
        <f>ROUNDDOWN(E19*24,2)</f>
        <v>0</v>
      </c>
      <c r="F21" s="79"/>
      <c r="G21" s="80"/>
      <c r="H21" s="81" t="s">
        <v>11</v>
      </c>
      <c r="I21" s="82">
        <f t="shared" ref="I21:T21" si="0">ROUNDDOWN(I19*I20,2)</f>
        <v>0</v>
      </c>
      <c r="J21" s="82">
        <f t="shared" si="0"/>
        <v>0</v>
      </c>
      <c r="K21" s="82">
        <f t="shared" si="0"/>
        <v>0</v>
      </c>
      <c r="L21" s="82">
        <f t="shared" si="0"/>
        <v>0</v>
      </c>
      <c r="M21" s="82">
        <f t="shared" si="0"/>
        <v>0</v>
      </c>
      <c r="N21" s="82">
        <f t="shared" si="0"/>
        <v>0</v>
      </c>
      <c r="O21" s="82">
        <f t="shared" si="0"/>
        <v>0</v>
      </c>
      <c r="P21" s="82">
        <f t="shared" si="0"/>
        <v>0</v>
      </c>
      <c r="Q21" s="82">
        <f t="shared" si="0"/>
        <v>0</v>
      </c>
      <c r="R21" s="82">
        <f t="shared" si="0"/>
        <v>0</v>
      </c>
      <c r="S21" s="82">
        <f t="shared" si="0"/>
        <v>0</v>
      </c>
      <c r="T21" s="82">
        <f t="shared" si="0"/>
        <v>0</v>
      </c>
      <c r="U21" s="82">
        <f t="shared" ref="U21:AF21" si="1">ROUNDDOWN(U19*U20,2)</f>
        <v>0</v>
      </c>
      <c r="V21" s="82">
        <f t="shared" si="1"/>
        <v>0</v>
      </c>
      <c r="W21" s="82">
        <f t="shared" si="1"/>
        <v>0</v>
      </c>
      <c r="X21" s="82">
        <f t="shared" si="1"/>
        <v>0</v>
      </c>
      <c r="Y21" s="82">
        <f t="shared" si="1"/>
        <v>0</v>
      </c>
      <c r="Z21" s="82">
        <f t="shared" si="1"/>
        <v>0</v>
      </c>
      <c r="AA21" s="82">
        <f t="shared" si="1"/>
        <v>0</v>
      </c>
      <c r="AB21" s="82">
        <f t="shared" si="1"/>
        <v>0</v>
      </c>
      <c r="AC21" s="82">
        <f t="shared" si="1"/>
        <v>0</v>
      </c>
      <c r="AD21" s="82">
        <f t="shared" si="1"/>
        <v>0</v>
      </c>
      <c r="AE21" s="82">
        <f t="shared" si="1"/>
        <v>0</v>
      </c>
      <c r="AF21" s="82">
        <f t="shared" si="1"/>
        <v>0</v>
      </c>
      <c r="AG21" s="83">
        <f>SUM(I21:AF21)</f>
        <v>0</v>
      </c>
      <c r="AH21" s="84">
        <f>ROUNDDOWN(E21+AG21,0)</f>
        <v>0</v>
      </c>
    </row>
    <row r="22" spans="2:36" s="61" customFormat="1" ht="13.5" customHeight="1" x14ac:dyDescent="0.2">
      <c r="B22" s="67"/>
      <c r="C22" s="63" t="s">
        <v>19</v>
      </c>
      <c r="D22" s="64" t="s">
        <v>7</v>
      </c>
      <c r="E22" s="7"/>
      <c r="F22" s="8"/>
      <c r="G22" s="9"/>
      <c r="H22" s="65" t="s">
        <v>9</v>
      </c>
      <c r="I22" s="10"/>
      <c r="J22" s="10"/>
      <c r="K22" s="10"/>
      <c r="L22" s="10"/>
      <c r="M22" s="10"/>
      <c r="N22" s="10"/>
      <c r="O22" s="10"/>
      <c r="P22" s="10"/>
      <c r="Q22" s="10"/>
      <c r="R22" s="10"/>
      <c r="S22" s="10"/>
      <c r="T22" s="10"/>
      <c r="U22" s="10"/>
      <c r="V22" s="10"/>
      <c r="W22" s="10"/>
      <c r="X22" s="10"/>
      <c r="Y22" s="10"/>
      <c r="Z22" s="10"/>
      <c r="AA22" s="10"/>
      <c r="AB22" s="10"/>
      <c r="AC22" s="10"/>
      <c r="AD22" s="10"/>
      <c r="AE22" s="10"/>
      <c r="AF22" s="10"/>
      <c r="AG22" s="66"/>
      <c r="AJ22" s="21"/>
    </row>
    <row r="23" spans="2:36" x14ac:dyDescent="0.2">
      <c r="B23" s="67"/>
      <c r="C23" s="68"/>
      <c r="D23" s="69" t="s">
        <v>8</v>
      </c>
      <c r="E23" s="85">
        <v>32</v>
      </c>
      <c r="F23" s="86"/>
      <c r="G23" s="87"/>
      <c r="H23" s="73" t="s">
        <v>10</v>
      </c>
      <c r="I23" s="1">
        <v>6038</v>
      </c>
      <c r="J23" s="1">
        <v>7092</v>
      </c>
      <c r="K23" s="2">
        <v>6263</v>
      </c>
      <c r="L23" s="2">
        <v>5941</v>
      </c>
      <c r="M23" s="3">
        <v>6951</v>
      </c>
      <c r="N23" s="2">
        <v>5904</v>
      </c>
      <c r="O23" s="2">
        <v>6242</v>
      </c>
      <c r="P23" s="2">
        <v>5170</v>
      </c>
      <c r="Q23" s="2">
        <v>4828</v>
      </c>
      <c r="R23" s="2">
        <v>5787</v>
      </c>
      <c r="S23" s="2">
        <v>5024</v>
      </c>
      <c r="T23" s="2">
        <v>5013</v>
      </c>
      <c r="U23" s="1">
        <v>6038</v>
      </c>
      <c r="V23" s="1">
        <v>7092</v>
      </c>
      <c r="W23" s="2">
        <v>6263</v>
      </c>
      <c r="X23" s="2">
        <v>5941</v>
      </c>
      <c r="Y23" s="3">
        <v>6951</v>
      </c>
      <c r="Z23" s="2">
        <v>5904</v>
      </c>
      <c r="AA23" s="2">
        <v>6242</v>
      </c>
      <c r="AB23" s="2">
        <v>5170</v>
      </c>
      <c r="AC23" s="2">
        <v>4828</v>
      </c>
      <c r="AD23" s="2">
        <v>5787</v>
      </c>
      <c r="AE23" s="2">
        <v>5024</v>
      </c>
      <c r="AF23" s="2">
        <v>5013</v>
      </c>
      <c r="AG23" s="74">
        <f>SUM(I23:AF23)</f>
        <v>140506</v>
      </c>
      <c r="AH23" s="61" t="s">
        <v>6</v>
      </c>
      <c r="AI23" s="75">
        <f>AG23-SUM(I23:N23)</f>
        <v>102317</v>
      </c>
    </row>
    <row r="24" spans="2:36" ht="13.5" customHeight="1" thickBot="1" x14ac:dyDescent="0.25">
      <c r="B24" s="88"/>
      <c r="C24" s="76"/>
      <c r="D24" s="77" t="s">
        <v>56</v>
      </c>
      <c r="E24" s="78">
        <f>ROUNDDOWN(E22*E23*24,2)</f>
        <v>0</v>
      </c>
      <c r="F24" s="79"/>
      <c r="G24" s="80"/>
      <c r="H24" s="81" t="s">
        <v>11</v>
      </c>
      <c r="I24" s="82">
        <f t="shared" ref="I24:T24" si="2">ROUNDDOWN(I22*I23,2)</f>
        <v>0</v>
      </c>
      <c r="J24" s="82">
        <f t="shared" si="2"/>
        <v>0</v>
      </c>
      <c r="K24" s="82">
        <f t="shared" si="2"/>
        <v>0</v>
      </c>
      <c r="L24" s="82">
        <f t="shared" si="2"/>
        <v>0</v>
      </c>
      <c r="M24" s="82">
        <f t="shared" si="2"/>
        <v>0</v>
      </c>
      <c r="N24" s="82">
        <f t="shared" si="2"/>
        <v>0</v>
      </c>
      <c r="O24" s="82">
        <f t="shared" si="2"/>
        <v>0</v>
      </c>
      <c r="P24" s="82">
        <f t="shared" si="2"/>
        <v>0</v>
      </c>
      <c r="Q24" s="82">
        <f t="shared" si="2"/>
        <v>0</v>
      </c>
      <c r="R24" s="82">
        <f t="shared" si="2"/>
        <v>0</v>
      </c>
      <c r="S24" s="82">
        <f t="shared" si="2"/>
        <v>0</v>
      </c>
      <c r="T24" s="82">
        <f t="shared" si="2"/>
        <v>0</v>
      </c>
      <c r="U24" s="82">
        <f t="shared" ref="U24:AF24" si="3">ROUNDDOWN(U22*U23,2)</f>
        <v>0</v>
      </c>
      <c r="V24" s="82">
        <f t="shared" si="3"/>
        <v>0</v>
      </c>
      <c r="W24" s="82">
        <f t="shared" si="3"/>
        <v>0</v>
      </c>
      <c r="X24" s="82">
        <f t="shared" si="3"/>
        <v>0</v>
      </c>
      <c r="Y24" s="82">
        <f t="shared" si="3"/>
        <v>0</v>
      </c>
      <c r="Z24" s="82">
        <f t="shared" si="3"/>
        <v>0</v>
      </c>
      <c r="AA24" s="82">
        <f t="shared" si="3"/>
        <v>0</v>
      </c>
      <c r="AB24" s="82">
        <f t="shared" si="3"/>
        <v>0</v>
      </c>
      <c r="AC24" s="82">
        <f t="shared" si="3"/>
        <v>0</v>
      </c>
      <c r="AD24" s="82">
        <f t="shared" si="3"/>
        <v>0</v>
      </c>
      <c r="AE24" s="82">
        <f t="shared" si="3"/>
        <v>0</v>
      </c>
      <c r="AF24" s="82">
        <f t="shared" si="3"/>
        <v>0</v>
      </c>
      <c r="AG24" s="83">
        <f>SUM(I24:AF24)</f>
        <v>0</v>
      </c>
      <c r="AH24" s="84">
        <f>ROUNDDOWN(E24+AG24,0)</f>
        <v>0</v>
      </c>
    </row>
    <row r="25" spans="2:36" ht="13.8" thickBot="1" x14ac:dyDescent="0.25">
      <c r="B25" s="89"/>
      <c r="C25" s="90"/>
      <c r="D25" s="91"/>
      <c r="E25" s="92"/>
      <c r="F25" s="92"/>
      <c r="G25" s="92"/>
      <c r="H25" s="93"/>
      <c r="K25" s="94"/>
      <c r="L25" s="94"/>
      <c r="M25" s="95"/>
      <c r="AG25" s="26" t="s">
        <v>20</v>
      </c>
      <c r="AH25" s="96">
        <f>AH21+AH24</f>
        <v>0</v>
      </c>
    </row>
    <row r="26" spans="2:36" x14ac:dyDescent="0.2">
      <c r="B26" s="38" t="s">
        <v>57</v>
      </c>
      <c r="C26" s="39"/>
      <c r="D26" s="38"/>
      <c r="E26" s="40"/>
      <c r="F26" s="40"/>
      <c r="G26" s="40"/>
      <c r="H26" s="40"/>
      <c r="I26" s="41"/>
      <c r="J26" s="42"/>
      <c r="K26" s="43"/>
      <c r="L26" s="43"/>
      <c r="M26" s="43"/>
      <c r="N26" s="44"/>
      <c r="O26" s="44"/>
      <c r="P26" s="44"/>
      <c r="Q26" s="44"/>
      <c r="R26" s="44"/>
      <c r="S26" s="44"/>
      <c r="T26" s="44"/>
      <c r="U26" s="44"/>
      <c r="V26" s="44"/>
      <c r="W26" s="44"/>
      <c r="X26" s="44"/>
      <c r="Y26" s="44"/>
      <c r="Z26" s="44"/>
      <c r="AA26" s="44"/>
      <c r="AB26" s="44"/>
      <c r="AC26" s="44"/>
      <c r="AD26" s="44"/>
      <c r="AE26" s="44"/>
      <c r="AF26" s="44"/>
      <c r="AG26" s="37"/>
      <c r="AH26" s="97"/>
    </row>
    <row r="27" spans="2:36" ht="14.4" x14ac:dyDescent="0.2">
      <c r="B27" s="45" t="s">
        <v>0</v>
      </c>
      <c r="C27" s="46" t="s">
        <v>22</v>
      </c>
      <c r="D27" s="47" t="s">
        <v>3</v>
      </c>
      <c r="E27" s="48"/>
      <c r="F27" s="48"/>
      <c r="G27" s="49"/>
      <c r="H27" s="50" t="s">
        <v>2</v>
      </c>
      <c r="I27" s="51"/>
      <c r="J27" s="51"/>
      <c r="K27" s="51"/>
      <c r="L27" s="51"/>
      <c r="M27" s="51"/>
      <c r="N27" s="51"/>
      <c r="O27" s="51"/>
      <c r="P27" s="51"/>
      <c r="Q27" s="51"/>
      <c r="R27" s="51"/>
      <c r="S27" s="51"/>
      <c r="T27" s="51"/>
      <c r="U27" s="51"/>
      <c r="V27" s="51"/>
      <c r="W27" s="51"/>
      <c r="X27" s="51"/>
      <c r="Y27" s="51"/>
      <c r="Z27" s="51"/>
      <c r="AA27" s="51"/>
      <c r="AB27" s="51"/>
      <c r="AC27" s="51"/>
      <c r="AD27" s="51"/>
      <c r="AE27" s="51"/>
      <c r="AF27" s="51"/>
      <c r="AG27" s="52"/>
      <c r="AH27" s="97"/>
    </row>
    <row r="28" spans="2:36" x14ac:dyDescent="0.2">
      <c r="B28" s="53"/>
      <c r="C28" s="54"/>
      <c r="D28" s="55"/>
      <c r="E28" s="56"/>
      <c r="F28" s="56"/>
      <c r="G28" s="57"/>
      <c r="H28" s="58" t="s">
        <v>12</v>
      </c>
      <c r="I28" s="59" t="s">
        <v>34</v>
      </c>
      <c r="J28" s="59" t="s">
        <v>29</v>
      </c>
      <c r="K28" s="59" t="s">
        <v>35</v>
      </c>
      <c r="L28" s="59" t="s">
        <v>33</v>
      </c>
      <c r="M28" s="59" t="s">
        <v>36</v>
      </c>
      <c r="N28" s="59" t="s">
        <v>37</v>
      </c>
      <c r="O28" s="59" t="s">
        <v>30</v>
      </c>
      <c r="P28" s="59" t="s">
        <v>38</v>
      </c>
      <c r="Q28" s="59" t="s">
        <v>39</v>
      </c>
      <c r="R28" s="59" t="s">
        <v>40</v>
      </c>
      <c r="S28" s="59" t="s">
        <v>41</v>
      </c>
      <c r="T28" s="59" t="s">
        <v>42</v>
      </c>
      <c r="U28" s="59" t="s">
        <v>43</v>
      </c>
      <c r="V28" s="59" t="s">
        <v>44</v>
      </c>
      <c r="W28" s="59" t="s">
        <v>45</v>
      </c>
      <c r="X28" s="59" t="s">
        <v>46</v>
      </c>
      <c r="Y28" s="59" t="s">
        <v>47</v>
      </c>
      <c r="Z28" s="59" t="s">
        <v>48</v>
      </c>
      <c r="AA28" s="59" t="s">
        <v>49</v>
      </c>
      <c r="AB28" s="59" t="s">
        <v>50</v>
      </c>
      <c r="AC28" s="59" t="s">
        <v>51</v>
      </c>
      <c r="AD28" s="59" t="s">
        <v>52</v>
      </c>
      <c r="AE28" s="59" t="s">
        <v>53</v>
      </c>
      <c r="AF28" s="59" t="s">
        <v>54</v>
      </c>
      <c r="AG28" s="60" t="s">
        <v>1</v>
      </c>
      <c r="AH28" s="97"/>
    </row>
    <row r="29" spans="2:36" x14ac:dyDescent="0.2">
      <c r="B29" s="62" t="s">
        <v>68</v>
      </c>
      <c r="C29" s="63" t="s">
        <v>66</v>
      </c>
      <c r="D29" s="64" t="s">
        <v>7</v>
      </c>
      <c r="E29" s="7"/>
      <c r="F29" s="8"/>
      <c r="G29" s="9"/>
      <c r="H29" s="65" t="s">
        <v>9</v>
      </c>
      <c r="I29" s="10"/>
      <c r="J29" s="10"/>
      <c r="K29" s="10"/>
      <c r="L29" s="10"/>
      <c r="M29" s="10"/>
      <c r="N29" s="10"/>
      <c r="O29" s="10"/>
      <c r="P29" s="10"/>
      <c r="Q29" s="10"/>
      <c r="R29" s="10"/>
      <c r="S29" s="10"/>
      <c r="T29" s="10"/>
      <c r="U29" s="10"/>
      <c r="V29" s="10"/>
      <c r="W29" s="10"/>
      <c r="X29" s="10"/>
      <c r="Y29" s="10"/>
      <c r="Z29" s="10"/>
      <c r="AA29" s="10"/>
      <c r="AB29" s="10"/>
      <c r="AC29" s="10"/>
      <c r="AD29" s="10"/>
      <c r="AE29" s="10"/>
      <c r="AF29" s="10"/>
      <c r="AG29" s="66"/>
      <c r="AH29" s="61"/>
      <c r="AI29" s="61"/>
    </row>
    <row r="30" spans="2:36" x14ac:dyDescent="0.2">
      <c r="B30" s="67"/>
      <c r="C30" s="68"/>
      <c r="D30" s="69" t="s">
        <v>8</v>
      </c>
      <c r="E30" s="85">
        <v>87</v>
      </c>
      <c r="F30" s="86"/>
      <c r="G30" s="87"/>
      <c r="H30" s="73" t="s">
        <v>10</v>
      </c>
      <c r="I30" s="1">
        <v>13354</v>
      </c>
      <c r="J30" s="1">
        <v>13060</v>
      </c>
      <c r="K30" s="2">
        <v>13634</v>
      </c>
      <c r="L30" s="2">
        <v>13248</v>
      </c>
      <c r="M30" s="3">
        <v>13491</v>
      </c>
      <c r="N30" s="2">
        <v>13526</v>
      </c>
      <c r="O30" s="2">
        <v>14269</v>
      </c>
      <c r="P30" s="2">
        <v>16580</v>
      </c>
      <c r="Q30" s="2">
        <v>14307</v>
      </c>
      <c r="R30" s="2">
        <v>14606</v>
      </c>
      <c r="S30" s="2">
        <v>13515</v>
      </c>
      <c r="T30" s="2">
        <v>12544</v>
      </c>
      <c r="U30" s="1">
        <v>13354</v>
      </c>
      <c r="V30" s="1">
        <v>13060</v>
      </c>
      <c r="W30" s="2">
        <v>13634</v>
      </c>
      <c r="X30" s="2">
        <v>13248</v>
      </c>
      <c r="Y30" s="3">
        <v>13491</v>
      </c>
      <c r="Z30" s="2">
        <v>13526</v>
      </c>
      <c r="AA30" s="2">
        <v>14269</v>
      </c>
      <c r="AB30" s="2">
        <v>16580</v>
      </c>
      <c r="AC30" s="2">
        <v>14307</v>
      </c>
      <c r="AD30" s="2">
        <v>14606</v>
      </c>
      <c r="AE30" s="2">
        <v>13515</v>
      </c>
      <c r="AF30" s="2">
        <v>12544</v>
      </c>
      <c r="AG30" s="74">
        <f>SUM(I30:AF30)</f>
        <v>332268</v>
      </c>
      <c r="AH30" s="61" t="s">
        <v>6</v>
      </c>
      <c r="AI30" s="75">
        <f>AG30-SUM(I30:N30)</f>
        <v>251955</v>
      </c>
    </row>
    <row r="31" spans="2:36" ht="13.8" thickBot="1" x14ac:dyDescent="0.25">
      <c r="B31" s="88"/>
      <c r="C31" s="76"/>
      <c r="D31" s="77" t="s">
        <v>56</v>
      </c>
      <c r="E31" s="78">
        <f>ROUNDDOWN(E29*E30*24,2)</f>
        <v>0</v>
      </c>
      <c r="F31" s="79"/>
      <c r="G31" s="80"/>
      <c r="H31" s="81" t="s">
        <v>11</v>
      </c>
      <c r="I31" s="82">
        <f t="shared" ref="I31:T31" si="4">ROUNDDOWN(I29*I30,2)</f>
        <v>0</v>
      </c>
      <c r="J31" s="82">
        <f t="shared" si="4"/>
        <v>0</v>
      </c>
      <c r="K31" s="82">
        <f t="shared" si="4"/>
        <v>0</v>
      </c>
      <c r="L31" s="82">
        <f t="shared" si="4"/>
        <v>0</v>
      </c>
      <c r="M31" s="82">
        <f t="shared" si="4"/>
        <v>0</v>
      </c>
      <c r="N31" s="82">
        <f t="shared" si="4"/>
        <v>0</v>
      </c>
      <c r="O31" s="82">
        <f t="shared" si="4"/>
        <v>0</v>
      </c>
      <c r="P31" s="82">
        <f t="shared" si="4"/>
        <v>0</v>
      </c>
      <c r="Q31" s="82">
        <f t="shared" si="4"/>
        <v>0</v>
      </c>
      <c r="R31" s="82">
        <f t="shared" si="4"/>
        <v>0</v>
      </c>
      <c r="S31" s="82">
        <f t="shared" si="4"/>
        <v>0</v>
      </c>
      <c r="T31" s="82">
        <f t="shared" si="4"/>
        <v>0</v>
      </c>
      <c r="U31" s="82">
        <f t="shared" ref="U31:AF31" si="5">ROUNDDOWN(U29*U30,2)</f>
        <v>0</v>
      </c>
      <c r="V31" s="82">
        <f t="shared" si="5"/>
        <v>0</v>
      </c>
      <c r="W31" s="82">
        <f t="shared" si="5"/>
        <v>0</v>
      </c>
      <c r="X31" s="82">
        <f t="shared" si="5"/>
        <v>0</v>
      </c>
      <c r="Y31" s="82">
        <f t="shared" si="5"/>
        <v>0</v>
      </c>
      <c r="Z31" s="82">
        <f t="shared" si="5"/>
        <v>0</v>
      </c>
      <c r="AA31" s="82">
        <f t="shared" si="5"/>
        <v>0</v>
      </c>
      <c r="AB31" s="82">
        <f t="shared" si="5"/>
        <v>0</v>
      </c>
      <c r="AC31" s="82">
        <f t="shared" si="5"/>
        <v>0</v>
      </c>
      <c r="AD31" s="82">
        <f t="shared" si="5"/>
        <v>0</v>
      </c>
      <c r="AE31" s="82">
        <f t="shared" si="5"/>
        <v>0</v>
      </c>
      <c r="AF31" s="82">
        <f t="shared" si="5"/>
        <v>0</v>
      </c>
      <c r="AG31" s="83">
        <f>SUM(I31:AF31)</f>
        <v>0</v>
      </c>
      <c r="AH31" s="84">
        <f>ROUNDDOWN(E31+AG31,0)</f>
        <v>0</v>
      </c>
    </row>
    <row r="32" spans="2:36" ht="13.8" thickBot="1" x14ac:dyDescent="0.25">
      <c r="B32" s="89"/>
      <c r="C32" s="90"/>
      <c r="D32" s="91"/>
      <c r="E32" s="92"/>
      <c r="F32" s="92"/>
      <c r="G32" s="92"/>
      <c r="H32" s="93"/>
      <c r="K32" s="94"/>
      <c r="L32" s="94"/>
      <c r="M32" s="95"/>
      <c r="AG32" s="26" t="s">
        <v>20</v>
      </c>
      <c r="AH32" s="96">
        <f>AH31</f>
        <v>0</v>
      </c>
      <c r="AI32" s="98"/>
    </row>
    <row r="33" spans="2:35" x14ac:dyDescent="0.2">
      <c r="B33" s="38" t="s">
        <v>58</v>
      </c>
      <c r="C33" s="39"/>
      <c r="D33" s="38"/>
      <c r="E33" s="40"/>
      <c r="F33" s="40"/>
      <c r="G33" s="40"/>
      <c r="H33" s="40"/>
      <c r="I33" s="41"/>
      <c r="J33" s="42"/>
      <c r="K33" s="43"/>
      <c r="L33" s="43"/>
      <c r="M33" s="43"/>
      <c r="N33" s="44"/>
      <c r="O33" s="44"/>
      <c r="P33" s="44"/>
      <c r="Q33" s="44"/>
      <c r="R33" s="44"/>
      <c r="S33" s="44"/>
      <c r="T33" s="44"/>
      <c r="U33" s="44"/>
      <c r="V33" s="44"/>
      <c r="W33" s="44"/>
      <c r="X33" s="44"/>
      <c r="Y33" s="44"/>
      <c r="Z33" s="44"/>
      <c r="AA33" s="44"/>
      <c r="AB33" s="44"/>
      <c r="AC33" s="44"/>
      <c r="AD33" s="44"/>
      <c r="AE33" s="44"/>
      <c r="AF33" s="44"/>
      <c r="AG33" s="37"/>
      <c r="AH33" s="37"/>
      <c r="AI33" s="37"/>
    </row>
    <row r="34" spans="2:35" ht="14.4" x14ac:dyDescent="0.2">
      <c r="B34" s="45" t="s">
        <v>0</v>
      </c>
      <c r="C34" s="46" t="s">
        <v>22</v>
      </c>
      <c r="D34" s="47" t="s">
        <v>3</v>
      </c>
      <c r="E34" s="48"/>
      <c r="F34" s="48"/>
      <c r="G34" s="49"/>
      <c r="H34" s="50" t="s">
        <v>2</v>
      </c>
      <c r="I34" s="51"/>
      <c r="J34" s="51"/>
      <c r="K34" s="51"/>
      <c r="L34" s="51"/>
      <c r="M34" s="51"/>
      <c r="N34" s="51"/>
      <c r="O34" s="51"/>
      <c r="P34" s="51"/>
      <c r="Q34" s="51"/>
      <c r="R34" s="51"/>
      <c r="S34" s="51"/>
      <c r="T34" s="51"/>
      <c r="U34" s="51"/>
      <c r="V34" s="51"/>
      <c r="W34" s="51"/>
      <c r="X34" s="51"/>
      <c r="Y34" s="51"/>
      <c r="Z34" s="51"/>
      <c r="AA34" s="51"/>
      <c r="AB34" s="51"/>
      <c r="AC34" s="51"/>
      <c r="AD34" s="51"/>
      <c r="AE34" s="51"/>
      <c r="AF34" s="51"/>
      <c r="AG34" s="52"/>
    </row>
    <row r="35" spans="2:35" x14ac:dyDescent="0.2">
      <c r="B35" s="53"/>
      <c r="C35" s="54"/>
      <c r="D35" s="55"/>
      <c r="E35" s="56"/>
      <c r="F35" s="56"/>
      <c r="G35" s="57"/>
      <c r="H35" s="58" t="s">
        <v>12</v>
      </c>
      <c r="I35" s="59" t="s">
        <v>34</v>
      </c>
      <c r="J35" s="59" t="s">
        <v>29</v>
      </c>
      <c r="K35" s="59" t="s">
        <v>35</v>
      </c>
      <c r="L35" s="59" t="s">
        <v>33</v>
      </c>
      <c r="M35" s="59" t="s">
        <v>36</v>
      </c>
      <c r="N35" s="59" t="s">
        <v>37</v>
      </c>
      <c r="O35" s="59" t="s">
        <v>30</v>
      </c>
      <c r="P35" s="59" t="s">
        <v>38</v>
      </c>
      <c r="Q35" s="59" t="s">
        <v>39</v>
      </c>
      <c r="R35" s="59" t="s">
        <v>40</v>
      </c>
      <c r="S35" s="59" t="s">
        <v>41</v>
      </c>
      <c r="T35" s="59" t="s">
        <v>42</v>
      </c>
      <c r="U35" s="59" t="s">
        <v>43</v>
      </c>
      <c r="V35" s="59" t="s">
        <v>44</v>
      </c>
      <c r="W35" s="59" t="s">
        <v>45</v>
      </c>
      <c r="X35" s="59" t="s">
        <v>46</v>
      </c>
      <c r="Y35" s="59" t="s">
        <v>47</v>
      </c>
      <c r="Z35" s="59" t="s">
        <v>48</v>
      </c>
      <c r="AA35" s="59" t="s">
        <v>49</v>
      </c>
      <c r="AB35" s="59" t="s">
        <v>50</v>
      </c>
      <c r="AC35" s="59" t="s">
        <v>51</v>
      </c>
      <c r="AD35" s="59" t="s">
        <v>52</v>
      </c>
      <c r="AE35" s="59" t="s">
        <v>53</v>
      </c>
      <c r="AF35" s="59" t="s">
        <v>54</v>
      </c>
      <c r="AG35" s="60" t="s">
        <v>1</v>
      </c>
      <c r="AH35" s="61"/>
      <c r="AI35" s="61"/>
    </row>
    <row r="36" spans="2:35" ht="13.2" customHeight="1" x14ac:dyDescent="0.2">
      <c r="B36" s="62" t="s">
        <v>67</v>
      </c>
      <c r="C36" s="63" t="s">
        <v>60</v>
      </c>
      <c r="D36" s="64" t="s">
        <v>17</v>
      </c>
      <c r="E36" s="7"/>
      <c r="F36" s="8"/>
      <c r="G36" s="9"/>
      <c r="H36" s="65" t="s">
        <v>9</v>
      </c>
      <c r="I36" s="10"/>
      <c r="J36" s="10"/>
      <c r="K36" s="10"/>
      <c r="L36" s="10"/>
      <c r="M36" s="10"/>
      <c r="N36" s="10"/>
      <c r="O36" s="10"/>
      <c r="P36" s="10"/>
      <c r="Q36" s="10"/>
      <c r="R36" s="10"/>
      <c r="S36" s="10"/>
      <c r="T36" s="10"/>
      <c r="U36" s="10"/>
      <c r="V36" s="10"/>
      <c r="W36" s="10"/>
      <c r="X36" s="10"/>
      <c r="Y36" s="10"/>
      <c r="Z36" s="10"/>
      <c r="AA36" s="10"/>
      <c r="AB36" s="10"/>
      <c r="AC36" s="10"/>
      <c r="AD36" s="10"/>
      <c r="AE36" s="10"/>
      <c r="AF36" s="10"/>
      <c r="AG36" s="66"/>
      <c r="AH36" s="61"/>
      <c r="AI36" s="61"/>
    </row>
    <row r="37" spans="2:35" x14ac:dyDescent="0.2">
      <c r="B37" s="67"/>
      <c r="C37" s="68"/>
      <c r="D37" s="69" t="s">
        <v>18</v>
      </c>
      <c r="E37" s="70">
        <v>40</v>
      </c>
      <c r="F37" s="71"/>
      <c r="G37" s="72"/>
      <c r="H37" s="73" t="s">
        <v>10</v>
      </c>
      <c r="I37" s="1">
        <v>47</v>
      </c>
      <c r="J37" s="1">
        <v>68</v>
      </c>
      <c r="K37" s="2">
        <v>72</v>
      </c>
      <c r="L37" s="2">
        <v>78</v>
      </c>
      <c r="M37" s="3">
        <v>160</v>
      </c>
      <c r="N37" s="2">
        <v>140</v>
      </c>
      <c r="O37" s="2">
        <v>74</v>
      </c>
      <c r="P37" s="2">
        <v>44</v>
      </c>
      <c r="Q37" s="2">
        <v>91</v>
      </c>
      <c r="R37" s="2">
        <v>110</v>
      </c>
      <c r="S37" s="2">
        <v>93</v>
      </c>
      <c r="T37" s="2">
        <v>92</v>
      </c>
      <c r="U37" s="1">
        <v>47</v>
      </c>
      <c r="V37" s="1">
        <v>68</v>
      </c>
      <c r="W37" s="2">
        <v>72</v>
      </c>
      <c r="X37" s="2">
        <v>78</v>
      </c>
      <c r="Y37" s="3">
        <v>160</v>
      </c>
      <c r="Z37" s="2">
        <v>140</v>
      </c>
      <c r="AA37" s="2">
        <v>74</v>
      </c>
      <c r="AB37" s="2">
        <v>44</v>
      </c>
      <c r="AC37" s="2">
        <v>91</v>
      </c>
      <c r="AD37" s="2">
        <v>110</v>
      </c>
      <c r="AE37" s="2">
        <v>93</v>
      </c>
      <c r="AF37" s="2">
        <v>92</v>
      </c>
      <c r="AG37" s="74">
        <f>SUM(I37:AF37)</f>
        <v>2138</v>
      </c>
      <c r="AH37" s="61" t="s">
        <v>6</v>
      </c>
      <c r="AI37" s="75">
        <f>AG37-SUM(I37:N37)</f>
        <v>1573</v>
      </c>
    </row>
    <row r="38" spans="2:35" x14ac:dyDescent="0.2">
      <c r="B38" s="67"/>
      <c r="C38" s="76"/>
      <c r="D38" s="77" t="s">
        <v>83</v>
      </c>
      <c r="E38" s="78">
        <f>ROUNDDOWN(E36*24,2)</f>
        <v>0</v>
      </c>
      <c r="F38" s="79"/>
      <c r="G38" s="80"/>
      <c r="H38" s="81" t="s">
        <v>11</v>
      </c>
      <c r="I38" s="82">
        <f t="shared" ref="I38:T38" si="6">ROUNDDOWN(I36*I37,2)</f>
        <v>0</v>
      </c>
      <c r="J38" s="82">
        <f t="shared" si="6"/>
        <v>0</v>
      </c>
      <c r="K38" s="82">
        <f t="shared" si="6"/>
        <v>0</v>
      </c>
      <c r="L38" s="82">
        <f t="shared" si="6"/>
        <v>0</v>
      </c>
      <c r="M38" s="82">
        <f t="shared" si="6"/>
        <v>0</v>
      </c>
      <c r="N38" s="82">
        <f t="shared" si="6"/>
        <v>0</v>
      </c>
      <c r="O38" s="82">
        <f t="shared" si="6"/>
        <v>0</v>
      </c>
      <c r="P38" s="82">
        <f t="shared" si="6"/>
        <v>0</v>
      </c>
      <c r="Q38" s="82">
        <f t="shared" si="6"/>
        <v>0</v>
      </c>
      <c r="R38" s="82">
        <f t="shared" si="6"/>
        <v>0</v>
      </c>
      <c r="S38" s="82">
        <f t="shared" si="6"/>
        <v>0</v>
      </c>
      <c r="T38" s="82">
        <f t="shared" si="6"/>
        <v>0</v>
      </c>
      <c r="U38" s="82">
        <f t="shared" ref="U38:AF38" si="7">ROUNDDOWN(U36*U37,2)</f>
        <v>0</v>
      </c>
      <c r="V38" s="82">
        <f t="shared" si="7"/>
        <v>0</v>
      </c>
      <c r="W38" s="82">
        <f t="shared" si="7"/>
        <v>0</v>
      </c>
      <c r="X38" s="82">
        <f t="shared" si="7"/>
        <v>0</v>
      </c>
      <c r="Y38" s="82">
        <f t="shared" si="7"/>
        <v>0</v>
      </c>
      <c r="Z38" s="82">
        <f t="shared" si="7"/>
        <v>0</v>
      </c>
      <c r="AA38" s="82">
        <f t="shared" si="7"/>
        <v>0</v>
      </c>
      <c r="AB38" s="82">
        <f t="shared" si="7"/>
        <v>0</v>
      </c>
      <c r="AC38" s="82">
        <f t="shared" si="7"/>
        <v>0</v>
      </c>
      <c r="AD38" s="82">
        <f t="shared" si="7"/>
        <v>0</v>
      </c>
      <c r="AE38" s="82">
        <f t="shared" si="7"/>
        <v>0</v>
      </c>
      <c r="AF38" s="82">
        <f t="shared" si="7"/>
        <v>0</v>
      </c>
      <c r="AG38" s="83">
        <f>SUM(I38:AF38)</f>
        <v>0</v>
      </c>
      <c r="AH38" s="84">
        <f>ROUNDDOWN(E38+AG38,0)</f>
        <v>0</v>
      </c>
    </row>
    <row r="39" spans="2:35" ht="13.2" customHeight="1" x14ac:dyDescent="0.2">
      <c r="B39" s="67"/>
      <c r="C39" s="63" t="s">
        <v>19</v>
      </c>
      <c r="D39" s="64" t="s">
        <v>7</v>
      </c>
      <c r="E39" s="7"/>
      <c r="F39" s="8"/>
      <c r="G39" s="9"/>
      <c r="H39" s="65" t="s">
        <v>9</v>
      </c>
      <c r="I39" s="10"/>
      <c r="J39" s="10"/>
      <c r="K39" s="10"/>
      <c r="L39" s="10"/>
      <c r="M39" s="10"/>
      <c r="N39" s="10"/>
      <c r="O39" s="10"/>
      <c r="P39" s="10"/>
      <c r="Q39" s="10"/>
      <c r="R39" s="10"/>
      <c r="S39" s="10"/>
      <c r="T39" s="10"/>
      <c r="U39" s="10"/>
      <c r="V39" s="10"/>
      <c r="W39" s="10"/>
      <c r="X39" s="10"/>
      <c r="Y39" s="10"/>
      <c r="Z39" s="10"/>
      <c r="AA39" s="10"/>
      <c r="AB39" s="10"/>
      <c r="AC39" s="10"/>
      <c r="AD39" s="10"/>
      <c r="AE39" s="10"/>
      <c r="AF39" s="10"/>
      <c r="AG39" s="66"/>
      <c r="AH39" s="61"/>
      <c r="AI39" s="61"/>
    </row>
    <row r="40" spans="2:35" x14ac:dyDescent="0.2">
      <c r="B40" s="67"/>
      <c r="C40" s="68"/>
      <c r="D40" s="69" t="s">
        <v>8</v>
      </c>
      <c r="E40" s="85">
        <v>32</v>
      </c>
      <c r="F40" s="86"/>
      <c r="G40" s="87"/>
      <c r="H40" s="73" t="s">
        <v>10</v>
      </c>
      <c r="I40" s="1">
        <v>2627</v>
      </c>
      <c r="J40" s="1">
        <v>3187</v>
      </c>
      <c r="K40" s="2">
        <v>2712</v>
      </c>
      <c r="L40" s="2">
        <v>2817</v>
      </c>
      <c r="M40" s="3">
        <v>3123</v>
      </c>
      <c r="N40" s="2">
        <v>2722</v>
      </c>
      <c r="O40" s="2">
        <v>1682</v>
      </c>
      <c r="P40" s="2">
        <v>952</v>
      </c>
      <c r="Q40" s="2">
        <v>2844</v>
      </c>
      <c r="R40" s="2">
        <v>3509</v>
      </c>
      <c r="S40" s="2">
        <v>2989</v>
      </c>
      <c r="T40" s="2">
        <v>3006</v>
      </c>
      <c r="U40" s="1">
        <v>2627</v>
      </c>
      <c r="V40" s="1">
        <v>3187</v>
      </c>
      <c r="W40" s="2">
        <v>2712</v>
      </c>
      <c r="X40" s="2">
        <v>2817</v>
      </c>
      <c r="Y40" s="3">
        <v>3123</v>
      </c>
      <c r="Z40" s="2">
        <v>2722</v>
      </c>
      <c r="AA40" s="2">
        <v>1682</v>
      </c>
      <c r="AB40" s="2">
        <v>952</v>
      </c>
      <c r="AC40" s="2">
        <v>2844</v>
      </c>
      <c r="AD40" s="2">
        <v>3509</v>
      </c>
      <c r="AE40" s="2">
        <v>2989</v>
      </c>
      <c r="AF40" s="2">
        <v>3006</v>
      </c>
      <c r="AG40" s="74">
        <f>SUM(I40:AF40)</f>
        <v>64340</v>
      </c>
      <c r="AH40" s="61" t="s">
        <v>6</v>
      </c>
      <c r="AI40" s="75">
        <f>AG40-SUM(I40:N40)</f>
        <v>47152</v>
      </c>
    </row>
    <row r="41" spans="2:35" ht="13.8" thickBot="1" x14ac:dyDescent="0.25">
      <c r="B41" s="88"/>
      <c r="C41" s="76"/>
      <c r="D41" s="77" t="s">
        <v>56</v>
      </c>
      <c r="E41" s="78">
        <f>ROUNDDOWN(E39*E40*24,2)</f>
        <v>0</v>
      </c>
      <c r="F41" s="79"/>
      <c r="G41" s="80"/>
      <c r="H41" s="81" t="s">
        <v>11</v>
      </c>
      <c r="I41" s="82">
        <f t="shared" ref="I41:T41" si="8">ROUNDDOWN(I39*I40,2)</f>
        <v>0</v>
      </c>
      <c r="J41" s="82">
        <f t="shared" si="8"/>
        <v>0</v>
      </c>
      <c r="K41" s="82">
        <f t="shared" si="8"/>
        <v>0</v>
      </c>
      <c r="L41" s="82">
        <f t="shared" si="8"/>
        <v>0</v>
      </c>
      <c r="M41" s="82">
        <f t="shared" si="8"/>
        <v>0</v>
      </c>
      <c r="N41" s="82">
        <f t="shared" si="8"/>
        <v>0</v>
      </c>
      <c r="O41" s="82">
        <f t="shared" si="8"/>
        <v>0</v>
      </c>
      <c r="P41" s="82">
        <f t="shared" si="8"/>
        <v>0</v>
      </c>
      <c r="Q41" s="82">
        <f t="shared" si="8"/>
        <v>0</v>
      </c>
      <c r="R41" s="82">
        <f t="shared" si="8"/>
        <v>0</v>
      </c>
      <c r="S41" s="82">
        <f t="shared" si="8"/>
        <v>0</v>
      </c>
      <c r="T41" s="82">
        <f t="shared" si="8"/>
        <v>0</v>
      </c>
      <c r="U41" s="82">
        <f t="shared" ref="U41:AF41" si="9">ROUNDDOWN(U39*U40,2)</f>
        <v>0</v>
      </c>
      <c r="V41" s="82">
        <f t="shared" si="9"/>
        <v>0</v>
      </c>
      <c r="W41" s="82">
        <f t="shared" si="9"/>
        <v>0</v>
      </c>
      <c r="X41" s="82">
        <f t="shared" si="9"/>
        <v>0</v>
      </c>
      <c r="Y41" s="82">
        <f t="shared" si="9"/>
        <v>0</v>
      </c>
      <c r="Z41" s="82">
        <f t="shared" si="9"/>
        <v>0</v>
      </c>
      <c r="AA41" s="82">
        <f t="shared" si="9"/>
        <v>0</v>
      </c>
      <c r="AB41" s="82">
        <f t="shared" si="9"/>
        <v>0</v>
      </c>
      <c r="AC41" s="82">
        <f t="shared" si="9"/>
        <v>0</v>
      </c>
      <c r="AD41" s="82">
        <f t="shared" si="9"/>
        <v>0</v>
      </c>
      <c r="AE41" s="82">
        <f t="shared" si="9"/>
        <v>0</v>
      </c>
      <c r="AF41" s="82">
        <f t="shared" si="9"/>
        <v>0</v>
      </c>
      <c r="AG41" s="83">
        <f>SUM(I41:AF41)</f>
        <v>0</v>
      </c>
      <c r="AH41" s="84">
        <f>ROUNDDOWN(E41+AG41,0)</f>
        <v>0</v>
      </c>
    </row>
    <row r="42" spans="2:35" ht="13.8" thickBot="1" x14ac:dyDescent="0.25">
      <c r="B42" s="99"/>
      <c r="C42" s="100"/>
      <c r="D42" s="101"/>
      <c r="E42" s="102"/>
      <c r="F42" s="102"/>
      <c r="G42" s="102"/>
      <c r="H42" s="103"/>
      <c r="I42" s="104"/>
      <c r="J42" s="104"/>
      <c r="K42" s="104"/>
      <c r="L42" s="104"/>
      <c r="M42" s="104"/>
      <c r="N42" s="104"/>
      <c r="O42" s="104"/>
      <c r="P42" s="104"/>
      <c r="Q42" s="104"/>
      <c r="R42" s="104"/>
      <c r="S42" s="104"/>
      <c r="T42" s="104"/>
      <c r="U42" s="104"/>
      <c r="V42" s="104"/>
      <c r="W42" s="104"/>
      <c r="X42" s="104"/>
      <c r="Y42" s="104"/>
      <c r="Z42" s="104"/>
      <c r="AA42" s="104"/>
      <c r="AB42" s="104"/>
      <c r="AC42" s="104"/>
      <c r="AD42" s="104"/>
      <c r="AE42" s="104"/>
      <c r="AF42" s="104"/>
      <c r="AG42" s="26" t="s">
        <v>20</v>
      </c>
      <c r="AH42" s="96">
        <f>AH38+AH41</f>
        <v>0</v>
      </c>
    </row>
    <row r="43" spans="2:35" x14ac:dyDescent="0.2">
      <c r="B43" s="89"/>
      <c r="C43" s="90"/>
      <c r="D43" s="91"/>
      <c r="E43" s="92"/>
      <c r="F43" s="92"/>
      <c r="G43" s="92"/>
      <c r="H43" s="93"/>
      <c r="K43" s="94"/>
      <c r="L43" s="94"/>
      <c r="M43" s="95"/>
      <c r="AG43" s="26"/>
      <c r="AH43" s="97"/>
      <c r="AI43" s="98"/>
    </row>
    <row r="44" spans="2:35" x14ac:dyDescent="0.2">
      <c r="B44" s="89"/>
      <c r="C44" s="90"/>
      <c r="D44" s="91"/>
      <c r="E44" s="92"/>
      <c r="F44" s="92"/>
      <c r="G44" s="92"/>
      <c r="H44" s="93"/>
      <c r="K44" s="94"/>
      <c r="L44" s="94"/>
      <c r="M44" s="95"/>
      <c r="AG44" s="26"/>
      <c r="AH44" s="97"/>
      <c r="AI44" s="98"/>
    </row>
    <row r="45" spans="2:35" x14ac:dyDescent="0.2">
      <c r="B45" s="38" t="s">
        <v>86</v>
      </c>
      <c r="C45" s="39"/>
      <c r="D45" s="38"/>
      <c r="E45" s="40"/>
      <c r="F45" s="40"/>
      <c r="G45" s="40"/>
      <c r="H45" s="40"/>
      <c r="I45" s="41"/>
      <c r="J45" s="42"/>
      <c r="K45" s="43"/>
      <c r="L45" s="43"/>
      <c r="M45" s="43"/>
      <c r="N45" s="44"/>
      <c r="O45" s="44"/>
      <c r="P45" s="44"/>
      <c r="Q45" s="44"/>
      <c r="R45" s="44"/>
      <c r="S45" s="44"/>
      <c r="T45" s="44"/>
      <c r="U45" s="44"/>
      <c r="V45" s="44"/>
      <c r="W45" s="44"/>
      <c r="X45" s="44"/>
      <c r="Y45" s="44"/>
      <c r="Z45" s="44"/>
      <c r="AA45" s="44"/>
      <c r="AB45" s="44"/>
      <c r="AC45" s="44"/>
      <c r="AD45" s="44"/>
      <c r="AE45" s="44"/>
      <c r="AF45" s="44"/>
      <c r="AG45" s="37"/>
      <c r="AH45" s="97"/>
    </row>
    <row r="46" spans="2:35" ht="14.4" x14ac:dyDescent="0.2">
      <c r="B46" s="45" t="s">
        <v>0</v>
      </c>
      <c r="C46" s="46" t="s">
        <v>22</v>
      </c>
      <c r="D46" s="47" t="s">
        <v>3</v>
      </c>
      <c r="E46" s="48"/>
      <c r="F46" s="48"/>
      <c r="G46" s="49"/>
      <c r="H46" s="50" t="s">
        <v>2</v>
      </c>
      <c r="I46" s="51"/>
      <c r="J46" s="51"/>
      <c r="K46" s="51"/>
      <c r="L46" s="51"/>
      <c r="M46" s="51"/>
      <c r="N46" s="51"/>
      <c r="O46" s="51"/>
      <c r="P46" s="51"/>
      <c r="Q46" s="51"/>
      <c r="R46" s="51"/>
      <c r="S46" s="51"/>
      <c r="T46" s="51"/>
      <c r="U46" s="51"/>
      <c r="V46" s="51"/>
      <c r="W46" s="51"/>
      <c r="X46" s="51"/>
      <c r="Y46" s="51"/>
      <c r="Z46" s="51"/>
      <c r="AA46" s="51"/>
      <c r="AB46" s="51"/>
      <c r="AC46" s="51"/>
      <c r="AD46" s="51"/>
      <c r="AE46" s="51"/>
      <c r="AF46" s="51"/>
      <c r="AG46" s="52"/>
      <c r="AH46" s="97"/>
    </row>
    <row r="47" spans="2:35" x14ac:dyDescent="0.2">
      <c r="B47" s="53"/>
      <c r="C47" s="54"/>
      <c r="D47" s="55"/>
      <c r="E47" s="56"/>
      <c r="F47" s="56"/>
      <c r="G47" s="57"/>
      <c r="H47" s="58" t="s">
        <v>12</v>
      </c>
      <c r="I47" s="59" t="s">
        <v>34</v>
      </c>
      <c r="J47" s="59" t="s">
        <v>29</v>
      </c>
      <c r="K47" s="59" t="s">
        <v>35</v>
      </c>
      <c r="L47" s="59" t="s">
        <v>33</v>
      </c>
      <c r="M47" s="59" t="s">
        <v>36</v>
      </c>
      <c r="N47" s="59" t="s">
        <v>37</v>
      </c>
      <c r="O47" s="59" t="s">
        <v>30</v>
      </c>
      <c r="P47" s="59" t="s">
        <v>38</v>
      </c>
      <c r="Q47" s="59" t="s">
        <v>39</v>
      </c>
      <c r="R47" s="59" t="s">
        <v>40</v>
      </c>
      <c r="S47" s="59" t="s">
        <v>41</v>
      </c>
      <c r="T47" s="59" t="s">
        <v>42</v>
      </c>
      <c r="U47" s="59" t="s">
        <v>43</v>
      </c>
      <c r="V47" s="59" t="s">
        <v>44</v>
      </c>
      <c r="W47" s="59" t="s">
        <v>45</v>
      </c>
      <c r="X47" s="59" t="s">
        <v>46</v>
      </c>
      <c r="Y47" s="59" t="s">
        <v>47</v>
      </c>
      <c r="Z47" s="59" t="s">
        <v>48</v>
      </c>
      <c r="AA47" s="59" t="s">
        <v>49</v>
      </c>
      <c r="AB47" s="59" t="s">
        <v>50</v>
      </c>
      <c r="AC47" s="59" t="s">
        <v>51</v>
      </c>
      <c r="AD47" s="59" t="s">
        <v>52</v>
      </c>
      <c r="AE47" s="59" t="s">
        <v>53</v>
      </c>
      <c r="AF47" s="59" t="s">
        <v>54</v>
      </c>
      <c r="AG47" s="60" t="s">
        <v>1</v>
      </c>
      <c r="AH47" s="97"/>
    </row>
    <row r="48" spans="2:35" ht="13.2" customHeight="1" x14ac:dyDescent="0.2">
      <c r="B48" s="62" t="s">
        <v>87</v>
      </c>
      <c r="C48" s="63" t="s">
        <v>69</v>
      </c>
      <c r="D48" s="64" t="s">
        <v>17</v>
      </c>
      <c r="E48" s="7"/>
      <c r="F48" s="8"/>
      <c r="G48" s="9"/>
      <c r="H48" s="65" t="s">
        <v>9</v>
      </c>
      <c r="I48" s="10"/>
      <c r="J48" s="10"/>
      <c r="K48" s="10"/>
      <c r="L48" s="10"/>
      <c r="M48" s="10"/>
      <c r="N48" s="10"/>
      <c r="O48" s="10"/>
      <c r="P48" s="10"/>
      <c r="Q48" s="10"/>
      <c r="R48" s="10"/>
      <c r="S48" s="10"/>
      <c r="T48" s="10"/>
      <c r="U48" s="10"/>
      <c r="V48" s="10"/>
      <c r="W48" s="10"/>
      <c r="X48" s="10"/>
      <c r="Y48" s="10"/>
      <c r="Z48" s="10"/>
      <c r="AA48" s="10"/>
      <c r="AB48" s="10"/>
      <c r="AC48" s="10"/>
      <c r="AD48" s="10"/>
      <c r="AE48" s="10"/>
      <c r="AF48" s="10"/>
      <c r="AG48" s="66"/>
      <c r="AH48" s="61"/>
      <c r="AI48" s="61"/>
    </row>
    <row r="49" spans="2:35" x14ac:dyDescent="0.2">
      <c r="B49" s="67"/>
      <c r="C49" s="68"/>
      <c r="D49" s="69" t="s">
        <v>18</v>
      </c>
      <c r="E49" s="105">
        <v>10</v>
      </c>
      <c r="F49" s="106"/>
      <c r="G49" s="107"/>
      <c r="H49" s="73" t="s">
        <v>10</v>
      </c>
      <c r="I49" s="1">
        <v>106</v>
      </c>
      <c r="J49" s="1">
        <v>120</v>
      </c>
      <c r="K49" s="2">
        <v>102</v>
      </c>
      <c r="L49" s="2">
        <v>107</v>
      </c>
      <c r="M49" s="3">
        <v>113</v>
      </c>
      <c r="N49" s="2">
        <v>103</v>
      </c>
      <c r="O49" s="2">
        <v>126</v>
      </c>
      <c r="P49" s="2">
        <v>107</v>
      </c>
      <c r="Q49" s="2">
        <v>100</v>
      </c>
      <c r="R49" s="2">
        <v>142</v>
      </c>
      <c r="S49" s="2">
        <v>200</v>
      </c>
      <c r="T49" s="2">
        <v>98</v>
      </c>
      <c r="U49" s="1">
        <v>106</v>
      </c>
      <c r="V49" s="1">
        <v>120</v>
      </c>
      <c r="W49" s="2">
        <v>102</v>
      </c>
      <c r="X49" s="2">
        <v>107</v>
      </c>
      <c r="Y49" s="3">
        <v>113</v>
      </c>
      <c r="Z49" s="2">
        <v>103</v>
      </c>
      <c r="AA49" s="2">
        <v>126</v>
      </c>
      <c r="AB49" s="2">
        <v>107</v>
      </c>
      <c r="AC49" s="2">
        <v>100</v>
      </c>
      <c r="AD49" s="2">
        <v>142</v>
      </c>
      <c r="AE49" s="2">
        <v>200</v>
      </c>
      <c r="AF49" s="2">
        <v>98</v>
      </c>
      <c r="AG49" s="74">
        <f>SUM(I49:AF49)</f>
        <v>2848</v>
      </c>
      <c r="AH49" s="61" t="s">
        <v>6</v>
      </c>
      <c r="AI49" s="75">
        <f>AG49-SUM(I49:N49)</f>
        <v>2197</v>
      </c>
    </row>
    <row r="50" spans="2:35" x14ac:dyDescent="0.2">
      <c r="B50" s="67"/>
      <c r="C50" s="76"/>
      <c r="D50" s="77" t="s">
        <v>83</v>
      </c>
      <c r="E50" s="78">
        <f>ROUNDDOWN(E48*24,2)</f>
        <v>0</v>
      </c>
      <c r="F50" s="79"/>
      <c r="G50" s="80"/>
      <c r="H50" s="81" t="s">
        <v>11</v>
      </c>
      <c r="I50" s="82">
        <f t="shared" ref="I50:T50" si="10">ROUNDDOWN(I48*I49,2)</f>
        <v>0</v>
      </c>
      <c r="J50" s="82">
        <f t="shared" si="10"/>
        <v>0</v>
      </c>
      <c r="K50" s="82">
        <f t="shared" si="10"/>
        <v>0</v>
      </c>
      <c r="L50" s="82">
        <f t="shared" si="10"/>
        <v>0</v>
      </c>
      <c r="M50" s="82">
        <f t="shared" si="10"/>
        <v>0</v>
      </c>
      <c r="N50" s="82">
        <f t="shared" si="10"/>
        <v>0</v>
      </c>
      <c r="O50" s="82">
        <f t="shared" si="10"/>
        <v>0</v>
      </c>
      <c r="P50" s="82">
        <f t="shared" si="10"/>
        <v>0</v>
      </c>
      <c r="Q50" s="82">
        <f t="shared" si="10"/>
        <v>0</v>
      </c>
      <c r="R50" s="82">
        <f t="shared" si="10"/>
        <v>0</v>
      </c>
      <c r="S50" s="82">
        <f t="shared" si="10"/>
        <v>0</v>
      </c>
      <c r="T50" s="82">
        <f t="shared" si="10"/>
        <v>0</v>
      </c>
      <c r="U50" s="82">
        <f t="shared" ref="U50:AF50" si="11">ROUNDDOWN(U48*U49,2)</f>
        <v>0</v>
      </c>
      <c r="V50" s="82">
        <f t="shared" si="11"/>
        <v>0</v>
      </c>
      <c r="W50" s="82">
        <f t="shared" si="11"/>
        <v>0</v>
      </c>
      <c r="X50" s="82">
        <f t="shared" si="11"/>
        <v>0</v>
      </c>
      <c r="Y50" s="82">
        <f t="shared" si="11"/>
        <v>0</v>
      </c>
      <c r="Z50" s="82">
        <f t="shared" si="11"/>
        <v>0</v>
      </c>
      <c r="AA50" s="82">
        <f t="shared" si="11"/>
        <v>0</v>
      </c>
      <c r="AB50" s="82">
        <f t="shared" si="11"/>
        <v>0</v>
      </c>
      <c r="AC50" s="82">
        <f t="shared" si="11"/>
        <v>0</v>
      </c>
      <c r="AD50" s="82">
        <f t="shared" si="11"/>
        <v>0</v>
      </c>
      <c r="AE50" s="82">
        <f t="shared" si="11"/>
        <v>0</v>
      </c>
      <c r="AF50" s="82">
        <f t="shared" si="11"/>
        <v>0</v>
      </c>
      <c r="AG50" s="83">
        <f>SUM(I50:AF50)</f>
        <v>0</v>
      </c>
      <c r="AH50" s="84">
        <f>ROUNDDOWN(E50+AG50,0)</f>
        <v>0</v>
      </c>
    </row>
    <row r="51" spans="2:35" ht="13.2" customHeight="1" x14ac:dyDescent="0.2">
      <c r="B51" s="67"/>
      <c r="C51" s="63" t="s">
        <v>19</v>
      </c>
      <c r="D51" s="64" t="s">
        <v>7</v>
      </c>
      <c r="E51" s="7"/>
      <c r="F51" s="8"/>
      <c r="G51" s="9"/>
      <c r="H51" s="65" t="s">
        <v>9</v>
      </c>
      <c r="I51" s="10"/>
      <c r="J51" s="10"/>
      <c r="K51" s="10"/>
      <c r="L51" s="10"/>
      <c r="M51" s="10"/>
      <c r="N51" s="10"/>
      <c r="O51" s="10"/>
      <c r="P51" s="10"/>
      <c r="Q51" s="10"/>
      <c r="R51" s="10"/>
      <c r="S51" s="10"/>
      <c r="T51" s="10"/>
      <c r="U51" s="10"/>
      <c r="V51" s="10"/>
      <c r="W51" s="10"/>
      <c r="X51" s="10"/>
      <c r="Y51" s="10"/>
      <c r="Z51" s="10"/>
      <c r="AA51" s="10"/>
      <c r="AB51" s="10"/>
      <c r="AC51" s="10"/>
      <c r="AD51" s="10"/>
      <c r="AE51" s="10"/>
      <c r="AF51" s="10"/>
      <c r="AG51" s="66"/>
      <c r="AH51" s="61"/>
      <c r="AI51" s="61"/>
    </row>
    <row r="52" spans="2:35" x14ac:dyDescent="0.2">
      <c r="B52" s="67"/>
      <c r="C52" s="68"/>
      <c r="D52" s="69" t="s">
        <v>8</v>
      </c>
      <c r="E52" s="85">
        <v>38</v>
      </c>
      <c r="F52" s="86"/>
      <c r="G52" s="87"/>
      <c r="H52" s="73" t="s">
        <v>10</v>
      </c>
      <c r="I52" s="1">
        <v>4428</v>
      </c>
      <c r="J52" s="1">
        <v>5382</v>
      </c>
      <c r="K52" s="2">
        <v>4518</v>
      </c>
      <c r="L52" s="2">
        <v>5204</v>
      </c>
      <c r="M52" s="3">
        <v>5048</v>
      </c>
      <c r="N52" s="2">
        <v>4376</v>
      </c>
      <c r="O52" s="2">
        <v>5098</v>
      </c>
      <c r="P52" s="2">
        <v>4638</v>
      </c>
      <c r="Q52" s="2">
        <v>4114</v>
      </c>
      <c r="R52" s="2">
        <v>5155</v>
      </c>
      <c r="S52" s="2">
        <v>4309</v>
      </c>
      <c r="T52" s="2">
        <v>4959</v>
      </c>
      <c r="U52" s="1">
        <v>4428</v>
      </c>
      <c r="V52" s="1">
        <v>5382</v>
      </c>
      <c r="W52" s="2">
        <v>4518</v>
      </c>
      <c r="X52" s="2">
        <v>5204</v>
      </c>
      <c r="Y52" s="3">
        <v>5048</v>
      </c>
      <c r="Z52" s="2">
        <v>4376</v>
      </c>
      <c r="AA52" s="2">
        <v>5098</v>
      </c>
      <c r="AB52" s="2">
        <v>4638</v>
      </c>
      <c r="AC52" s="2">
        <v>4114</v>
      </c>
      <c r="AD52" s="2">
        <v>5155</v>
      </c>
      <c r="AE52" s="2">
        <v>4309</v>
      </c>
      <c r="AF52" s="2">
        <v>4959</v>
      </c>
      <c r="AG52" s="74">
        <f>SUM(I52:AF52)</f>
        <v>114458</v>
      </c>
      <c r="AH52" s="61" t="s">
        <v>6</v>
      </c>
      <c r="AI52" s="75">
        <f>AG52-SUM(I52:N52)</f>
        <v>85502</v>
      </c>
    </row>
    <row r="53" spans="2:35" ht="13.8" thickBot="1" x14ac:dyDescent="0.25">
      <c r="B53" s="88"/>
      <c r="C53" s="76"/>
      <c r="D53" s="77" t="s">
        <v>56</v>
      </c>
      <c r="E53" s="78">
        <f>ROUNDDOWN(E51*E52*24,2)</f>
        <v>0</v>
      </c>
      <c r="F53" s="79"/>
      <c r="G53" s="80"/>
      <c r="H53" s="81" t="s">
        <v>11</v>
      </c>
      <c r="I53" s="82">
        <f t="shared" ref="I53:T53" si="12">ROUNDDOWN(I51*I52,2)</f>
        <v>0</v>
      </c>
      <c r="J53" s="82">
        <f t="shared" si="12"/>
        <v>0</v>
      </c>
      <c r="K53" s="82">
        <f t="shared" si="12"/>
        <v>0</v>
      </c>
      <c r="L53" s="82">
        <f t="shared" si="12"/>
        <v>0</v>
      </c>
      <c r="M53" s="82">
        <f t="shared" si="12"/>
        <v>0</v>
      </c>
      <c r="N53" s="82">
        <f t="shared" si="12"/>
        <v>0</v>
      </c>
      <c r="O53" s="82">
        <f t="shared" si="12"/>
        <v>0</v>
      </c>
      <c r="P53" s="82">
        <f t="shared" si="12"/>
        <v>0</v>
      </c>
      <c r="Q53" s="82">
        <f t="shared" si="12"/>
        <v>0</v>
      </c>
      <c r="R53" s="82">
        <f t="shared" si="12"/>
        <v>0</v>
      </c>
      <c r="S53" s="82">
        <f t="shared" si="12"/>
        <v>0</v>
      </c>
      <c r="T53" s="82">
        <f t="shared" si="12"/>
        <v>0</v>
      </c>
      <c r="U53" s="82">
        <f t="shared" ref="U53:AF53" si="13">ROUNDDOWN(U51*U52,2)</f>
        <v>0</v>
      </c>
      <c r="V53" s="82">
        <f t="shared" si="13"/>
        <v>0</v>
      </c>
      <c r="W53" s="82">
        <f t="shared" si="13"/>
        <v>0</v>
      </c>
      <c r="X53" s="82">
        <f t="shared" si="13"/>
        <v>0</v>
      </c>
      <c r="Y53" s="82">
        <f t="shared" si="13"/>
        <v>0</v>
      </c>
      <c r="Z53" s="82">
        <f t="shared" si="13"/>
        <v>0</v>
      </c>
      <c r="AA53" s="82">
        <f t="shared" si="13"/>
        <v>0</v>
      </c>
      <c r="AB53" s="82">
        <f t="shared" si="13"/>
        <v>0</v>
      </c>
      <c r="AC53" s="82">
        <f t="shared" si="13"/>
        <v>0</v>
      </c>
      <c r="AD53" s="82">
        <f t="shared" si="13"/>
        <v>0</v>
      </c>
      <c r="AE53" s="82">
        <f t="shared" si="13"/>
        <v>0</v>
      </c>
      <c r="AF53" s="82">
        <f t="shared" si="13"/>
        <v>0</v>
      </c>
      <c r="AG53" s="83">
        <f>SUM(I53:AF53)</f>
        <v>0</v>
      </c>
      <c r="AH53" s="84">
        <f>ROUNDDOWN(E53+AG53,0)</f>
        <v>0</v>
      </c>
    </row>
    <row r="54" spans="2:35" ht="13.8" thickBot="1" x14ac:dyDescent="0.25">
      <c r="B54" s="89"/>
      <c r="C54" s="90"/>
      <c r="D54" s="91"/>
      <c r="E54" s="92"/>
      <c r="F54" s="92"/>
      <c r="G54" s="92"/>
      <c r="H54" s="93"/>
      <c r="K54" s="94"/>
      <c r="L54" s="94"/>
      <c r="M54" s="95"/>
      <c r="AG54" s="26" t="s">
        <v>20</v>
      </c>
      <c r="AH54" s="96">
        <f>AH50+AH53</f>
        <v>0</v>
      </c>
      <c r="AI54" s="98"/>
    </row>
    <row r="55" spans="2:35" x14ac:dyDescent="0.2">
      <c r="B55" s="38" t="s">
        <v>59</v>
      </c>
      <c r="C55" s="39"/>
      <c r="D55" s="38"/>
      <c r="E55" s="40"/>
      <c r="F55" s="40"/>
      <c r="G55" s="40"/>
      <c r="H55" s="40"/>
      <c r="I55" s="41"/>
      <c r="J55" s="42"/>
      <c r="K55" s="43"/>
      <c r="L55" s="43"/>
      <c r="M55" s="43"/>
      <c r="N55" s="44"/>
      <c r="O55" s="44"/>
      <c r="P55" s="44"/>
      <c r="Q55" s="44"/>
      <c r="R55" s="44"/>
      <c r="S55" s="44"/>
      <c r="T55" s="44"/>
      <c r="U55" s="44"/>
      <c r="V55" s="44"/>
      <c r="W55" s="44"/>
      <c r="X55" s="44"/>
      <c r="Y55" s="44"/>
      <c r="Z55" s="44"/>
      <c r="AA55" s="44"/>
      <c r="AB55" s="44"/>
      <c r="AC55" s="44"/>
      <c r="AD55" s="44"/>
      <c r="AE55" s="44"/>
      <c r="AF55" s="44"/>
      <c r="AG55" s="37"/>
      <c r="AH55" s="97"/>
    </row>
    <row r="56" spans="2:35" ht="14.4" x14ac:dyDescent="0.2">
      <c r="B56" s="45" t="s">
        <v>0</v>
      </c>
      <c r="C56" s="46" t="s">
        <v>22</v>
      </c>
      <c r="D56" s="47" t="s">
        <v>3</v>
      </c>
      <c r="E56" s="48"/>
      <c r="F56" s="48"/>
      <c r="G56" s="49"/>
      <c r="H56" s="50" t="s">
        <v>2</v>
      </c>
      <c r="I56" s="51"/>
      <c r="J56" s="51"/>
      <c r="K56" s="51"/>
      <c r="L56" s="51"/>
      <c r="M56" s="51"/>
      <c r="N56" s="51"/>
      <c r="O56" s="51"/>
      <c r="P56" s="51"/>
      <c r="Q56" s="51"/>
      <c r="R56" s="51"/>
      <c r="S56" s="51"/>
      <c r="T56" s="51"/>
      <c r="U56" s="51"/>
      <c r="V56" s="51"/>
      <c r="W56" s="51"/>
      <c r="X56" s="51"/>
      <c r="Y56" s="51"/>
      <c r="Z56" s="51"/>
      <c r="AA56" s="51"/>
      <c r="AB56" s="51"/>
      <c r="AC56" s="51"/>
      <c r="AD56" s="51"/>
      <c r="AE56" s="51"/>
      <c r="AF56" s="51"/>
      <c r="AG56" s="52"/>
      <c r="AH56" s="97"/>
    </row>
    <row r="57" spans="2:35" x14ac:dyDescent="0.2">
      <c r="B57" s="53"/>
      <c r="C57" s="54"/>
      <c r="D57" s="55"/>
      <c r="E57" s="56"/>
      <c r="F57" s="56"/>
      <c r="G57" s="57"/>
      <c r="H57" s="58" t="s">
        <v>12</v>
      </c>
      <c r="I57" s="59" t="s">
        <v>34</v>
      </c>
      <c r="J57" s="59" t="s">
        <v>29</v>
      </c>
      <c r="K57" s="59" t="s">
        <v>35</v>
      </c>
      <c r="L57" s="59" t="s">
        <v>33</v>
      </c>
      <c r="M57" s="59" t="s">
        <v>36</v>
      </c>
      <c r="N57" s="59" t="s">
        <v>37</v>
      </c>
      <c r="O57" s="59" t="s">
        <v>30</v>
      </c>
      <c r="P57" s="59" t="s">
        <v>38</v>
      </c>
      <c r="Q57" s="59" t="s">
        <v>39</v>
      </c>
      <c r="R57" s="59" t="s">
        <v>40</v>
      </c>
      <c r="S57" s="59" t="s">
        <v>41</v>
      </c>
      <c r="T57" s="59" t="s">
        <v>42</v>
      </c>
      <c r="U57" s="59" t="s">
        <v>43</v>
      </c>
      <c r="V57" s="59" t="s">
        <v>44</v>
      </c>
      <c r="W57" s="59" t="s">
        <v>45</v>
      </c>
      <c r="X57" s="59" t="s">
        <v>46</v>
      </c>
      <c r="Y57" s="59" t="s">
        <v>47</v>
      </c>
      <c r="Z57" s="59" t="s">
        <v>48</v>
      </c>
      <c r="AA57" s="59" t="s">
        <v>49</v>
      </c>
      <c r="AB57" s="59" t="s">
        <v>50</v>
      </c>
      <c r="AC57" s="59" t="s">
        <v>51</v>
      </c>
      <c r="AD57" s="59" t="s">
        <v>52</v>
      </c>
      <c r="AE57" s="59" t="s">
        <v>53</v>
      </c>
      <c r="AF57" s="59" t="s">
        <v>54</v>
      </c>
      <c r="AG57" s="60" t="s">
        <v>1</v>
      </c>
      <c r="AH57" s="97"/>
    </row>
    <row r="58" spans="2:35" ht="13.2" customHeight="1" x14ac:dyDescent="0.2">
      <c r="B58" s="108" t="s">
        <v>84</v>
      </c>
      <c r="C58" s="109" t="s">
        <v>80</v>
      </c>
      <c r="D58" s="110" t="s">
        <v>70</v>
      </c>
      <c r="E58" s="11"/>
      <c r="F58" s="12"/>
      <c r="G58" s="13"/>
      <c r="H58" s="111" t="s">
        <v>71</v>
      </c>
      <c r="I58" s="10"/>
      <c r="J58" s="10"/>
      <c r="K58" s="10"/>
      <c r="L58" s="10"/>
      <c r="M58" s="10"/>
      <c r="N58" s="10"/>
      <c r="O58" s="10"/>
      <c r="P58" s="10"/>
      <c r="Q58" s="10"/>
      <c r="R58" s="10"/>
      <c r="S58" s="10"/>
      <c r="T58" s="10"/>
      <c r="U58" s="10"/>
      <c r="V58" s="10"/>
      <c r="W58" s="10"/>
      <c r="X58" s="10"/>
      <c r="Y58" s="10"/>
      <c r="Z58" s="10"/>
      <c r="AA58" s="10"/>
      <c r="AB58" s="10"/>
      <c r="AC58" s="10"/>
      <c r="AD58" s="10"/>
      <c r="AE58" s="10"/>
      <c r="AF58" s="10"/>
      <c r="AG58" s="66"/>
      <c r="AH58" s="61"/>
      <c r="AI58" s="61"/>
    </row>
    <row r="59" spans="2:35" x14ac:dyDescent="0.2">
      <c r="B59" s="108"/>
      <c r="C59" s="109"/>
      <c r="D59" s="112"/>
      <c r="E59" s="14"/>
      <c r="F59" s="15"/>
      <c r="G59" s="16"/>
      <c r="H59" s="113" t="s">
        <v>72</v>
      </c>
      <c r="I59" s="17"/>
      <c r="J59" s="17"/>
      <c r="K59" s="17"/>
      <c r="L59" s="17"/>
      <c r="M59" s="17"/>
      <c r="N59" s="17"/>
      <c r="O59" s="17"/>
      <c r="P59" s="17"/>
      <c r="Q59" s="17"/>
      <c r="R59" s="17"/>
      <c r="S59" s="17"/>
      <c r="T59" s="17"/>
      <c r="U59" s="17"/>
      <c r="V59" s="17"/>
      <c r="W59" s="17"/>
      <c r="X59" s="17"/>
      <c r="Y59" s="17"/>
      <c r="Z59" s="17"/>
      <c r="AA59" s="17"/>
      <c r="AB59" s="17"/>
      <c r="AC59" s="17"/>
      <c r="AD59" s="17"/>
      <c r="AE59" s="17"/>
      <c r="AF59" s="17"/>
      <c r="AG59" s="114"/>
      <c r="AH59" s="115"/>
      <c r="AI59" s="75"/>
    </row>
    <row r="60" spans="2:35" x14ac:dyDescent="0.2">
      <c r="B60" s="108"/>
      <c r="C60" s="109"/>
      <c r="D60" s="112"/>
      <c r="E60" s="14"/>
      <c r="F60" s="15"/>
      <c r="G60" s="16"/>
      <c r="H60" s="113" t="s">
        <v>73</v>
      </c>
      <c r="I60" s="17"/>
      <c r="J60" s="17"/>
      <c r="K60" s="17"/>
      <c r="L60" s="17"/>
      <c r="M60" s="17"/>
      <c r="N60" s="17"/>
      <c r="O60" s="17"/>
      <c r="P60" s="17"/>
      <c r="Q60" s="17"/>
      <c r="R60" s="17"/>
      <c r="S60" s="17"/>
      <c r="T60" s="17"/>
      <c r="U60" s="17"/>
      <c r="V60" s="17"/>
      <c r="W60" s="17"/>
      <c r="X60" s="17"/>
      <c r="Y60" s="17"/>
      <c r="Z60" s="17"/>
      <c r="AA60" s="17"/>
      <c r="AB60" s="17"/>
      <c r="AC60" s="17"/>
      <c r="AD60" s="17"/>
      <c r="AE60" s="17"/>
      <c r="AF60" s="17"/>
      <c r="AG60" s="114"/>
      <c r="AH60" s="116"/>
    </row>
    <row r="61" spans="2:35" ht="13.2" customHeight="1" x14ac:dyDescent="0.2">
      <c r="B61" s="108"/>
      <c r="C61" s="109"/>
      <c r="D61" s="112"/>
      <c r="E61" s="18"/>
      <c r="F61" s="19"/>
      <c r="G61" s="20"/>
      <c r="H61" s="113" t="s">
        <v>74</v>
      </c>
      <c r="I61" s="17"/>
      <c r="J61" s="17"/>
      <c r="K61" s="17"/>
      <c r="L61" s="17"/>
      <c r="M61" s="17"/>
      <c r="N61" s="17"/>
      <c r="O61" s="17"/>
      <c r="P61" s="17"/>
      <c r="Q61" s="17"/>
      <c r="R61" s="17"/>
      <c r="S61" s="17"/>
      <c r="T61" s="17"/>
      <c r="U61" s="17"/>
      <c r="V61" s="17"/>
      <c r="W61" s="17"/>
      <c r="X61" s="17"/>
      <c r="Y61" s="17"/>
      <c r="Z61" s="17"/>
      <c r="AA61" s="17"/>
      <c r="AB61" s="17"/>
      <c r="AC61" s="17"/>
      <c r="AD61" s="17"/>
      <c r="AE61" s="17"/>
      <c r="AF61" s="17"/>
      <c r="AG61" s="114"/>
      <c r="AH61" s="115"/>
      <c r="AI61" s="61"/>
    </row>
    <row r="62" spans="2:35" x14ac:dyDescent="0.2">
      <c r="B62" s="108"/>
      <c r="C62" s="117"/>
      <c r="D62" s="118" t="s">
        <v>75</v>
      </c>
      <c r="E62" s="119">
        <v>33</v>
      </c>
      <c r="F62" s="120"/>
      <c r="G62" s="121"/>
      <c r="H62" s="122" t="s">
        <v>76</v>
      </c>
      <c r="I62" s="123"/>
      <c r="J62" s="123"/>
      <c r="K62" s="123"/>
      <c r="L62" s="124">
        <v>452</v>
      </c>
      <c r="M62" s="124">
        <v>774</v>
      </c>
      <c r="N62" s="124">
        <v>772</v>
      </c>
      <c r="O62" s="124">
        <v>314</v>
      </c>
      <c r="P62" s="123"/>
      <c r="Q62" s="123"/>
      <c r="R62" s="123"/>
      <c r="S62" s="123"/>
      <c r="T62" s="123"/>
      <c r="U62" s="123"/>
      <c r="V62" s="123"/>
      <c r="W62" s="123"/>
      <c r="X62" s="124">
        <v>452</v>
      </c>
      <c r="Y62" s="124">
        <v>774</v>
      </c>
      <c r="Z62" s="124">
        <v>772</v>
      </c>
      <c r="AA62" s="124">
        <v>314</v>
      </c>
      <c r="AB62" s="123"/>
      <c r="AC62" s="123"/>
      <c r="AD62" s="123"/>
      <c r="AE62" s="123"/>
      <c r="AF62" s="123"/>
      <c r="AG62" s="74">
        <f>SUM(I62:AF62)</f>
        <v>4624</v>
      </c>
      <c r="AH62" s="115"/>
      <c r="AI62" s="75"/>
    </row>
    <row r="63" spans="2:35" x14ac:dyDescent="0.2">
      <c r="B63" s="108"/>
      <c r="C63" s="117"/>
      <c r="D63" s="112"/>
      <c r="E63" s="125"/>
      <c r="F63" s="126"/>
      <c r="G63" s="127"/>
      <c r="H63" s="113" t="s">
        <v>77</v>
      </c>
      <c r="I63" s="123"/>
      <c r="J63" s="123"/>
      <c r="K63" s="123"/>
      <c r="L63" s="124">
        <v>2117</v>
      </c>
      <c r="M63" s="124">
        <v>3803</v>
      </c>
      <c r="N63" s="124">
        <v>3662</v>
      </c>
      <c r="O63" s="124">
        <v>1526</v>
      </c>
      <c r="P63" s="123"/>
      <c r="Q63" s="123"/>
      <c r="R63" s="123"/>
      <c r="S63" s="123"/>
      <c r="T63" s="123"/>
      <c r="U63" s="123"/>
      <c r="V63" s="123"/>
      <c r="W63" s="123"/>
      <c r="X63" s="124">
        <v>2117</v>
      </c>
      <c r="Y63" s="124">
        <v>3803</v>
      </c>
      <c r="Z63" s="124">
        <v>3662</v>
      </c>
      <c r="AA63" s="124">
        <v>1526</v>
      </c>
      <c r="AB63" s="123"/>
      <c r="AC63" s="123"/>
      <c r="AD63" s="123"/>
      <c r="AE63" s="123"/>
      <c r="AF63" s="123"/>
      <c r="AG63" s="74">
        <f>SUM(I63:AF63)</f>
        <v>22216</v>
      </c>
      <c r="AH63" s="116"/>
    </row>
    <row r="64" spans="2:35" ht="13.2" customHeight="1" x14ac:dyDescent="0.2">
      <c r="B64" s="108"/>
      <c r="C64" s="117"/>
      <c r="D64" s="112"/>
      <c r="E64" s="125"/>
      <c r="F64" s="126"/>
      <c r="G64" s="127"/>
      <c r="H64" s="113" t="s">
        <v>78</v>
      </c>
      <c r="I64" s="124">
        <v>4622</v>
      </c>
      <c r="J64" s="124">
        <v>3560</v>
      </c>
      <c r="K64" s="124">
        <v>4873</v>
      </c>
      <c r="L64" s="124">
        <v>2020</v>
      </c>
      <c r="M64" s="123"/>
      <c r="N64" s="123"/>
      <c r="O64" s="124">
        <v>2652</v>
      </c>
      <c r="P64" s="124">
        <v>4387</v>
      </c>
      <c r="Q64" s="124">
        <v>4411</v>
      </c>
      <c r="R64" s="124">
        <v>3501</v>
      </c>
      <c r="S64" s="124">
        <v>4411</v>
      </c>
      <c r="T64" s="124">
        <v>4086</v>
      </c>
      <c r="U64" s="124">
        <v>4622</v>
      </c>
      <c r="V64" s="124">
        <v>3560</v>
      </c>
      <c r="W64" s="124">
        <v>4873</v>
      </c>
      <c r="X64" s="124">
        <v>2020</v>
      </c>
      <c r="Y64" s="123"/>
      <c r="Z64" s="123"/>
      <c r="AA64" s="124">
        <v>2652</v>
      </c>
      <c r="AB64" s="124">
        <v>4387</v>
      </c>
      <c r="AC64" s="124">
        <v>4411</v>
      </c>
      <c r="AD64" s="124">
        <v>3501</v>
      </c>
      <c r="AE64" s="124">
        <v>4411</v>
      </c>
      <c r="AF64" s="124">
        <v>4086</v>
      </c>
      <c r="AG64" s="74">
        <f>SUM(I64:AF64)</f>
        <v>77046</v>
      </c>
      <c r="AH64" s="61"/>
      <c r="AI64" s="61"/>
    </row>
    <row r="65" spans="2:36" x14ac:dyDescent="0.2">
      <c r="B65" s="108"/>
      <c r="C65" s="117"/>
      <c r="D65" s="128"/>
      <c r="E65" s="129"/>
      <c r="F65" s="130"/>
      <c r="G65" s="131"/>
      <c r="H65" s="132" t="s">
        <v>79</v>
      </c>
      <c r="I65" s="124">
        <v>4281</v>
      </c>
      <c r="J65" s="124">
        <v>5615</v>
      </c>
      <c r="K65" s="124">
        <v>4596</v>
      </c>
      <c r="L65" s="124">
        <v>4424</v>
      </c>
      <c r="M65" s="124">
        <v>4362</v>
      </c>
      <c r="N65" s="124">
        <v>4383</v>
      </c>
      <c r="O65" s="124">
        <v>4513</v>
      </c>
      <c r="P65" s="124">
        <v>4860</v>
      </c>
      <c r="Q65" s="124">
        <v>4182</v>
      </c>
      <c r="R65" s="124">
        <v>5478</v>
      </c>
      <c r="S65" s="124">
        <v>4437</v>
      </c>
      <c r="T65" s="124">
        <v>3886</v>
      </c>
      <c r="U65" s="124">
        <v>4281</v>
      </c>
      <c r="V65" s="124">
        <v>5615</v>
      </c>
      <c r="W65" s="124">
        <v>4596</v>
      </c>
      <c r="X65" s="124">
        <v>4424</v>
      </c>
      <c r="Y65" s="124">
        <v>4362</v>
      </c>
      <c r="Z65" s="124">
        <v>4383</v>
      </c>
      <c r="AA65" s="124">
        <v>4513</v>
      </c>
      <c r="AB65" s="124">
        <v>4860</v>
      </c>
      <c r="AC65" s="124">
        <v>4182</v>
      </c>
      <c r="AD65" s="124">
        <v>5478</v>
      </c>
      <c r="AE65" s="124">
        <v>4437</v>
      </c>
      <c r="AF65" s="124">
        <v>3886</v>
      </c>
      <c r="AG65" s="74">
        <f>SUM(I65:AF65)</f>
        <v>110034</v>
      </c>
      <c r="AH65" s="61" t="s">
        <v>6</v>
      </c>
      <c r="AI65" s="75">
        <f>AG65-SUM(I65:N65)</f>
        <v>82373</v>
      </c>
    </row>
    <row r="66" spans="2:36" ht="17.399999999999999" thickBot="1" x14ac:dyDescent="0.25">
      <c r="B66" s="108"/>
      <c r="C66" s="117"/>
      <c r="D66" s="77" t="s">
        <v>56</v>
      </c>
      <c r="E66" s="78">
        <f>ROUNDDOWN(E58*E62*24,2)</f>
        <v>0</v>
      </c>
      <c r="F66" s="79"/>
      <c r="G66" s="80"/>
      <c r="H66" s="133" t="s">
        <v>85</v>
      </c>
      <c r="I66" s="134">
        <f>ROUNDDOWN((I58*I62)+(I59*I63)+(I60*I64)+(I61*I65),0)</f>
        <v>0</v>
      </c>
      <c r="J66" s="134">
        <f t="shared" ref="J66:P66" si="14">ROUNDDOWN((J58*J62)+(J59*J63)+(J60*J64)+(J61*J65),0)</f>
        <v>0</v>
      </c>
      <c r="K66" s="134">
        <f t="shared" si="14"/>
        <v>0</v>
      </c>
      <c r="L66" s="134">
        <f t="shared" si="14"/>
        <v>0</v>
      </c>
      <c r="M66" s="134">
        <f>ROUNDDOWN((M58*M62)+(M59*M63)+(M60*M64)+(M61*M65),0)</f>
        <v>0</v>
      </c>
      <c r="N66" s="134">
        <f t="shared" si="14"/>
        <v>0</v>
      </c>
      <c r="O66" s="134">
        <f t="shared" si="14"/>
        <v>0</v>
      </c>
      <c r="P66" s="134">
        <f t="shared" si="14"/>
        <v>0</v>
      </c>
      <c r="Q66" s="134">
        <f>ROUNDDOWN((Q58*Q62)+(Q59*Q63)+(Q60*Q64)+(Q61*Q65),0)</f>
        <v>0</v>
      </c>
      <c r="R66" s="134">
        <f>ROUNDDOWN((R58*R62)+(R59*R63)+(R60*R64)+(R61*R65),0)</f>
        <v>0</v>
      </c>
      <c r="S66" s="134">
        <f t="shared" ref="S66:AF66" si="15">ROUNDDOWN((S58*S62)+(S59*S63)+(S60*S64)+(S61*S65),0)</f>
        <v>0</v>
      </c>
      <c r="T66" s="134">
        <f t="shared" si="15"/>
        <v>0</v>
      </c>
      <c r="U66" s="134">
        <f t="shared" si="15"/>
        <v>0</v>
      </c>
      <c r="V66" s="134">
        <f t="shared" si="15"/>
        <v>0</v>
      </c>
      <c r="W66" s="134">
        <f t="shared" si="15"/>
        <v>0</v>
      </c>
      <c r="X66" s="134">
        <f t="shared" si="15"/>
        <v>0</v>
      </c>
      <c r="Y66" s="134">
        <f t="shared" si="15"/>
        <v>0</v>
      </c>
      <c r="Z66" s="134">
        <f t="shared" si="15"/>
        <v>0</v>
      </c>
      <c r="AA66" s="134">
        <f t="shared" si="15"/>
        <v>0</v>
      </c>
      <c r="AB66" s="134">
        <f t="shared" si="15"/>
        <v>0</v>
      </c>
      <c r="AC66" s="134">
        <f t="shared" si="15"/>
        <v>0</v>
      </c>
      <c r="AD66" s="134">
        <f t="shared" si="15"/>
        <v>0</v>
      </c>
      <c r="AE66" s="134">
        <f t="shared" si="15"/>
        <v>0</v>
      </c>
      <c r="AF66" s="134">
        <f t="shared" si="15"/>
        <v>0</v>
      </c>
      <c r="AG66" s="83">
        <f>SUM(I66:AF66)</f>
        <v>0</v>
      </c>
      <c r="AH66" s="84">
        <f>ROUNDDOWN(E66+AG66,0)</f>
        <v>0</v>
      </c>
    </row>
    <row r="67" spans="2:36" ht="13.8" thickBot="1" x14ac:dyDescent="0.25">
      <c r="B67" s="89"/>
      <c r="C67" s="90"/>
      <c r="D67" s="91"/>
      <c r="E67" s="92"/>
      <c r="F67" s="92"/>
      <c r="G67" s="92"/>
      <c r="H67" s="93"/>
      <c r="K67" s="94"/>
      <c r="L67" s="94"/>
      <c r="M67" s="95"/>
      <c r="AG67" s="26" t="s">
        <v>20</v>
      </c>
      <c r="AH67" s="96">
        <f>AH66</f>
        <v>0</v>
      </c>
      <c r="AI67" s="135"/>
    </row>
    <row r="68" spans="2:36" x14ac:dyDescent="0.2">
      <c r="B68" s="89"/>
      <c r="C68" s="90"/>
      <c r="D68" s="91"/>
      <c r="E68" s="92"/>
      <c r="F68" s="92"/>
      <c r="G68" s="92"/>
      <c r="H68" s="93"/>
      <c r="K68" s="94"/>
      <c r="L68" s="94"/>
      <c r="M68" s="95"/>
      <c r="AG68" s="26"/>
      <c r="AH68" s="136"/>
      <c r="AI68" s="137"/>
    </row>
    <row r="69" spans="2:36" x14ac:dyDescent="0.2">
      <c r="B69" s="38" t="s">
        <v>61</v>
      </c>
      <c r="C69" s="39"/>
      <c r="D69" s="38"/>
      <c r="E69" s="40"/>
      <c r="F69" s="40"/>
      <c r="G69" s="40"/>
      <c r="H69" s="40"/>
      <c r="I69" s="41"/>
      <c r="J69" s="42"/>
      <c r="K69" s="43"/>
      <c r="L69" s="43"/>
      <c r="M69" s="43"/>
      <c r="N69" s="44"/>
      <c r="O69" s="44"/>
      <c r="P69" s="44"/>
      <c r="Q69" s="44"/>
      <c r="R69" s="44"/>
      <c r="S69" s="44"/>
      <c r="T69" s="44"/>
      <c r="U69" s="44"/>
      <c r="V69" s="44"/>
      <c r="W69" s="44"/>
      <c r="X69" s="44"/>
      <c r="Y69" s="44"/>
      <c r="Z69" s="44"/>
      <c r="AA69" s="44"/>
      <c r="AB69" s="44"/>
      <c r="AC69" s="44"/>
      <c r="AD69" s="44"/>
      <c r="AE69" s="44"/>
      <c r="AF69" s="44"/>
      <c r="AG69" s="37"/>
      <c r="AH69" s="37"/>
      <c r="AI69" s="37"/>
      <c r="AJ69" s="37"/>
    </row>
    <row r="70" spans="2:36" ht="14.4" x14ac:dyDescent="0.2">
      <c r="B70" s="45" t="s">
        <v>0</v>
      </c>
      <c r="C70" s="46" t="s">
        <v>22</v>
      </c>
      <c r="D70" s="47" t="s">
        <v>3</v>
      </c>
      <c r="E70" s="48"/>
      <c r="F70" s="48"/>
      <c r="G70" s="49"/>
      <c r="H70" s="50" t="s">
        <v>2</v>
      </c>
      <c r="I70" s="51"/>
      <c r="J70" s="51"/>
      <c r="K70" s="51"/>
      <c r="L70" s="51"/>
      <c r="M70" s="51"/>
      <c r="N70" s="51"/>
      <c r="O70" s="51"/>
      <c r="P70" s="51"/>
      <c r="Q70" s="51"/>
      <c r="R70" s="51"/>
      <c r="S70" s="51"/>
      <c r="T70" s="51"/>
      <c r="U70" s="51"/>
      <c r="V70" s="51"/>
      <c r="W70" s="51"/>
      <c r="X70" s="51"/>
      <c r="Y70" s="51"/>
      <c r="Z70" s="51"/>
      <c r="AA70" s="51"/>
      <c r="AB70" s="51"/>
      <c r="AC70" s="51"/>
      <c r="AD70" s="51"/>
      <c r="AE70" s="51"/>
      <c r="AF70" s="51"/>
      <c r="AG70" s="52"/>
    </row>
    <row r="71" spans="2:36" x14ac:dyDescent="0.2">
      <c r="B71" s="53"/>
      <c r="C71" s="54"/>
      <c r="D71" s="55"/>
      <c r="E71" s="56"/>
      <c r="F71" s="56"/>
      <c r="G71" s="57"/>
      <c r="H71" s="58" t="s">
        <v>12</v>
      </c>
      <c r="I71" s="59" t="s">
        <v>34</v>
      </c>
      <c r="J71" s="59" t="s">
        <v>29</v>
      </c>
      <c r="K71" s="59" t="s">
        <v>35</v>
      </c>
      <c r="L71" s="59" t="s">
        <v>33</v>
      </c>
      <c r="M71" s="59" t="s">
        <v>36</v>
      </c>
      <c r="N71" s="59" t="s">
        <v>37</v>
      </c>
      <c r="O71" s="59" t="s">
        <v>30</v>
      </c>
      <c r="P71" s="59" t="s">
        <v>38</v>
      </c>
      <c r="Q71" s="59" t="s">
        <v>39</v>
      </c>
      <c r="R71" s="59" t="s">
        <v>40</v>
      </c>
      <c r="S71" s="59" t="s">
        <v>41</v>
      </c>
      <c r="T71" s="59" t="s">
        <v>42</v>
      </c>
      <c r="U71" s="59" t="s">
        <v>43</v>
      </c>
      <c r="V71" s="59" t="s">
        <v>44</v>
      </c>
      <c r="W71" s="59" t="s">
        <v>45</v>
      </c>
      <c r="X71" s="59" t="s">
        <v>46</v>
      </c>
      <c r="Y71" s="59" t="s">
        <v>47</v>
      </c>
      <c r="Z71" s="59" t="s">
        <v>48</v>
      </c>
      <c r="AA71" s="59" t="s">
        <v>49</v>
      </c>
      <c r="AB71" s="59" t="s">
        <v>50</v>
      </c>
      <c r="AC71" s="59" t="s">
        <v>51</v>
      </c>
      <c r="AD71" s="59" t="s">
        <v>52</v>
      </c>
      <c r="AE71" s="59" t="s">
        <v>53</v>
      </c>
      <c r="AF71" s="59" t="s">
        <v>54</v>
      </c>
      <c r="AG71" s="60" t="s">
        <v>1</v>
      </c>
      <c r="AH71" s="61"/>
      <c r="AI71" s="61"/>
      <c r="AJ71" s="61"/>
    </row>
    <row r="72" spans="2:36" ht="13.2" customHeight="1" x14ac:dyDescent="0.2">
      <c r="B72" s="62" t="s">
        <v>88</v>
      </c>
      <c r="C72" s="63" t="s">
        <v>60</v>
      </c>
      <c r="D72" s="64" t="s">
        <v>17</v>
      </c>
      <c r="E72" s="7"/>
      <c r="F72" s="8"/>
      <c r="G72" s="9"/>
      <c r="H72" s="65" t="s">
        <v>9</v>
      </c>
      <c r="I72" s="10"/>
      <c r="J72" s="10"/>
      <c r="K72" s="10"/>
      <c r="L72" s="10"/>
      <c r="M72" s="10"/>
      <c r="N72" s="10"/>
      <c r="O72" s="10"/>
      <c r="P72" s="10"/>
      <c r="Q72" s="10"/>
      <c r="R72" s="10"/>
      <c r="S72" s="10"/>
      <c r="T72" s="10"/>
      <c r="U72" s="10"/>
      <c r="V72" s="10"/>
      <c r="W72" s="10"/>
      <c r="X72" s="10"/>
      <c r="Y72" s="10"/>
      <c r="Z72" s="10"/>
      <c r="AA72" s="10"/>
      <c r="AB72" s="10"/>
      <c r="AC72" s="10"/>
      <c r="AD72" s="10"/>
      <c r="AE72" s="10"/>
      <c r="AF72" s="10"/>
      <c r="AG72" s="66"/>
      <c r="AH72" s="61"/>
      <c r="AI72" s="61"/>
    </row>
    <row r="73" spans="2:36" x14ac:dyDescent="0.2">
      <c r="B73" s="67"/>
      <c r="C73" s="68"/>
      <c r="D73" s="69" t="s">
        <v>18</v>
      </c>
      <c r="E73" s="70">
        <v>40</v>
      </c>
      <c r="F73" s="71"/>
      <c r="G73" s="72"/>
      <c r="H73" s="73" t="s">
        <v>10</v>
      </c>
      <c r="I73" s="1">
        <v>36</v>
      </c>
      <c r="J73" s="1">
        <v>44</v>
      </c>
      <c r="K73" s="2">
        <v>63</v>
      </c>
      <c r="L73" s="2">
        <v>67</v>
      </c>
      <c r="M73" s="3">
        <v>100</v>
      </c>
      <c r="N73" s="2">
        <v>49</v>
      </c>
      <c r="O73" s="2">
        <v>40</v>
      </c>
      <c r="P73" s="2">
        <v>41</v>
      </c>
      <c r="Q73" s="2">
        <v>46</v>
      </c>
      <c r="R73" s="2">
        <v>82</v>
      </c>
      <c r="S73" s="2">
        <v>39</v>
      </c>
      <c r="T73" s="2">
        <v>66</v>
      </c>
      <c r="U73" s="1">
        <v>36</v>
      </c>
      <c r="V73" s="1">
        <v>44</v>
      </c>
      <c r="W73" s="2">
        <v>63</v>
      </c>
      <c r="X73" s="2">
        <v>67</v>
      </c>
      <c r="Y73" s="3">
        <v>100</v>
      </c>
      <c r="Z73" s="2">
        <v>49</v>
      </c>
      <c r="AA73" s="2">
        <v>40</v>
      </c>
      <c r="AB73" s="2">
        <v>41</v>
      </c>
      <c r="AC73" s="2">
        <v>46</v>
      </c>
      <c r="AD73" s="2">
        <v>82</v>
      </c>
      <c r="AE73" s="2">
        <v>39</v>
      </c>
      <c r="AF73" s="2">
        <v>66</v>
      </c>
      <c r="AG73" s="74">
        <f>SUM(I73:AF73)</f>
        <v>1346</v>
      </c>
      <c r="AH73" s="61" t="s">
        <v>6</v>
      </c>
      <c r="AI73" s="75">
        <f>AG73-SUM(I73:N73)</f>
        <v>987</v>
      </c>
    </row>
    <row r="74" spans="2:36" x14ac:dyDescent="0.2">
      <c r="B74" s="67"/>
      <c r="C74" s="76"/>
      <c r="D74" s="77" t="s">
        <v>83</v>
      </c>
      <c r="E74" s="78">
        <f>ROUNDDOWN(E72*24,2)</f>
        <v>0</v>
      </c>
      <c r="F74" s="79"/>
      <c r="G74" s="80"/>
      <c r="H74" s="81" t="s">
        <v>11</v>
      </c>
      <c r="I74" s="82">
        <f t="shared" ref="I74:T74" si="16">ROUNDDOWN(I72*I73,2)</f>
        <v>0</v>
      </c>
      <c r="J74" s="82">
        <f t="shared" si="16"/>
        <v>0</v>
      </c>
      <c r="K74" s="82">
        <f t="shared" si="16"/>
        <v>0</v>
      </c>
      <c r="L74" s="82">
        <f t="shared" si="16"/>
        <v>0</v>
      </c>
      <c r="M74" s="82">
        <f t="shared" si="16"/>
        <v>0</v>
      </c>
      <c r="N74" s="82">
        <f t="shared" si="16"/>
        <v>0</v>
      </c>
      <c r="O74" s="82">
        <f t="shared" si="16"/>
        <v>0</v>
      </c>
      <c r="P74" s="82">
        <f t="shared" si="16"/>
        <v>0</v>
      </c>
      <c r="Q74" s="82">
        <f t="shared" si="16"/>
        <v>0</v>
      </c>
      <c r="R74" s="82">
        <f t="shared" si="16"/>
        <v>0</v>
      </c>
      <c r="S74" s="82">
        <f t="shared" si="16"/>
        <v>0</v>
      </c>
      <c r="T74" s="82">
        <f t="shared" si="16"/>
        <v>0</v>
      </c>
      <c r="U74" s="82">
        <f t="shared" ref="U74:AF74" si="17">ROUNDDOWN(U72*U73,2)</f>
        <v>0</v>
      </c>
      <c r="V74" s="82">
        <f t="shared" si="17"/>
        <v>0</v>
      </c>
      <c r="W74" s="82">
        <f t="shared" si="17"/>
        <v>0</v>
      </c>
      <c r="X74" s="82">
        <f t="shared" si="17"/>
        <v>0</v>
      </c>
      <c r="Y74" s="82">
        <f t="shared" si="17"/>
        <v>0</v>
      </c>
      <c r="Z74" s="82">
        <f t="shared" si="17"/>
        <v>0</v>
      </c>
      <c r="AA74" s="82">
        <f t="shared" si="17"/>
        <v>0</v>
      </c>
      <c r="AB74" s="82">
        <f t="shared" si="17"/>
        <v>0</v>
      </c>
      <c r="AC74" s="82">
        <f t="shared" si="17"/>
        <v>0</v>
      </c>
      <c r="AD74" s="82">
        <f t="shared" si="17"/>
        <v>0</v>
      </c>
      <c r="AE74" s="82">
        <f t="shared" si="17"/>
        <v>0</v>
      </c>
      <c r="AF74" s="82">
        <f t="shared" si="17"/>
        <v>0</v>
      </c>
      <c r="AG74" s="83">
        <f>SUM(I74:AF74)</f>
        <v>0</v>
      </c>
      <c r="AH74" s="84">
        <f>ROUNDDOWN(E74+AG74,0)</f>
        <v>0</v>
      </c>
    </row>
    <row r="75" spans="2:36" ht="13.2" customHeight="1" x14ac:dyDescent="0.2">
      <c r="B75" s="67"/>
      <c r="C75" s="63" t="s">
        <v>19</v>
      </c>
      <c r="D75" s="64" t="s">
        <v>7</v>
      </c>
      <c r="E75" s="7"/>
      <c r="F75" s="8"/>
      <c r="G75" s="9"/>
      <c r="H75" s="65" t="s">
        <v>9</v>
      </c>
      <c r="I75" s="10"/>
      <c r="J75" s="10"/>
      <c r="K75" s="10"/>
      <c r="L75" s="10"/>
      <c r="M75" s="10"/>
      <c r="N75" s="10"/>
      <c r="O75" s="10"/>
      <c r="P75" s="10"/>
      <c r="Q75" s="10"/>
      <c r="R75" s="10"/>
      <c r="S75" s="10"/>
      <c r="T75" s="10"/>
      <c r="U75" s="10"/>
      <c r="V75" s="10"/>
      <c r="W75" s="10"/>
      <c r="X75" s="10"/>
      <c r="Y75" s="10"/>
      <c r="Z75" s="10"/>
      <c r="AA75" s="10"/>
      <c r="AB75" s="10"/>
      <c r="AC75" s="10"/>
      <c r="AD75" s="10"/>
      <c r="AE75" s="10"/>
      <c r="AF75" s="10"/>
      <c r="AG75" s="66"/>
      <c r="AH75" s="61"/>
      <c r="AI75" s="61"/>
    </row>
    <row r="76" spans="2:36" x14ac:dyDescent="0.2">
      <c r="B76" s="67"/>
      <c r="C76" s="68"/>
      <c r="D76" s="69" t="s">
        <v>8</v>
      </c>
      <c r="E76" s="85">
        <v>19</v>
      </c>
      <c r="F76" s="86"/>
      <c r="G76" s="87"/>
      <c r="H76" s="73" t="s">
        <v>10</v>
      </c>
      <c r="I76" s="1">
        <v>1900</v>
      </c>
      <c r="J76" s="1">
        <v>2192</v>
      </c>
      <c r="K76" s="2">
        <v>1830</v>
      </c>
      <c r="L76" s="2">
        <v>1891</v>
      </c>
      <c r="M76" s="3">
        <v>2094</v>
      </c>
      <c r="N76" s="2">
        <v>1901</v>
      </c>
      <c r="O76" s="2">
        <v>2150</v>
      </c>
      <c r="P76" s="2">
        <v>1851</v>
      </c>
      <c r="Q76" s="2">
        <v>1669</v>
      </c>
      <c r="R76" s="2">
        <v>2041</v>
      </c>
      <c r="S76" s="2">
        <v>1900</v>
      </c>
      <c r="T76" s="2">
        <v>1894</v>
      </c>
      <c r="U76" s="1">
        <v>1900</v>
      </c>
      <c r="V76" s="1">
        <v>2192</v>
      </c>
      <c r="W76" s="2">
        <v>1830</v>
      </c>
      <c r="X76" s="2">
        <v>1891</v>
      </c>
      <c r="Y76" s="3">
        <v>2094</v>
      </c>
      <c r="Z76" s="2">
        <v>1901</v>
      </c>
      <c r="AA76" s="2">
        <v>2150</v>
      </c>
      <c r="AB76" s="2">
        <v>1851</v>
      </c>
      <c r="AC76" s="2">
        <v>1669</v>
      </c>
      <c r="AD76" s="2">
        <v>2041</v>
      </c>
      <c r="AE76" s="2">
        <v>1900</v>
      </c>
      <c r="AF76" s="2">
        <v>1894</v>
      </c>
      <c r="AG76" s="74">
        <f>SUM(I76:AF76)</f>
        <v>46626</v>
      </c>
      <c r="AH76" s="61" t="s">
        <v>6</v>
      </c>
      <c r="AI76" s="75">
        <f>AG76-SUM(I76:N76)</f>
        <v>34818</v>
      </c>
    </row>
    <row r="77" spans="2:36" ht="13.8" thickBot="1" x14ac:dyDescent="0.25">
      <c r="B77" s="88"/>
      <c r="C77" s="76"/>
      <c r="D77" s="77" t="s">
        <v>56</v>
      </c>
      <c r="E77" s="78">
        <f>ROUNDDOWN(E75*E76*24,2)</f>
        <v>0</v>
      </c>
      <c r="F77" s="79"/>
      <c r="G77" s="80"/>
      <c r="H77" s="81" t="s">
        <v>11</v>
      </c>
      <c r="I77" s="82">
        <f t="shared" ref="I77:T77" si="18">ROUNDDOWN(I75*I76,2)</f>
        <v>0</v>
      </c>
      <c r="J77" s="82">
        <f t="shared" si="18"/>
        <v>0</v>
      </c>
      <c r="K77" s="82">
        <f t="shared" si="18"/>
        <v>0</v>
      </c>
      <c r="L77" s="82">
        <f t="shared" si="18"/>
        <v>0</v>
      </c>
      <c r="M77" s="82">
        <f t="shared" si="18"/>
        <v>0</v>
      </c>
      <c r="N77" s="82">
        <f t="shared" si="18"/>
        <v>0</v>
      </c>
      <c r="O77" s="82">
        <f t="shared" si="18"/>
        <v>0</v>
      </c>
      <c r="P77" s="82">
        <f t="shared" si="18"/>
        <v>0</v>
      </c>
      <c r="Q77" s="82">
        <f t="shared" si="18"/>
        <v>0</v>
      </c>
      <c r="R77" s="82">
        <f t="shared" si="18"/>
        <v>0</v>
      </c>
      <c r="S77" s="82">
        <f t="shared" si="18"/>
        <v>0</v>
      </c>
      <c r="T77" s="82">
        <f t="shared" si="18"/>
        <v>0</v>
      </c>
      <c r="U77" s="82">
        <f t="shared" ref="U77:AF77" si="19">ROUNDDOWN(U75*U76,2)</f>
        <v>0</v>
      </c>
      <c r="V77" s="82">
        <f t="shared" si="19"/>
        <v>0</v>
      </c>
      <c r="W77" s="82">
        <f t="shared" si="19"/>
        <v>0</v>
      </c>
      <c r="X77" s="82">
        <f t="shared" si="19"/>
        <v>0</v>
      </c>
      <c r="Y77" s="82">
        <f t="shared" si="19"/>
        <v>0</v>
      </c>
      <c r="Z77" s="82">
        <f t="shared" si="19"/>
        <v>0</v>
      </c>
      <c r="AA77" s="82">
        <f t="shared" si="19"/>
        <v>0</v>
      </c>
      <c r="AB77" s="82">
        <f t="shared" si="19"/>
        <v>0</v>
      </c>
      <c r="AC77" s="82">
        <f t="shared" si="19"/>
        <v>0</v>
      </c>
      <c r="AD77" s="82">
        <f t="shared" si="19"/>
        <v>0</v>
      </c>
      <c r="AE77" s="82">
        <f t="shared" si="19"/>
        <v>0</v>
      </c>
      <c r="AF77" s="82">
        <f t="shared" si="19"/>
        <v>0</v>
      </c>
      <c r="AG77" s="83">
        <f>SUM(I77:AF77)</f>
        <v>0</v>
      </c>
      <c r="AH77" s="84">
        <f>ROUNDDOWN(E77+AG77,0)</f>
        <v>0</v>
      </c>
    </row>
    <row r="78" spans="2:36" ht="13.8" thickBot="1" x14ac:dyDescent="0.25">
      <c r="B78" s="89"/>
      <c r="C78" s="90"/>
      <c r="D78" s="91"/>
      <c r="E78" s="92"/>
      <c r="F78" s="92"/>
      <c r="G78" s="92"/>
      <c r="H78" s="93"/>
      <c r="K78" s="94"/>
      <c r="L78" s="94"/>
      <c r="M78" s="95"/>
      <c r="AG78" s="26" t="s">
        <v>20</v>
      </c>
      <c r="AH78" s="96">
        <f>AH74+AH77</f>
        <v>0</v>
      </c>
    </row>
    <row r="79" spans="2:36" x14ac:dyDescent="0.2">
      <c r="AG79" s="27"/>
      <c r="AH79" s="97"/>
    </row>
    <row r="82" spans="11:34" ht="20.100000000000001" customHeight="1" thickBot="1" x14ac:dyDescent="0.25">
      <c r="K82" s="138" t="s">
        <v>14</v>
      </c>
      <c r="L82" s="138"/>
      <c r="M82" s="138"/>
      <c r="N82" s="139"/>
      <c r="O82" s="139"/>
      <c r="P82" s="139"/>
      <c r="Q82" s="139"/>
      <c r="R82" s="138" t="s">
        <v>13</v>
      </c>
      <c r="S82" s="138"/>
      <c r="T82" s="140"/>
      <c r="Y82" s="139"/>
      <c r="Z82" s="141" t="s">
        <v>81</v>
      </c>
      <c r="AA82" s="141"/>
      <c r="AB82" s="140"/>
      <c r="AF82" s="139"/>
      <c r="AG82" s="142"/>
      <c r="AH82" s="143"/>
    </row>
    <row r="83" spans="11:34" ht="20.100000000000001" customHeight="1" thickBot="1" x14ac:dyDescent="0.25">
      <c r="K83" s="144">
        <f>AH25+AH32+AH42+AH54+AH67+AH78</f>
        <v>0</v>
      </c>
      <c r="L83" s="145"/>
      <c r="M83" s="146" t="s">
        <v>15</v>
      </c>
      <c r="N83" s="139"/>
      <c r="O83" s="139"/>
      <c r="P83" s="139"/>
      <c r="Q83" s="139"/>
      <c r="R83" s="147">
        <f>ROUNDUP(K83/1.1,0)</f>
        <v>0</v>
      </c>
      <c r="S83" s="148"/>
      <c r="T83" s="149" t="s">
        <v>15</v>
      </c>
      <c r="Y83" s="139"/>
      <c r="Z83" s="144">
        <f>K83-R83</f>
        <v>0</v>
      </c>
      <c r="AA83" s="145"/>
      <c r="AB83" s="149" t="s">
        <v>15</v>
      </c>
      <c r="AF83" s="139"/>
      <c r="AG83" s="150"/>
      <c r="AH83" s="151"/>
    </row>
    <row r="84" spans="11:34" ht="20.100000000000001" customHeight="1" x14ac:dyDescent="0.2">
      <c r="K84" s="152" t="s">
        <v>16</v>
      </c>
      <c r="L84" s="152"/>
      <c r="M84" s="153"/>
      <c r="N84" s="154"/>
      <c r="O84" s="154"/>
      <c r="P84" s="154"/>
      <c r="Q84" s="155" t="s">
        <v>21</v>
      </c>
      <c r="R84" s="155"/>
      <c r="S84" s="155"/>
      <c r="T84" s="155"/>
      <c r="U84" s="155"/>
      <c r="V84" s="154"/>
      <c r="W84" s="154"/>
      <c r="X84" s="154"/>
      <c r="Y84" s="155" t="s">
        <v>63</v>
      </c>
      <c r="Z84" s="155"/>
      <c r="AA84" s="155"/>
      <c r="AB84" s="155"/>
      <c r="AC84" s="155"/>
      <c r="AD84" s="154"/>
      <c r="AE84" s="154"/>
      <c r="AF84" s="139"/>
      <c r="AG84" s="142"/>
      <c r="AH84" s="143"/>
    </row>
    <row r="85" spans="11:34" ht="20.25" customHeight="1" x14ac:dyDescent="0.2">
      <c r="M85" s="156"/>
      <c r="N85" s="156"/>
      <c r="O85" s="156"/>
      <c r="P85" s="156"/>
      <c r="Q85" s="157" t="s">
        <v>62</v>
      </c>
      <c r="R85" s="157"/>
      <c r="S85" s="157"/>
      <c r="T85" s="157"/>
      <c r="U85" s="157"/>
      <c r="V85" s="156"/>
      <c r="W85" s="156"/>
      <c r="X85" s="156"/>
      <c r="Y85" s="157"/>
      <c r="Z85" s="157"/>
      <c r="AA85" s="157"/>
      <c r="AB85" s="157"/>
      <c r="AC85" s="157"/>
      <c r="AD85" s="156"/>
      <c r="AE85" s="156"/>
      <c r="AF85" s="156"/>
      <c r="AG85" s="137"/>
      <c r="AH85" s="137"/>
    </row>
  </sheetData>
  <sheetProtection password="DA29" sheet="1" objects="1" scenarios="1" selectLockedCells="1"/>
  <mergeCells count="86">
    <mergeCell ref="Z83:AA83"/>
    <mergeCell ref="Y84:AC84"/>
    <mergeCell ref="Y85:AC85"/>
    <mergeCell ref="Q84:U84"/>
    <mergeCell ref="Q85:U85"/>
    <mergeCell ref="K84:L84"/>
    <mergeCell ref="K83:L83"/>
    <mergeCell ref="R83:S83"/>
    <mergeCell ref="E30:G30"/>
    <mergeCell ref="E31:G31"/>
    <mergeCell ref="D34:G35"/>
    <mergeCell ref="E72:G72"/>
    <mergeCell ref="E75:G75"/>
    <mergeCell ref="E73:G73"/>
    <mergeCell ref="D56:G57"/>
    <mergeCell ref="E53:G53"/>
    <mergeCell ref="H46:AG46"/>
    <mergeCell ref="E77:G77"/>
    <mergeCell ref="Z82:AA82"/>
    <mergeCell ref="H56:AG56"/>
    <mergeCell ref="H70:AG70"/>
    <mergeCell ref="C19:C21"/>
    <mergeCell ref="C22:C24"/>
    <mergeCell ref="D17:G18"/>
    <mergeCell ref="E5:M5"/>
    <mergeCell ref="E4:M4"/>
    <mergeCell ref="E19:G19"/>
    <mergeCell ref="E21:G21"/>
    <mergeCell ref="E22:G22"/>
    <mergeCell ref="E24:G24"/>
    <mergeCell ref="E23:G23"/>
    <mergeCell ref="E20:G20"/>
    <mergeCell ref="A2:AH2"/>
    <mergeCell ref="B4:D4"/>
    <mergeCell ref="B5:D5"/>
    <mergeCell ref="B17:B18"/>
    <mergeCell ref="H17:AG17"/>
    <mergeCell ref="C17:C18"/>
    <mergeCell ref="D27:G28"/>
    <mergeCell ref="H27:AG27"/>
    <mergeCell ref="B29:B31"/>
    <mergeCell ref="C29:C31"/>
    <mergeCell ref="E38:G38"/>
    <mergeCell ref="C27:C28"/>
    <mergeCell ref="C34:C35"/>
    <mergeCell ref="B27:B28"/>
    <mergeCell ref="B34:B35"/>
    <mergeCell ref="E29:G29"/>
    <mergeCell ref="H34:AG34"/>
    <mergeCell ref="C36:C38"/>
    <mergeCell ref="E36:G36"/>
    <mergeCell ref="E37:G37"/>
    <mergeCell ref="C39:C41"/>
    <mergeCell ref="E39:G39"/>
    <mergeCell ref="E40:G40"/>
    <mergeCell ref="E41:G41"/>
    <mergeCell ref="E52:G52"/>
    <mergeCell ref="C46:C47"/>
    <mergeCell ref="D46:G47"/>
    <mergeCell ref="C48:C50"/>
    <mergeCell ref="C51:C53"/>
    <mergeCell ref="E48:G48"/>
    <mergeCell ref="E49:G49"/>
    <mergeCell ref="E50:G50"/>
    <mergeCell ref="E51:G51"/>
    <mergeCell ref="C56:C57"/>
    <mergeCell ref="C58:C66"/>
    <mergeCell ref="D58:D61"/>
    <mergeCell ref="D62:D65"/>
    <mergeCell ref="E58:G61"/>
    <mergeCell ref="E62:G65"/>
    <mergeCell ref="C72:C74"/>
    <mergeCell ref="E66:G66"/>
    <mergeCell ref="C75:C77"/>
    <mergeCell ref="C70:C71"/>
    <mergeCell ref="D70:G71"/>
    <mergeCell ref="E74:G74"/>
    <mergeCell ref="E76:G76"/>
    <mergeCell ref="B19:B24"/>
    <mergeCell ref="B36:B41"/>
    <mergeCell ref="B48:B53"/>
    <mergeCell ref="B72:B77"/>
    <mergeCell ref="B58:B66"/>
    <mergeCell ref="B70:B71"/>
    <mergeCell ref="B56:B57"/>
    <mergeCell ref="B46:B47"/>
  </mergeCells>
  <phoneticPr fontId="2"/>
  <pageMargins left="0.78740157480314965" right="0.19685039370078741" top="0.35433070866141736" bottom="0.15748031496062992" header="0.31496062992125984" footer="0.31496062992125984"/>
  <pageSetup paperSize="8" scale="62"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入札内訳書</vt:lpstr>
      <vt:lpstr>入札内訳書!Print_Area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2020-11-05T05:00:37Z</dcterms:modified>
</cp:coreProperties>
</file>