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020" yWindow="-132" windowWidth="13524" windowHeight="12324"/>
  </bookViews>
  <sheets>
    <sheet name="入札金額内訳書" sheetId="9" r:id="rId1"/>
    <sheet name="単価表" sheetId="12" r:id="rId2"/>
  </sheets>
  <externalReferences>
    <externalReference r:id="rId3"/>
  </externalReferences>
  <definedNames>
    <definedName name="_xlnm.Print_Area" localSheetId="0">入札金額内訳書!$A$1:$AF$636</definedName>
    <definedName name="基本料金の総額">入札金額内訳書!$D$21</definedName>
    <definedName name="基本料金単価">入札金額内訳書!$D$19</definedName>
    <definedName name="契約月数">入札金額内訳書!$H$11</definedName>
    <definedName name="契約電力等">入札金額内訳書!$D$20</definedName>
    <definedName name="小計エリム">入札金額内訳書!$AF$496</definedName>
    <definedName name="小計給調">入札金額内訳書!$AF$487</definedName>
    <definedName name="小計公民館">入札金額内訳書!$AF$610</definedName>
    <definedName name="小計小学校">入札金額内訳書!$AF$259</definedName>
    <definedName name="小計中学校">入札金額内訳書!$AF$403</definedName>
    <definedName name="小計廃校">入札金額内訳書!$AF$457</definedName>
    <definedName name="小計文化センター">入札金額内訳書!$AF$619</definedName>
    <definedName name="単価表">単価表!$A$4:$J$16</definedName>
    <definedName name="別表第１">'[1]別表（小・中学校）'!$A$3:$I$82</definedName>
    <definedName name="別表第11">'[1]予定使用電力量（小学校）'!$A$5:$AA$84</definedName>
    <definedName name="別表第12">'[1]予定使用電力量（中学校）'!$A$5:$AA$51</definedName>
    <definedName name="別表第13">'[1]予定使用電力量（廃校等）'!$A$5:$AA$20</definedName>
    <definedName name="別表第14">'[1]予定使用電力量（廃校等）'!$A$26:$AA$33</definedName>
    <definedName name="別表第15">'[1]予定使用電力量（廃校等）'!$A$39:$AA$39</definedName>
    <definedName name="別表第16">'[1]予定使用電力量（公民館等）'!$A$5:$AA$40</definedName>
    <definedName name="別表第17">'[1]予定使用電力量（公民館等）'!$A$46:$AA$46</definedName>
    <definedName name="別表第２">'[1]別表（小・中学校）'!$A$87:$I$132</definedName>
    <definedName name="別表第３">'[1]別表（廃校等'!$A$3:$I$18</definedName>
    <definedName name="別表第４">'[1]別表（廃校等'!$A$23:$I$30</definedName>
    <definedName name="別表第５">'[1]別表（廃校等'!$A$34:$I$34</definedName>
    <definedName name="別表第６">'[1]別表（公民館等）'!$A$3:$I$38</definedName>
    <definedName name="別表第７">'[1]別表（公民館等）'!$A$42:$I$42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9" i="9" l="1"/>
  <c r="AA109" i="9" l="1"/>
  <c r="AA111" i="9" l="1"/>
  <c r="H109" i="9"/>
  <c r="H111" i="9" s="1"/>
  <c r="Q109" i="9"/>
  <c r="Q111" i="9" s="1"/>
  <c r="Z109" i="9"/>
  <c r="Z111" i="9" s="1"/>
  <c r="I109" i="9"/>
  <c r="I111" i="9" s="1"/>
  <c r="R109" i="9"/>
  <c r="R111" i="9" s="1"/>
  <c r="AB109" i="9"/>
  <c r="AB111" i="9" s="1"/>
  <c r="J109" i="9"/>
  <c r="J111" i="9" s="1"/>
  <c r="T109" i="9"/>
  <c r="T111" i="9" s="1"/>
  <c r="AC109" i="9"/>
  <c r="AC111" i="9" s="1"/>
  <c r="L109" i="9"/>
  <c r="L111" i="9" s="1"/>
  <c r="U109" i="9"/>
  <c r="U111" i="9" s="1"/>
  <c r="AD109" i="9"/>
  <c r="AD111" i="9" s="1"/>
  <c r="M109" i="9"/>
  <c r="M111" i="9" s="1"/>
  <c r="V109" i="9"/>
  <c r="V111" i="9" s="1"/>
  <c r="N109" i="9"/>
  <c r="N111" i="9" s="1"/>
  <c r="W109" i="9"/>
  <c r="W111" i="9" s="1"/>
  <c r="O109" i="9"/>
  <c r="O111" i="9" s="1"/>
  <c r="X109" i="9"/>
  <c r="X111" i="9" s="1"/>
  <c r="E109" i="9"/>
  <c r="E111" i="9" s="1"/>
  <c r="P109" i="9"/>
  <c r="P111" i="9" s="1"/>
  <c r="Y109" i="9"/>
  <c r="Y111" i="9" s="1"/>
  <c r="AE110" i="9"/>
  <c r="K109" i="9"/>
  <c r="K111" i="9" s="1"/>
  <c r="S109" i="9"/>
  <c r="S111" i="9" s="1"/>
  <c r="AE111" i="9" l="1"/>
  <c r="AF111" i="9" s="1"/>
  <c r="E400" i="9" l="1"/>
  <c r="E402" i="9" l="1"/>
  <c r="AC400" i="9"/>
  <c r="AC402" i="9" s="1"/>
  <c r="Q400" i="9"/>
  <c r="Q402" i="9" s="1"/>
  <c r="AB400" i="9"/>
  <c r="AB402" i="9" s="1"/>
  <c r="N400" i="9"/>
  <c r="N402" i="9" s="1"/>
  <c r="Z400" i="9"/>
  <c r="Z402" i="9" s="1"/>
  <c r="M400" i="9"/>
  <c r="M402" i="9" s="1"/>
  <c r="AE401" i="9"/>
  <c r="Y400" i="9"/>
  <c r="Y402" i="9" s="1"/>
  <c r="L400" i="9"/>
  <c r="L402" i="9" s="1"/>
  <c r="V400" i="9"/>
  <c r="V402" i="9" s="1"/>
  <c r="J400" i="9"/>
  <c r="J402" i="9" s="1"/>
  <c r="U400" i="9"/>
  <c r="U402" i="9" s="1"/>
  <c r="I400" i="9"/>
  <c r="I402" i="9" s="1"/>
  <c r="T400" i="9"/>
  <c r="T402" i="9" s="1"/>
  <c r="AD400" i="9"/>
  <c r="AD402" i="9" s="1"/>
  <c r="R400" i="9"/>
  <c r="R402" i="9" s="1"/>
  <c r="AA400" i="9"/>
  <c r="AA402" i="9" s="1"/>
  <c r="S400" i="9"/>
  <c r="S402" i="9" s="1"/>
  <c r="K400" i="9"/>
  <c r="K402" i="9" s="1"/>
  <c r="X400" i="9"/>
  <c r="X402" i="9" s="1"/>
  <c r="P400" i="9"/>
  <c r="P402" i="9" s="1"/>
  <c r="H400" i="9"/>
  <c r="H402" i="9" s="1"/>
  <c r="W400" i="9"/>
  <c r="W402" i="9" s="1"/>
  <c r="O400" i="9"/>
  <c r="O402" i="9" s="1"/>
  <c r="AE402" i="9" l="1"/>
  <c r="AF402" i="9" s="1"/>
  <c r="AC448" i="9"/>
  <c r="AC445" i="9"/>
  <c r="AC447" i="9" l="1"/>
  <c r="AD445" i="9"/>
  <c r="AD447" i="9" s="1"/>
  <c r="E445" i="9"/>
  <c r="E447" i="9" s="1"/>
  <c r="Z445" i="9"/>
  <c r="Z447" i="9" s="1"/>
  <c r="J445" i="9"/>
  <c r="J447" i="9" s="1"/>
  <c r="O445" i="9"/>
  <c r="O447" i="9" s="1"/>
  <c r="R445" i="9"/>
  <c r="R447" i="9" s="1"/>
  <c r="AC450" i="9"/>
  <c r="AE446" i="9"/>
  <c r="N448" i="9"/>
  <c r="N450" i="9" s="1"/>
  <c r="O448" i="9"/>
  <c r="O450" i="9" s="1"/>
  <c r="R448" i="9"/>
  <c r="R450" i="9" s="1"/>
  <c r="N445" i="9"/>
  <c r="N447" i="9" s="1"/>
  <c r="V448" i="9"/>
  <c r="V450" i="9" s="1"/>
  <c r="W448" i="9"/>
  <c r="W450" i="9" s="1"/>
  <c r="Z448" i="9"/>
  <c r="Z450" i="9" s="1"/>
  <c r="J448" i="9"/>
  <c r="J450" i="9" s="1"/>
  <c r="V445" i="9"/>
  <c r="V447" i="9" s="1"/>
  <c r="E448" i="9"/>
  <c r="E450" i="9" s="1"/>
  <c r="AD448" i="9"/>
  <c r="AD450" i="9" s="1"/>
  <c r="AE449" i="9"/>
  <c r="W445" i="9"/>
  <c r="W447" i="9" s="1"/>
  <c r="H448" i="9"/>
  <c r="H450" i="9" s="1"/>
  <c r="P448" i="9"/>
  <c r="P450" i="9" s="1"/>
  <c r="X448" i="9"/>
  <c r="X450" i="9" s="1"/>
  <c r="H445" i="9"/>
  <c r="H447" i="9" s="1"/>
  <c r="P445" i="9"/>
  <c r="P447" i="9" s="1"/>
  <c r="X445" i="9"/>
  <c r="X447" i="9" s="1"/>
  <c r="I445" i="9"/>
  <c r="I447" i="9" s="1"/>
  <c r="Q445" i="9"/>
  <c r="Q447" i="9" s="1"/>
  <c r="Y445" i="9"/>
  <c r="Y447" i="9" s="1"/>
  <c r="I448" i="9"/>
  <c r="I450" i="9" s="1"/>
  <c r="Q448" i="9"/>
  <c r="Q450" i="9" s="1"/>
  <c r="Y448" i="9"/>
  <c r="Y450" i="9" s="1"/>
  <c r="K448" i="9"/>
  <c r="K450" i="9" s="1"/>
  <c r="K445" i="9"/>
  <c r="K447" i="9" s="1"/>
  <c r="AA445" i="9"/>
  <c r="AA447" i="9" s="1"/>
  <c r="AA448" i="9"/>
  <c r="AA450" i="9" s="1"/>
  <c r="L445" i="9"/>
  <c r="L447" i="9" s="1"/>
  <c r="T445" i="9"/>
  <c r="T447" i="9" s="1"/>
  <c r="AB445" i="9"/>
  <c r="AB447" i="9" s="1"/>
  <c r="L448" i="9"/>
  <c r="L450" i="9" s="1"/>
  <c r="T448" i="9"/>
  <c r="T450" i="9" s="1"/>
  <c r="AB448" i="9"/>
  <c r="AB450" i="9" s="1"/>
  <c r="S445" i="9"/>
  <c r="S447" i="9" s="1"/>
  <c r="S448" i="9"/>
  <c r="S450" i="9" s="1"/>
  <c r="M445" i="9"/>
  <c r="M447" i="9" s="1"/>
  <c r="U445" i="9"/>
  <c r="U447" i="9" s="1"/>
  <c r="M448" i="9"/>
  <c r="M450" i="9" s="1"/>
  <c r="U448" i="9"/>
  <c r="U450" i="9" s="1"/>
  <c r="AE450" i="9" l="1"/>
  <c r="AF450" i="9" s="1"/>
  <c r="AE447" i="9"/>
  <c r="AF447" i="9" s="1"/>
  <c r="E616" i="9" l="1"/>
  <c r="AC418" i="9"/>
  <c r="N418" i="9" l="1"/>
  <c r="N420" i="9" s="1"/>
  <c r="W418" i="9"/>
  <c r="W420" i="9" s="1"/>
  <c r="H418" i="9"/>
  <c r="H420" i="9" s="1"/>
  <c r="I418" i="9"/>
  <c r="I420" i="9" s="1"/>
  <c r="Q418" i="9"/>
  <c r="Q420" i="9" s="1"/>
  <c r="Y418" i="9"/>
  <c r="Y420" i="9" s="1"/>
  <c r="AD418" i="9"/>
  <c r="AD420" i="9" s="1"/>
  <c r="E418" i="9"/>
  <c r="E420" i="9" s="1"/>
  <c r="J418" i="9"/>
  <c r="J420" i="9" s="1"/>
  <c r="K418" i="9"/>
  <c r="K420" i="9" s="1"/>
  <c r="S418" i="9"/>
  <c r="S420" i="9" s="1"/>
  <c r="AA418" i="9"/>
  <c r="AA420" i="9" s="1"/>
  <c r="O418" i="9"/>
  <c r="O420" i="9" s="1"/>
  <c r="P418" i="9"/>
  <c r="P420" i="9" s="1"/>
  <c r="Z418" i="9"/>
  <c r="Z420" i="9" s="1"/>
  <c r="L418" i="9"/>
  <c r="L420" i="9" s="1"/>
  <c r="T418" i="9"/>
  <c r="T420" i="9" s="1"/>
  <c r="AB418" i="9"/>
  <c r="AB420" i="9" s="1"/>
  <c r="V418" i="9"/>
  <c r="V420" i="9" s="1"/>
  <c r="X418" i="9"/>
  <c r="X420" i="9" s="1"/>
  <c r="R418" i="9"/>
  <c r="R420" i="9" s="1"/>
  <c r="M418" i="9"/>
  <c r="M420" i="9" s="1"/>
  <c r="U418" i="9"/>
  <c r="U420" i="9" s="1"/>
  <c r="AE419" i="9"/>
  <c r="AC420" i="9"/>
  <c r="AD424" i="9"/>
  <c r="AC424" i="9"/>
  <c r="AB424" i="9"/>
  <c r="AA424" i="9"/>
  <c r="Z424" i="9"/>
  <c r="Y424" i="9"/>
  <c r="X424" i="9"/>
  <c r="W424" i="9"/>
  <c r="V424" i="9"/>
  <c r="U424" i="9"/>
  <c r="T424" i="9"/>
  <c r="S424" i="9"/>
  <c r="R424" i="9"/>
  <c r="Q424" i="9"/>
  <c r="P424" i="9"/>
  <c r="O424" i="9"/>
  <c r="N424" i="9"/>
  <c r="M424" i="9"/>
  <c r="L424" i="9"/>
  <c r="K424" i="9"/>
  <c r="J424" i="9"/>
  <c r="I424" i="9"/>
  <c r="H424" i="9"/>
  <c r="E424" i="9"/>
  <c r="AE420" i="9" l="1"/>
  <c r="AF420" i="9" s="1"/>
  <c r="E426" i="9"/>
  <c r="AD426" i="9"/>
  <c r="V426" i="9"/>
  <c r="AB426" i="9"/>
  <c r="M426" i="9"/>
  <c r="AC426" i="9"/>
  <c r="O426" i="9"/>
  <c r="W426" i="9"/>
  <c r="U426" i="9"/>
  <c r="N426" i="9"/>
  <c r="H426" i="9"/>
  <c r="P426" i="9"/>
  <c r="X426" i="9"/>
  <c r="I426" i="9"/>
  <c r="Q426" i="9"/>
  <c r="Y426" i="9"/>
  <c r="AE425" i="9"/>
  <c r="K426" i="9"/>
  <c r="S426" i="9"/>
  <c r="AA426" i="9"/>
  <c r="L426" i="9"/>
  <c r="T426" i="9"/>
  <c r="J426" i="9"/>
  <c r="R426" i="9"/>
  <c r="Z426" i="9"/>
  <c r="AE426" i="9" l="1"/>
  <c r="AF426" i="9" s="1"/>
  <c r="AD412" i="9" l="1"/>
  <c r="AC412" i="9"/>
  <c r="AB412" i="9"/>
  <c r="AA412" i="9"/>
  <c r="Z412" i="9"/>
  <c r="Y412" i="9"/>
  <c r="X412" i="9"/>
  <c r="W412" i="9"/>
  <c r="V412" i="9"/>
  <c r="U412" i="9"/>
  <c r="T412" i="9"/>
  <c r="S412" i="9"/>
  <c r="R412" i="9"/>
  <c r="Q412" i="9"/>
  <c r="P412" i="9"/>
  <c r="O412" i="9"/>
  <c r="N412" i="9"/>
  <c r="M412" i="9"/>
  <c r="L412" i="9"/>
  <c r="K412" i="9"/>
  <c r="J412" i="9"/>
  <c r="I412" i="9"/>
  <c r="H412" i="9"/>
  <c r="E412" i="9"/>
  <c r="P414" i="9" l="1"/>
  <c r="AB414" i="9"/>
  <c r="T414" i="9"/>
  <c r="N414" i="9"/>
  <c r="V414" i="9"/>
  <c r="AD414" i="9"/>
  <c r="E414" i="9"/>
  <c r="K414" i="9"/>
  <c r="S414" i="9"/>
  <c r="AA414" i="9"/>
  <c r="X414" i="9"/>
  <c r="O414" i="9"/>
  <c r="W414" i="9"/>
  <c r="I414" i="9"/>
  <c r="Q414" i="9"/>
  <c r="Y414" i="9"/>
  <c r="L414" i="9"/>
  <c r="J414" i="9"/>
  <c r="R414" i="9"/>
  <c r="Z414" i="9"/>
  <c r="AE413" i="9"/>
  <c r="H414" i="9"/>
  <c r="M414" i="9"/>
  <c r="U414" i="9"/>
  <c r="AC414" i="9"/>
  <c r="AE414" i="9" l="1"/>
  <c r="AF414" i="9" s="1"/>
  <c r="AD340" i="9" l="1"/>
  <c r="AC340" i="9"/>
  <c r="AB340" i="9"/>
  <c r="AA340" i="9"/>
  <c r="Z340" i="9"/>
  <c r="Y340" i="9"/>
  <c r="X340" i="9"/>
  <c r="W340" i="9"/>
  <c r="V340" i="9"/>
  <c r="U340" i="9"/>
  <c r="T340" i="9"/>
  <c r="S340" i="9"/>
  <c r="R340" i="9"/>
  <c r="Q340" i="9"/>
  <c r="P340" i="9"/>
  <c r="O340" i="9"/>
  <c r="N340" i="9"/>
  <c r="M340" i="9"/>
  <c r="L340" i="9"/>
  <c r="K340" i="9"/>
  <c r="J340" i="9"/>
  <c r="I340" i="9"/>
  <c r="H340" i="9"/>
  <c r="E340" i="9"/>
  <c r="AD337" i="9"/>
  <c r="AC337" i="9"/>
  <c r="AB337" i="9"/>
  <c r="AA337" i="9"/>
  <c r="Z337" i="9"/>
  <c r="Y337" i="9"/>
  <c r="X337" i="9"/>
  <c r="W337" i="9"/>
  <c r="V337" i="9"/>
  <c r="U337" i="9"/>
  <c r="T337" i="9"/>
  <c r="S337" i="9"/>
  <c r="R337" i="9"/>
  <c r="Q337" i="9"/>
  <c r="P337" i="9"/>
  <c r="O337" i="9"/>
  <c r="N337" i="9"/>
  <c r="M337" i="9"/>
  <c r="L337" i="9"/>
  <c r="K337" i="9"/>
  <c r="J337" i="9"/>
  <c r="I337" i="9"/>
  <c r="H337" i="9"/>
  <c r="E337" i="9"/>
  <c r="AD319" i="9"/>
  <c r="AC319" i="9"/>
  <c r="AB319" i="9"/>
  <c r="AA319" i="9"/>
  <c r="Z319" i="9"/>
  <c r="Y319" i="9"/>
  <c r="X319" i="9"/>
  <c r="W319" i="9"/>
  <c r="V319" i="9"/>
  <c r="U319" i="9"/>
  <c r="T319" i="9"/>
  <c r="S319" i="9"/>
  <c r="R319" i="9"/>
  <c r="Q319" i="9"/>
  <c r="P319" i="9"/>
  <c r="O319" i="9"/>
  <c r="N319" i="9"/>
  <c r="M319" i="9"/>
  <c r="L319" i="9"/>
  <c r="K319" i="9"/>
  <c r="J319" i="9"/>
  <c r="I319" i="9"/>
  <c r="H319" i="9"/>
  <c r="E319" i="9"/>
  <c r="U321" i="9" l="1"/>
  <c r="N321" i="9"/>
  <c r="V321" i="9"/>
  <c r="E321" i="9"/>
  <c r="E342" i="9"/>
  <c r="T342" i="9"/>
  <c r="P339" i="9"/>
  <c r="X339" i="9"/>
  <c r="L342" i="9"/>
  <c r="AB342" i="9"/>
  <c r="H339" i="9"/>
  <c r="AD321" i="9"/>
  <c r="I339" i="9"/>
  <c r="Q339" i="9"/>
  <c r="Y339" i="9"/>
  <c r="K321" i="9"/>
  <c r="S321" i="9"/>
  <c r="AA321" i="9"/>
  <c r="J342" i="9"/>
  <c r="R342" i="9"/>
  <c r="Z342" i="9"/>
  <c r="K342" i="9"/>
  <c r="S342" i="9"/>
  <c r="AA342" i="9"/>
  <c r="AD342" i="9"/>
  <c r="O342" i="9"/>
  <c r="W342" i="9"/>
  <c r="AE338" i="9"/>
  <c r="M321" i="9"/>
  <c r="AC321" i="9"/>
  <c r="I321" i="9"/>
  <c r="Q321" i="9"/>
  <c r="T339" i="9"/>
  <c r="H342" i="9"/>
  <c r="P342" i="9"/>
  <c r="X342" i="9"/>
  <c r="Y321" i="9"/>
  <c r="U339" i="9"/>
  <c r="M342" i="9"/>
  <c r="U342" i="9"/>
  <c r="AC342" i="9"/>
  <c r="N342" i="9"/>
  <c r="V342" i="9"/>
  <c r="L339" i="9"/>
  <c r="AB339" i="9"/>
  <c r="M339" i="9"/>
  <c r="AC339" i="9"/>
  <c r="I342" i="9"/>
  <c r="Q342" i="9"/>
  <c r="Y342" i="9"/>
  <c r="AE341" i="9"/>
  <c r="J339" i="9"/>
  <c r="R339" i="9"/>
  <c r="Z339" i="9"/>
  <c r="K339" i="9"/>
  <c r="S339" i="9"/>
  <c r="AA339" i="9"/>
  <c r="N339" i="9"/>
  <c r="V339" i="9"/>
  <c r="AD339" i="9"/>
  <c r="E339" i="9"/>
  <c r="O339" i="9"/>
  <c r="W339" i="9"/>
  <c r="L321" i="9"/>
  <c r="T321" i="9"/>
  <c r="AB321" i="9"/>
  <c r="H321" i="9"/>
  <c r="P321" i="9"/>
  <c r="X321" i="9"/>
  <c r="O321" i="9"/>
  <c r="W321" i="9"/>
  <c r="AE320" i="9"/>
  <c r="J321" i="9"/>
  <c r="R321" i="9"/>
  <c r="Z321" i="9"/>
  <c r="AE321" i="9" l="1"/>
  <c r="AF321" i="9" s="1"/>
  <c r="AE342" i="9"/>
  <c r="AF342" i="9" s="1"/>
  <c r="AE339" i="9"/>
  <c r="AF339" i="9" s="1"/>
  <c r="AD616" i="9" l="1"/>
  <c r="AC616" i="9"/>
  <c r="AB616" i="9"/>
  <c r="AA616" i="9"/>
  <c r="Z616" i="9"/>
  <c r="Y616" i="9"/>
  <c r="X616" i="9"/>
  <c r="W616" i="9"/>
  <c r="V616" i="9"/>
  <c r="U616" i="9"/>
  <c r="T616" i="9"/>
  <c r="S616" i="9"/>
  <c r="R616" i="9"/>
  <c r="Q616" i="9"/>
  <c r="P616" i="9"/>
  <c r="O616" i="9"/>
  <c r="N616" i="9"/>
  <c r="M616" i="9"/>
  <c r="L616" i="9"/>
  <c r="K616" i="9"/>
  <c r="J616" i="9"/>
  <c r="I616" i="9"/>
  <c r="H616" i="9"/>
  <c r="Y607" i="9"/>
  <c r="X607" i="9"/>
  <c r="W607" i="9"/>
  <c r="Y604" i="9"/>
  <c r="X604" i="9"/>
  <c r="W604" i="9"/>
  <c r="Y601" i="9"/>
  <c r="X601" i="9"/>
  <c r="W601" i="9"/>
  <c r="Y598" i="9"/>
  <c r="X598" i="9"/>
  <c r="W598" i="9"/>
  <c r="Y595" i="9"/>
  <c r="X595" i="9"/>
  <c r="W595" i="9"/>
  <c r="Y592" i="9"/>
  <c r="X592" i="9"/>
  <c r="W592" i="9"/>
  <c r="Y589" i="9"/>
  <c r="X589" i="9"/>
  <c r="W589" i="9"/>
  <c r="Y586" i="9"/>
  <c r="X586" i="9"/>
  <c r="W586" i="9"/>
  <c r="Y583" i="9"/>
  <c r="X583" i="9"/>
  <c r="W583" i="9"/>
  <c r="Y580" i="9"/>
  <c r="X580" i="9"/>
  <c r="W580" i="9"/>
  <c r="Y577" i="9"/>
  <c r="X577" i="9"/>
  <c r="W577" i="9"/>
  <c r="Y574" i="9"/>
  <c r="X574" i="9"/>
  <c r="W574" i="9"/>
  <c r="Y571" i="9"/>
  <c r="X571" i="9"/>
  <c r="W571" i="9"/>
  <c r="Y568" i="9"/>
  <c r="X568" i="9"/>
  <c r="W568" i="9"/>
  <c r="Y565" i="9"/>
  <c r="X565" i="9"/>
  <c r="W565" i="9"/>
  <c r="Y562" i="9"/>
  <c r="X562" i="9"/>
  <c r="W562" i="9"/>
  <c r="Y559" i="9"/>
  <c r="X559" i="9"/>
  <c r="W559" i="9"/>
  <c r="Y556" i="9"/>
  <c r="X556" i="9"/>
  <c r="W556" i="9"/>
  <c r="Y553" i="9"/>
  <c r="X553" i="9"/>
  <c r="W553" i="9"/>
  <c r="Y550" i="9"/>
  <c r="X550" i="9"/>
  <c r="W550" i="9"/>
  <c r="Y547" i="9"/>
  <c r="X547" i="9"/>
  <c r="W547" i="9"/>
  <c r="Y544" i="9"/>
  <c r="X544" i="9"/>
  <c r="W544" i="9"/>
  <c r="Y541" i="9"/>
  <c r="X541" i="9"/>
  <c r="W541" i="9"/>
  <c r="Y538" i="9"/>
  <c r="X538" i="9"/>
  <c r="W538" i="9"/>
  <c r="Y535" i="9"/>
  <c r="X535" i="9"/>
  <c r="W535" i="9"/>
  <c r="Y532" i="9"/>
  <c r="X532" i="9"/>
  <c r="W532" i="9"/>
  <c r="Y529" i="9"/>
  <c r="X529" i="9"/>
  <c r="W529" i="9"/>
  <c r="Y526" i="9"/>
  <c r="X526" i="9"/>
  <c r="W526" i="9"/>
  <c r="Y523" i="9"/>
  <c r="X523" i="9"/>
  <c r="W523" i="9"/>
  <c r="Y520" i="9"/>
  <c r="X520" i="9"/>
  <c r="W520" i="9"/>
  <c r="Y517" i="9"/>
  <c r="X517" i="9"/>
  <c r="W517" i="9"/>
  <c r="Y514" i="9"/>
  <c r="X514" i="9"/>
  <c r="W514" i="9"/>
  <c r="Y511" i="9"/>
  <c r="X511" i="9"/>
  <c r="W511" i="9"/>
  <c r="Y508" i="9"/>
  <c r="X508" i="9"/>
  <c r="W508" i="9"/>
  <c r="Y505" i="9"/>
  <c r="X505" i="9"/>
  <c r="W505" i="9"/>
  <c r="Y502" i="9"/>
  <c r="X502" i="9"/>
  <c r="W502" i="9"/>
  <c r="E607" i="9"/>
  <c r="E604" i="9"/>
  <c r="E601" i="9"/>
  <c r="E598" i="9"/>
  <c r="E595" i="9"/>
  <c r="E592" i="9"/>
  <c r="E589" i="9"/>
  <c r="E586" i="9"/>
  <c r="E583" i="9"/>
  <c r="E580" i="9"/>
  <c r="E577" i="9"/>
  <c r="E574" i="9"/>
  <c r="E571" i="9"/>
  <c r="E568" i="9"/>
  <c r="E565" i="9"/>
  <c r="E562" i="9"/>
  <c r="E559" i="9"/>
  <c r="E556" i="9"/>
  <c r="E558" i="9" s="1"/>
  <c r="E553" i="9"/>
  <c r="E550" i="9"/>
  <c r="E547" i="9"/>
  <c r="E544" i="9"/>
  <c r="E541" i="9"/>
  <c r="E538" i="9"/>
  <c r="E535" i="9"/>
  <c r="E532" i="9"/>
  <c r="E529" i="9"/>
  <c r="E526" i="9"/>
  <c r="E523" i="9"/>
  <c r="E520" i="9"/>
  <c r="E517" i="9"/>
  <c r="E514" i="9"/>
  <c r="E511" i="9"/>
  <c r="E508" i="9"/>
  <c r="E505" i="9"/>
  <c r="AD607" i="9"/>
  <c r="AC607" i="9"/>
  <c r="AB607" i="9"/>
  <c r="AA607" i="9"/>
  <c r="Z607" i="9"/>
  <c r="V607" i="9"/>
  <c r="U607" i="9"/>
  <c r="T607" i="9"/>
  <c r="S607" i="9"/>
  <c r="R607" i="9"/>
  <c r="Q607" i="9"/>
  <c r="P607" i="9"/>
  <c r="O607" i="9"/>
  <c r="N607" i="9"/>
  <c r="M607" i="9"/>
  <c r="L607" i="9"/>
  <c r="K607" i="9"/>
  <c r="J607" i="9"/>
  <c r="I607" i="9"/>
  <c r="H607" i="9"/>
  <c r="AD604" i="9"/>
  <c r="AC604" i="9"/>
  <c r="AB604" i="9"/>
  <c r="AA604" i="9"/>
  <c r="Z604" i="9"/>
  <c r="V604" i="9"/>
  <c r="U604" i="9"/>
  <c r="T604" i="9"/>
  <c r="S604" i="9"/>
  <c r="R604" i="9"/>
  <c r="Q604" i="9"/>
  <c r="P604" i="9"/>
  <c r="O604" i="9"/>
  <c r="N604" i="9"/>
  <c r="M604" i="9"/>
  <c r="L604" i="9"/>
  <c r="K604" i="9"/>
  <c r="J604" i="9"/>
  <c r="I604" i="9"/>
  <c r="H604" i="9"/>
  <c r="AD601" i="9"/>
  <c r="AC601" i="9"/>
  <c r="AB601" i="9"/>
  <c r="AA601" i="9"/>
  <c r="Z601" i="9"/>
  <c r="V601" i="9"/>
  <c r="U601" i="9"/>
  <c r="T601" i="9"/>
  <c r="S601" i="9"/>
  <c r="R601" i="9"/>
  <c r="Q601" i="9"/>
  <c r="P601" i="9"/>
  <c r="O601" i="9"/>
  <c r="N601" i="9"/>
  <c r="M601" i="9"/>
  <c r="L601" i="9"/>
  <c r="K601" i="9"/>
  <c r="J601" i="9"/>
  <c r="I601" i="9"/>
  <c r="H601" i="9"/>
  <c r="AD598" i="9"/>
  <c r="AC598" i="9"/>
  <c r="AB598" i="9"/>
  <c r="AA598" i="9"/>
  <c r="Z598" i="9"/>
  <c r="V598" i="9"/>
  <c r="U598" i="9"/>
  <c r="T598" i="9"/>
  <c r="S598" i="9"/>
  <c r="R598" i="9"/>
  <c r="Q598" i="9"/>
  <c r="P598" i="9"/>
  <c r="O598" i="9"/>
  <c r="N598" i="9"/>
  <c r="M598" i="9"/>
  <c r="L598" i="9"/>
  <c r="K598" i="9"/>
  <c r="J598" i="9"/>
  <c r="I598" i="9"/>
  <c r="H598" i="9"/>
  <c r="AD595" i="9"/>
  <c r="AC595" i="9"/>
  <c r="AB595" i="9"/>
  <c r="AA595" i="9"/>
  <c r="Z595" i="9"/>
  <c r="V595" i="9"/>
  <c r="U595" i="9"/>
  <c r="T595" i="9"/>
  <c r="S595" i="9"/>
  <c r="R595" i="9"/>
  <c r="Q595" i="9"/>
  <c r="P595" i="9"/>
  <c r="O595" i="9"/>
  <c r="N595" i="9"/>
  <c r="M595" i="9"/>
  <c r="L595" i="9"/>
  <c r="K595" i="9"/>
  <c r="J595" i="9"/>
  <c r="I595" i="9"/>
  <c r="H595" i="9"/>
  <c r="AD592" i="9"/>
  <c r="AC592" i="9"/>
  <c r="AB592" i="9"/>
  <c r="AA592" i="9"/>
  <c r="Z592" i="9"/>
  <c r="V592" i="9"/>
  <c r="U592" i="9"/>
  <c r="T592" i="9"/>
  <c r="S592" i="9"/>
  <c r="R592" i="9"/>
  <c r="Q592" i="9"/>
  <c r="P592" i="9"/>
  <c r="O592" i="9"/>
  <c r="N592" i="9"/>
  <c r="M592" i="9"/>
  <c r="L592" i="9"/>
  <c r="K592" i="9"/>
  <c r="J592" i="9"/>
  <c r="I592" i="9"/>
  <c r="H592" i="9"/>
  <c r="AD589" i="9"/>
  <c r="AC589" i="9"/>
  <c r="AB589" i="9"/>
  <c r="AA589" i="9"/>
  <c r="Z589" i="9"/>
  <c r="V589" i="9"/>
  <c r="U589" i="9"/>
  <c r="T589" i="9"/>
  <c r="S589" i="9"/>
  <c r="R589" i="9"/>
  <c r="Q589" i="9"/>
  <c r="P589" i="9"/>
  <c r="O589" i="9"/>
  <c r="N589" i="9"/>
  <c r="M589" i="9"/>
  <c r="L589" i="9"/>
  <c r="K589" i="9"/>
  <c r="J589" i="9"/>
  <c r="I589" i="9"/>
  <c r="H589" i="9"/>
  <c r="AD586" i="9"/>
  <c r="AC586" i="9"/>
  <c r="AB586" i="9"/>
  <c r="AA586" i="9"/>
  <c r="Z586" i="9"/>
  <c r="V586" i="9"/>
  <c r="U586" i="9"/>
  <c r="T586" i="9"/>
  <c r="S586" i="9"/>
  <c r="R586" i="9"/>
  <c r="Q586" i="9"/>
  <c r="P586" i="9"/>
  <c r="O586" i="9"/>
  <c r="N586" i="9"/>
  <c r="M586" i="9"/>
  <c r="L586" i="9"/>
  <c r="K586" i="9"/>
  <c r="J586" i="9"/>
  <c r="I586" i="9"/>
  <c r="H586" i="9"/>
  <c r="AD583" i="9"/>
  <c r="AC583" i="9"/>
  <c r="AB583" i="9"/>
  <c r="AA583" i="9"/>
  <c r="Z583" i="9"/>
  <c r="V583" i="9"/>
  <c r="U583" i="9"/>
  <c r="T583" i="9"/>
  <c r="S583" i="9"/>
  <c r="R583" i="9"/>
  <c r="Q583" i="9"/>
  <c r="P583" i="9"/>
  <c r="O583" i="9"/>
  <c r="N583" i="9"/>
  <c r="M583" i="9"/>
  <c r="L583" i="9"/>
  <c r="K583" i="9"/>
  <c r="J583" i="9"/>
  <c r="I583" i="9"/>
  <c r="H583" i="9"/>
  <c r="AD580" i="9"/>
  <c r="AC580" i="9"/>
  <c r="AB580" i="9"/>
  <c r="AA580" i="9"/>
  <c r="Z580" i="9"/>
  <c r="V580" i="9"/>
  <c r="U580" i="9"/>
  <c r="T580" i="9"/>
  <c r="S580" i="9"/>
  <c r="R580" i="9"/>
  <c r="Q580" i="9"/>
  <c r="P580" i="9"/>
  <c r="O580" i="9"/>
  <c r="N580" i="9"/>
  <c r="M580" i="9"/>
  <c r="L580" i="9"/>
  <c r="K580" i="9"/>
  <c r="J580" i="9"/>
  <c r="I580" i="9"/>
  <c r="H580" i="9"/>
  <c r="AD577" i="9"/>
  <c r="AC577" i="9"/>
  <c r="AB577" i="9"/>
  <c r="AA577" i="9"/>
  <c r="Z577" i="9"/>
  <c r="V577" i="9"/>
  <c r="U577" i="9"/>
  <c r="T577" i="9"/>
  <c r="S577" i="9"/>
  <c r="R577" i="9"/>
  <c r="Q577" i="9"/>
  <c r="P577" i="9"/>
  <c r="O577" i="9"/>
  <c r="N577" i="9"/>
  <c r="M577" i="9"/>
  <c r="L577" i="9"/>
  <c r="K577" i="9"/>
  <c r="J577" i="9"/>
  <c r="I577" i="9"/>
  <c r="H577" i="9"/>
  <c r="AD574" i="9"/>
  <c r="AC574" i="9"/>
  <c r="AB574" i="9"/>
  <c r="AA574" i="9"/>
  <c r="Z574" i="9"/>
  <c r="V574" i="9"/>
  <c r="U574" i="9"/>
  <c r="T574" i="9"/>
  <c r="S574" i="9"/>
  <c r="R574" i="9"/>
  <c r="Q574" i="9"/>
  <c r="P574" i="9"/>
  <c r="O574" i="9"/>
  <c r="N574" i="9"/>
  <c r="M574" i="9"/>
  <c r="L574" i="9"/>
  <c r="K574" i="9"/>
  <c r="J574" i="9"/>
  <c r="I574" i="9"/>
  <c r="H574" i="9"/>
  <c r="AD571" i="9"/>
  <c r="AC571" i="9"/>
  <c r="AB571" i="9"/>
  <c r="AA571" i="9"/>
  <c r="Z571" i="9"/>
  <c r="V571" i="9"/>
  <c r="U571" i="9"/>
  <c r="T571" i="9"/>
  <c r="S571" i="9"/>
  <c r="R571" i="9"/>
  <c r="Q571" i="9"/>
  <c r="P571" i="9"/>
  <c r="O571" i="9"/>
  <c r="N571" i="9"/>
  <c r="M571" i="9"/>
  <c r="L571" i="9"/>
  <c r="K571" i="9"/>
  <c r="J571" i="9"/>
  <c r="I571" i="9"/>
  <c r="H571" i="9"/>
  <c r="AD568" i="9"/>
  <c r="AC568" i="9"/>
  <c r="AB568" i="9"/>
  <c r="AA568" i="9"/>
  <c r="Z568" i="9"/>
  <c r="V568" i="9"/>
  <c r="U568" i="9"/>
  <c r="T568" i="9"/>
  <c r="S568" i="9"/>
  <c r="R568" i="9"/>
  <c r="Q568" i="9"/>
  <c r="P568" i="9"/>
  <c r="O568" i="9"/>
  <c r="N568" i="9"/>
  <c r="M568" i="9"/>
  <c r="L568" i="9"/>
  <c r="K568" i="9"/>
  <c r="J568" i="9"/>
  <c r="I568" i="9"/>
  <c r="H568" i="9"/>
  <c r="AD565" i="9"/>
  <c r="AC565" i="9"/>
  <c r="AB565" i="9"/>
  <c r="AA565" i="9"/>
  <c r="Z565" i="9"/>
  <c r="V565" i="9"/>
  <c r="U565" i="9"/>
  <c r="T565" i="9"/>
  <c r="S565" i="9"/>
  <c r="R565" i="9"/>
  <c r="Q565" i="9"/>
  <c r="P565" i="9"/>
  <c r="O565" i="9"/>
  <c r="N565" i="9"/>
  <c r="M565" i="9"/>
  <c r="L565" i="9"/>
  <c r="K565" i="9"/>
  <c r="J565" i="9"/>
  <c r="I565" i="9"/>
  <c r="H565" i="9"/>
  <c r="AD562" i="9"/>
  <c r="AC562" i="9"/>
  <c r="AB562" i="9"/>
  <c r="AA562" i="9"/>
  <c r="Z562" i="9"/>
  <c r="V562" i="9"/>
  <c r="U562" i="9"/>
  <c r="T562" i="9"/>
  <c r="S562" i="9"/>
  <c r="R562" i="9"/>
  <c r="Q562" i="9"/>
  <c r="P562" i="9"/>
  <c r="O562" i="9"/>
  <c r="N562" i="9"/>
  <c r="M562" i="9"/>
  <c r="L562" i="9"/>
  <c r="K562" i="9"/>
  <c r="J562" i="9"/>
  <c r="I562" i="9"/>
  <c r="H562" i="9"/>
  <c r="AD559" i="9"/>
  <c r="AC559" i="9"/>
  <c r="AB559" i="9"/>
  <c r="AA559" i="9"/>
  <c r="Z559" i="9"/>
  <c r="V559" i="9"/>
  <c r="U559" i="9"/>
  <c r="T559" i="9"/>
  <c r="S559" i="9"/>
  <c r="R559" i="9"/>
  <c r="Q559" i="9"/>
  <c r="P559" i="9"/>
  <c r="O559" i="9"/>
  <c r="N559" i="9"/>
  <c r="M559" i="9"/>
  <c r="L559" i="9"/>
  <c r="K559" i="9"/>
  <c r="J559" i="9"/>
  <c r="I559" i="9"/>
  <c r="H559" i="9"/>
  <c r="AD556" i="9"/>
  <c r="AC556" i="9"/>
  <c r="AB556" i="9"/>
  <c r="AA556" i="9"/>
  <c r="Z556" i="9"/>
  <c r="V556" i="9"/>
  <c r="U556" i="9"/>
  <c r="T556" i="9"/>
  <c r="S556" i="9"/>
  <c r="R556" i="9"/>
  <c r="Q556" i="9"/>
  <c r="P556" i="9"/>
  <c r="O556" i="9"/>
  <c r="N556" i="9"/>
  <c r="M556" i="9"/>
  <c r="L556" i="9"/>
  <c r="K556" i="9"/>
  <c r="J556" i="9"/>
  <c r="I556" i="9"/>
  <c r="H556" i="9"/>
  <c r="AD553" i="9"/>
  <c r="AC553" i="9"/>
  <c r="AB553" i="9"/>
  <c r="AA553" i="9"/>
  <c r="Z553" i="9"/>
  <c r="V553" i="9"/>
  <c r="U553" i="9"/>
  <c r="T553" i="9"/>
  <c r="S553" i="9"/>
  <c r="R553" i="9"/>
  <c r="Q553" i="9"/>
  <c r="P553" i="9"/>
  <c r="O553" i="9"/>
  <c r="N553" i="9"/>
  <c r="M553" i="9"/>
  <c r="L553" i="9"/>
  <c r="K553" i="9"/>
  <c r="J553" i="9"/>
  <c r="I553" i="9"/>
  <c r="H553" i="9"/>
  <c r="AD550" i="9"/>
  <c r="AC550" i="9"/>
  <c r="AB550" i="9"/>
  <c r="AA550" i="9"/>
  <c r="Z550" i="9"/>
  <c r="V550" i="9"/>
  <c r="U550" i="9"/>
  <c r="T550" i="9"/>
  <c r="S550" i="9"/>
  <c r="R550" i="9"/>
  <c r="Q550" i="9"/>
  <c r="P550" i="9"/>
  <c r="O550" i="9"/>
  <c r="N550" i="9"/>
  <c r="M550" i="9"/>
  <c r="L550" i="9"/>
  <c r="K550" i="9"/>
  <c r="J550" i="9"/>
  <c r="I550" i="9"/>
  <c r="H550" i="9"/>
  <c r="AD547" i="9"/>
  <c r="AC547" i="9"/>
  <c r="AB547" i="9"/>
  <c r="AA547" i="9"/>
  <c r="Z547" i="9"/>
  <c r="V547" i="9"/>
  <c r="U547" i="9"/>
  <c r="T547" i="9"/>
  <c r="S547" i="9"/>
  <c r="R547" i="9"/>
  <c r="Q547" i="9"/>
  <c r="P547" i="9"/>
  <c r="O547" i="9"/>
  <c r="N547" i="9"/>
  <c r="M547" i="9"/>
  <c r="L547" i="9"/>
  <c r="K547" i="9"/>
  <c r="J547" i="9"/>
  <c r="I547" i="9"/>
  <c r="H547" i="9"/>
  <c r="AD544" i="9"/>
  <c r="AC544" i="9"/>
  <c r="AB544" i="9"/>
  <c r="AA544" i="9"/>
  <c r="Z544" i="9"/>
  <c r="V544" i="9"/>
  <c r="U544" i="9"/>
  <c r="T544" i="9"/>
  <c r="S544" i="9"/>
  <c r="R544" i="9"/>
  <c r="Q544" i="9"/>
  <c r="P544" i="9"/>
  <c r="O544" i="9"/>
  <c r="N544" i="9"/>
  <c r="M544" i="9"/>
  <c r="L544" i="9"/>
  <c r="K544" i="9"/>
  <c r="J544" i="9"/>
  <c r="I544" i="9"/>
  <c r="H544" i="9"/>
  <c r="AD541" i="9"/>
  <c r="AC541" i="9"/>
  <c r="AB541" i="9"/>
  <c r="AA541" i="9"/>
  <c r="Z541" i="9"/>
  <c r="V541" i="9"/>
  <c r="U541" i="9"/>
  <c r="T541" i="9"/>
  <c r="S541" i="9"/>
  <c r="R541" i="9"/>
  <c r="Q541" i="9"/>
  <c r="P541" i="9"/>
  <c r="O541" i="9"/>
  <c r="N541" i="9"/>
  <c r="M541" i="9"/>
  <c r="L541" i="9"/>
  <c r="K541" i="9"/>
  <c r="J541" i="9"/>
  <c r="I541" i="9"/>
  <c r="H541" i="9"/>
  <c r="AD538" i="9"/>
  <c r="AC538" i="9"/>
  <c r="AB538" i="9"/>
  <c r="AA538" i="9"/>
  <c r="Z538" i="9"/>
  <c r="V538" i="9"/>
  <c r="U538" i="9"/>
  <c r="T538" i="9"/>
  <c r="S538" i="9"/>
  <c r="R538" i="9"/>
  <c r="Q538" i="9"/>
  <c r="P538" i="9"/>
  <c r="O538" i="9"/>
  <c r="N538" i="9"/>
  <c r="M538" i="9"/>
  <c r="L538" i="9"/>
  <c r="K538" i="9"/>
  <c r="J538" i="9"/>
  <c r="I538" i="9"/>
  <c r="H538" i="9"/>
  <c r="AD535" i="9"/>
  <c r="AC535" i="9"/>
  <c r="AB535" i="9"/>
  <c r="AA535" i="9"/>
  <c r="Z535" i="9"/>
  <c r="V535" i="9"/>
  <c r="U535" i="9"/>
  <c r="T535" i="9"/>
  <c r="S535" i="9"/>
  <c r="R535" i="9"/>
  <c r="Q535" i="9"/>
  <c r="P535" i="9"/>
  <c r="O535" i="9"/>
  <c r="N535" i="9"/>
  <c r="M535" i="9"/>
  <c r="L535" i="9"/>
  <c r="K535" i="9"/>
  <c r="J535" i="9"/>
  <c r="I535" i="9"/>
  <c r="H535" i="9"/>
  <c r="AD532" i="9"/>
  <c r="AC532" i="9"/>
  <c r="AB532" i="9"/>
  <c r="AA532" i="9"/>
  <c r="Z532" i="9"/>
  <c r="V532" i="9"/>
  <c r="U532" i="9"/>
  <c r="T532" i="9"/>
  <c r="S532" i="9"/>
  <c r="R532" i="9"/>
  <c r="Q532" i="9"/>
  <c r="P532" i="9"/>
  <c r="O532" i="9"/>
  <c r="N532" i="9"/>
  <c r="M532" i="9"/>
  <c r="L532" i="9"/>
  <c r="K532" i="9"/>
  <c r="J532" i="9"/>
  <c r="I532" i="9"/>
  <c r="H532" i="9"/>
  <c r="AD529" i="9"/>
  <c r="AC529" i="9"/>
  <c r="AB529" i="9"/>
  <c r="AA529" i="9"/>
  <c r="Z529" i="9"/>
  <c r="V529" i="9"/>
  <c r="U529" i="9"/>
  <c r="T529" i="9"/>
  <c r="S529" i="9"/>
  <c r="R529" i="9"/>
  <c r="Q529" i="9"/>
  <c r="P529" i="9"/>
  <c r="O529" i="9"/>
  <c r="N529" i="9"/>
  <c r="M529" i="9"/>
  <c r="L529" i="9"/>
  <c r="K529" i="9"/>
  <c r="J529" i="9"/>
  <c r="I529" i="9"/>
  <c r="H529" i="9"/>
  <c r="AD526" i="9"/>
  <c r="AC526" i="9"/>
  <c r="AB526" i="9"/>
  <c r="AA526" i="9"/>
  <c r="Z526" i="9"/>
  <c r="V526" i="9"/>
  <c r="U526" i="9"/>
  <c r="T526" i="9"/>
  <c r="S526" i="9"/>
  <c r="R526" i="9"/>
  <c r="Q526" i="9"/>
  <c r="P526" i="9"/>
  <c r="O526" i="9"/>
  <c r="N526" i="9"/>
  <c r="M526" i="9"/>
  <c r="L526" i="9"/>
  <c r="K526" i="9"/>
  <c r="J526" i="9"/>
  <c r="I526" i="9"/>
  <c r="H526" i="9"/>
  <c r="AD523" i="9"/>
  <c r="AC523" i="9"/>
  <c r="AB523" i="9"/>
  <c r="AA523" i="9"/>
  <c r="Z523" i="9"/>
  <c r="V523" i="9"/>
  <c r="U523" i="9"/>
  <c r="T523" i="9"/>
  <c r="S523" i="9"/>
  <c r="R523" i="9"/>
  <c r="Q523" i="9"/>
  <c r="P523" i="9"/>
  <c r="O523" i="9"/>
  <c r="N523" i="9"/>
  <c r="M523" i="9"/>
  <c r="L523" i="9"/>
  <c r="K523" i="9"/>
  <c r="J523" i="9"/>
  <c r="I523" i="9"/>
  <c r="H523" i="9"/>
  <c r="AD520" i="9"/>
  <c r="AC520" i="9"/>
  <c r="AB520" i="9"/>
  <c r="AA520" i="9"/>
  <c r="Z520" i="9"/>
  <c r="V520" i="9"/>
  <c r="U520" i="9"/>
  <c r="T520" i="9"/>
  <c r="S520" i="9"/>
  <c r="R520" i="9"/>
  <c r="Q520" i="9"/>
  <c r="P520" i="9"/>
  <c r="O520" i="9"/>
  <c r="N520" i="9"/>
  <c r="M520" i="9"/>
  <c r="L520" i="9"/>
  <c r="K520" i="9"/>
  <c r="J520" i="9"/>
  <c r="I520" i="9"/>
  <c r="H520" i="9"/>
  <c r="AD517" i="9"/>
  <c r="AC517" i="9"/>
  <c r="AB517" i="9"/>
  <c r="AA517" i="9"/>
  <c r="Z517" i="9"/>
  <c r="V517" i="9"/>
  <c r="U517" i="9"/>
  <c r="T517" i="9"/>
  <c r="S517" i="9"/>
  <c r="R517" i="9"/>
  <c r="Q517" i="9"/>
  <c r="P517" i="9"/>
  <c r="O517" i="9"/>
  <c r="N517" i="9"/>
  <c r="M517" i="9"/>
  <c r="L517" i="9"/>
  <c r="K517" i="9"/>
  <c r="J517" i="9"/>
  <c r="I517" i="9"/>
  <c r="H517" i="9"/>
  <c r="AD514" i="9"/>
  <c r="AC514" i="9"/>
  <c r="AB514" i="9"/>
  <c r="AA514" i="9"/>
  <c r="Z514" i="9"/>
  <c r="V514" i="9"/>
  <c r="U514" i="9"/>
  <c r="T514" i="9"/>
  <c r="S514" i="9"/>
  <c r="R514" i="9"/>
  <c r="Q514" i="9"/>
  <c r="P514" i="9"/>
  <c r="O514" i="9"/>
  <c r="N514" i="9"/>
  <c r="M514" i="9"/>
  <c r="L514" i="9"/>
  <c r="K514" i="9"/>
  <c r="J514" i="9"/>
  <c r="I514" i="9"/>
  <c r="H514" i="9"/>
  <c r="AD511" i="9"/>
  <c r="AC511" i="9"/>
  <c r="AB511" i="9"/>
  <c r="AA511" i="9"/>
  <c r="Z511" i="9"/>
  <c r="V511" i="9"/>
  <c r="U511" i="9"/>
  <c r="T511" i="9"/>
  <c r="S511" i="9"/>
  <c r="R511" i="9"/>
  <c r="Q511" i="9"/>
  <c r="P511" i="9"/>
  <c r="O511" i="9"/>
  <c r="N511" i="9"/>
  <c r="M511" i="9"/>
  <c r="L511" i="9"/>
  <c r="K511" i="9"/>
  <c r="J511" i="9"/>
  <c r="I511" i="9"/>
  <c r="H511" i="9"/>
  <c r="AD508" i="9"/>
  <c r="AC508" i="9"/>
  <c r="AB508" i="9"/>
  <c r="AA508" i="9"/>
  <c r="Z508" i="9"/>
  <c r="V508" i="9"/>
  <c r="U508" i="9"/>
  <c r="T508" i="9"/>
  <c r="S508" i="9"/>
  <c r="R508" i="9"/>
  <c r="Q508" i="9"/>
  <c r="P508" i="9"/>
  <c r="O508" i="9"/>
  <c r="N508" i="9"/>
  <c r="M508" i="9"/>
  <c r="L508" i="9"/>
  <c r="K508" i="9"/>
  <c r="J508" i="9"/>
  <c r="I508" i="9"/>
  <c r="H508" i="9"/>
  <c r="AD505" i="9"/>
  <c r="AC505" i="9"/>
  <c r="AB505" i="9"/>
  <c r="AA505" i="9"/>
  <c r="Z505" i="9"/>
  <c r="V505" i="9"/>
  <c r="U505" i="9"/>
  <c r="T505" i="9"/>
  <c r="S505" i="9"/>
  <c r="R505" i="9"/>
  <c r="Q505" i="9"/>
  <c r="P505" i="9"/>
  <c r="O505" i="9"/>
  <c r="N505" i="9"/>
  <c r="M505" i="9"/>
  <c r="L505" i="9"/>
  <c r="K505" i="9"/>
  <c r="J505" i="9"/>
  <c r="I505" i="9"/>
  <c r="H505" i="9"/>
  <c r="K502" i="9"/>
  <c r="Y493" i="9"/>
  <c r="X493" i="9"/>
  <c r="W493" i="9"/>
  <c r="M493" i="9"/>
  <c r="L493" i="9"/>
  <c r="K493" i="9"/>
  <c r="AD493" i="9"/>
  <c r="AC493" i="9"/>
  <c r="AB493" i="9"/>
  <c r="AA493" i="9"/>
  <c r="Z493" i="9"/>
  <c r="V493" i="9"/>
  <c r="U493" i="9"/>
  <c r="T493" i="9"/>
  <c r="S493" i="9"/>
  <c r="R493" i="9"/>
  <c r="Q493" i="9"/>
  <c r="P493" i="9"/>
  <c r="O493" i="9"/>
  <c r="N493" i="9"/>
  <c r="J493" i="9"/>
  <c r="I493" i="9"/>
  <c r="H493" i="9"/>
  <c r="E493" i="9"/>
  <c r="AD484" i="9"/>
  <c r="AC484" i="9"/>
  <c r="AB484" i="9"/>
  <c r="AA484" i="9"/>
  <c r="Z484" i="9"/>
  <c r="Y484" i="9"/>
  <c r="X484" i="9"/>
  <c r="W484" i="9"/>
  <c r="V484" i="9"/>
  <c r="U484" i="9"/>
  <c r="T484" i="9"/>
  <c r="S484" i="9"/>
  <c r="R484" i="9"/>
  <c r="Q484" i="9"/>
  <c r="P484" i="9"/>
  <c r="O484" i="9"/>
  <c r="N484" i="9"/>
  <c r="M484" i="9"/>
  <c r="L484" i="9"/>
  <c r="K484" i="9"/>
  <c r="J484" i="9"/>
  <c r="I484" i="9"/>
  <c r="H484" i="9"/>
  <c r="AD481" i="9"/>
  <c r="AC481" i="9"/>
  <c r="AB481" i="9"/>
  <c r="AA481" i="9"/>
  <c r="Z481" i="9"/>
  <c r="Y481" i="9"/>
  <c r="X481" i="9"/>
  <c r="W481" i="9"/>
  <c r="V481" i="9"/>
  <c r="U481" i="9"/>
  <c r="T481" i="9"/>
  <c r="S481" i="9"/>
  <c r="R481" i="9"/>
  <c r="Q481" i="9"/>
  <c r="P481" i="9"/>
  <c r="O481" i="9"/>
  <c r="N481" i="9"/>
  <c r="M481" i="9"/>
  <c r="L481" i="9"/>
  <c r="K481" i="9"/>
  <c r="J481" i="9"/>
  <c r="I481" i="9"/>
  <c r="H481" i="9"/>
  <c r="AD478" i="9"/>
  <c r="AC478" i="9"/>
  <c r="AB478" i="9"/>
  <c r="AA478" i="9"/>
  <c r="Z478" i="9"/>
  <c r="Y478" i="9"/>
  <c r="X478" i="9"/>
  <c r="W478" i="9"/>
  <c r="V478" i="9"/>
  <c r="U478" i="9"/>
  <c r="T478" i="9"/>
  <c r="S478" i="9"/>
  <c r="R478" i="9"/>
  <c r="Q478" i="9"/>
  <c r="P478" i="9"/>
  <c r="O478" i="9"/>
  <c r="N478" i="9"/>
  <c r="M478" i="9"/>
  <c r="L478" i="9"/>
  <c r="K478" i="9"/>
  <c r="J478" i="9"/>
  <c r="I478" i="9"/>
  <c r="H478" i="9"/>
  <c r="AD475" i="9"/>
  <c r="AC475" i="9"/>
  <c r="AB475" i="9"/>
  <c r="AA475" i="9"/>
  <c r="Z475" i="9"/>
  <c r="Y475" i="9"/>
  <c r="X475" i="9"/>
  <c r="W475" i="9"/>
  <c r="V475" i="9"/>
  <c r="U475" i="9"/>
  <c r="T475" i="9"/>
  <c r="S475" i="9"/>
  <c r="R475" i="9"/>
  <c r="Q475" i="9"/>
  <c r="P475" i="9"/>
  <c r="O475" i="9"/>
  <c r="N475" i="9"/>
  <c r="M475" i="9"/>
  <c r="L475" i="9"/>
  <c r="K475" i="9"/>
  <c r="J475" i="9"/>
  <c r="I475" i="9"/>
  <c r="H475" i="9"/>
  <c r="AD472" i="9"/>
  <c r="AC472" i="9"/>
  <c r="AB472" i="9"/>
  <c r="AA472" i="9"/>
  <c r="Z472" i="9"/>
  <c r="Y472" i="9"/>
  <c r="X472" i="9"/>
  <c r="W472" i="9"/>
  <c r="V472" i="9"/>
  <c r="U472" i="9"/>
  <c r="T472" i="9"/>
  <c r="S472" i="9"/>
  <c r="R472" i="9"/>
  <c r="Q472" i="9"/>
  <c r="P472" i="9"/>
  <c r="O472" i="9"/>
  <c r="N472" i="9"/>
  <c r="M472" i="9"/>
  <c r="L472" i="9"/>
  <c r="K472" i="9"/>
  <c r="J472" i="9"/>
  <c r="I472" i="9"/>
  <c r="H472" i="9"/>
  <c r="AD469" i="9"/>
  <c r="AC469" i="9"/>
  <c r="AB469" i="9"/>
  <c r="AA469" i="9"/>
  <c r="Z469" i="9"/>
  <c r="Y469" i="9"/>
  <c r="X469" i="9"/>
  <c r="W469" i="9"/>
  <c r="V469" i="9"/>
  <c r="U469" i="9"/>
  <c r="T469" i="9"/>
  <c r="S469" i="9"/>
  <c r="R469" i="9"/>
  <c r="Q469" i="9"/>
  <c r="P469" i="9"/>
  <c r="O469" i="9"/>
  <c r="N469" i="9"/>
  <c r="M469" i="9"/>
  <c r="L469" i="9"/>
  <c r="K469" i="9"/>
  <c r="J469" i="9"/>
  <c r="I469" i="9"/>
  <c r="H469" i="9"/>
  <c r="AD466" i="9"/>
  <c r="AC466" i="9"/>
  <c r="AB466" i="9"/>
  <c r="AA466" i="9"/>
  <c r="Z466" i="9"/>
  <c r="Y466" i="9"/>
  <c r="X466" i="9"/>
  <c r="W466" i="9"/>
  <c r="V466" i="9"/>
  <c r="U466" i="9"/>
  <c r="T466" i="9"/>
  <c r="S466" i="9"/>
  <c r="R466" i="9"/>
  <c r="Q466" i="9"/>
  <c r="P466" i="9"/>
  <c r="O466" i="9"/>
  <c r="N466" i="9"/>
  <c r="M466" i="9"/>
  <c r="L466" i="9"/>
  <c r="K466" i="9"/>
  <c r="J466" i="9"/>
  <c r="I466" i="9"/>
  <c r="H466" i="9"/>
  <c r="Y463" i="9"/>
  <c r="X463" i="9"/>
  <c r="W463" i="9"/>
  <c r="M463" i="9"/>
  <c r="L463" i="9"/>
  <c r="K463" i="9"/>
  <c r="AD463" i="9"/>
  <c r="AC463" i="9"/>
  <c r="AB463" i="9"/>
  <c r="AA463" i="9"/>
  <c r="Z463" i="9"/>
  <c r="V463" i="9"/>
  <c r="U463" i="9"/>
  <c r="T463" i="9"/>
  <c r="S463" i="9"/>
  <c r="R463" i="9"/>
  <c r="Q463" i="9"/>
  <c r="P463" i="9"/>
  <c r="O463" i="9"/>
  <c r="N463" i="9"/>
  <c r="J463" i="9"/>
  <c r="I463" i="9"/>
  <c r="H463" i="9"/>
  <c r="E484" i="9"/>
  <c r="E481" i="9"/>
  <c r="E478" i="9"/>
  <c r="E475" i="9"/>
  <c r="E472" i="9"/>
  <c r="E469" i="9"/>
  <c r="E466" i="9"/>
  <c r="E463" i="9"/>
  <c r="AD415" i="9"/>
  <c r="AC415" i="9"/>
  <c r="AB415" i="9"/>
  <c r="AA415" i="9"/>
  <c r="Z415" i="9"/>
  <c r="Y415" i="9"/>
  <c r="X415" i="9"/>
  <c r="W415" i="9"/>
  <c r="V415" i="9"/>
  <c r="U415" i="9"/>
  <c r="T415" i="9"/>
  <c r="S415" i="9"/>
  <c r="R415" i="9"/>
  <c r="Q415" i="9"/>
  <c r="P415" i="9"/>
  <c r="O415" i="9"/>
  <c r="N415" i="9"/>
  <c r="M415" i="9"/>
  <c r="L415" i="9"/>
  <c r="K415" i="9"/>
  <c r="J415" i="9"/>
  <c r="I415" i="9"/>
  <c r="H415" i="9"/>
  <c r="AD409" i="9"/>
  <c r="AC409" i="9"/>
  <c r="AB409" i="9"/>
  <c r="AA409" i="9"/>
  <c r="Z409" i="9"/>
  <c r="Y409" i="9"/>
  <c r="X409" i="9"/>
  <c r="W409" i="9"/>
  <c r="V409" i="9"/>
  <c r="U409" i="9"/>
  <c r="T409" i="9"/>
  <c r="S409" i="9"/>
  <c r="R409" i="9"/>
  <c r="Q409" i="9"/>
  <c r="P409" i="9"/>
  <c r="O409" i="9"/>
  <c r="N409" i="9"/>
  <c r="M409" i="9"/>
  <c r="L409" i="9"/>
  <c r="K409" i="9"/>
  <c r="J409" i="9"/>
  <c r="I409" i="9"/>
  <c r="H409" i="9"/>
  <c r="AD436" i="9"/>
  <c r="AC436" i="9"/>
  <c r="AB436" i="9"/>
  <c r="AA436" i="9"/>
  <c r="Z436" i="9"/>
  <c r="Y436" i="9"/>
  <c r="X436" i="9"/>
  <c r="W436" i="9"/>
  <c r="V436" i="9"/>
  <c r="U436" i="9"/>
  <c r="T436" i="9"/>
  <c r="S436" i="9"/>
  <c r="R436" i="9"/>
  <c r="Q436" i="9"/>
  <c r="P436" i="9"/>
  <c r="O436" i="9"/>
  <c r="N436" i="9"/>
  <c r="M436" i="9"/>
  <c r="L436" i="9"/>
  <c r="K436" i="9"/>
  <c r="J436" i="9"/>
  <c r="I436" i="9"/>
  <c r="H436" i="9"/>
  <c r="AD433" i="9"/>
  <c r="AC433" i="9"/>
  <c r="AB433" i="9"/>
  <c r="AA433" i="9"/>
  <c r="Z433" i="9"/>
  <c r="Y433" i="9"/>
  <c r="X433" i="9"/>
  <c r="W433" i="9"/>
  <c r="V433" i="9"/>
  <c r="U433" i="9"/>
  <c r="T433" i="9"/>
  <c r="S433" i="9"/>
  <c r="R433" i="9"/>
  <c r="Q433" i="9"/>
  <c r="P433" i="9"/>
  <c r="O433" i="9"/>
  <c r="N433" i="9"/>
  <c r="M433" i="9"/>
  <c r="L433" i="9"/>
  <c r="K433" i="9"/>
  <c r="J433" i="9"/>
  <c r="I433" i="9"/>
  <c r="H433" i="9"/>
  <c r="AD454" i="9"/>
  <c r="AC454" i="9"/>
  <c r="AB454" i="9"/>
  <c r="AA454" i="9"/>
  <c r="Z454" i="9"/>
  <c r="Y454" i="9"/>
  <c r="X454" i="9"/>
  <c r="W454" i="9"/>
  <c r="V454" i="9"/>
  <c r="U454" i="9"/>
  <c r="T454" i="9"/>
  <c r="S454" i="9"/>
  <c r="R454" i="9"/>
  <c r="Q454" i="9"/>
  <c r="P454" i="9"/>
  <c r="O454" i="9"/>
  <c r="N454" i="9"/>
  <c r="M454" i="9"/>
  <c r="L454" i="9"/>
  <c r="K454" i="9"/>
  <c r="J454" i="9"/>
  <c r="I454" i="9"/>
  <c r="H454" i="9"/>
  <c r="AD451" i="9"/>
  <c r="AC451" i="9"/>
  <c r="AB451" i="9"/>
  <c r="AA451" i="9"/>
  <c r="Z451" i="9"/>
  <c r="Y451" i="9"/>
  <c r="X451" i="9"/>
  <c r="W451" i="9"/>
  <c r="V451" i="9"/>
  <c r="U451" i="9"/>
  <c r="T451" i="9"/>
  <c r="S451" i="9"/>
  <c r="R451" i="9"/>
  <c r="Q451" i="9"/>
  <c r="P451" i="9"/>
  <c r="O451" i="9"/>
  <c r="N451" i="9"/>
  <c r="M451" i="9"/>
  <c r="L451" i="9"/>
  <c r="K451" i="9"/>
  <c r="J451" i="9"/>
  <c r="I451" i="9"/>
  <c r="H451" i="9"/>
  <c r="AD442" i="9"/>
  <c r="AC442" i="9"/>
  <c r="AB442" i="9"/>
  <c r="AA442" i="9"/>
  <c r="Z442" i="9"/>
  <c r="Y442" i="9"/>
  <c r="X442" i="9"/>
  <c r="W442" i="9"/>
  <c r="V442" i="9"/>
  <c r="U442" i="9"/>
  <c r="T442" i="9"/>
  <c r="S442" i="9"/>
  <c r="R442" i="9"/>
  <c r="Q442" i="9"/>
  <c r="P442" i="9"/>
  <c r="O442" i="9"/>
  <c r="N442" i="9"/>
  <c r="M442" i="9"/>
  <c r="L442" i="9"/>
  <c r="K442" i="9"/>
  <c r="J442" i="9"/>
  <c r="I442" i="9"/>
  <c r="H442" i="9"/>
  <c r="AD439" i="9"/>
  <c r="AC439" i="9"/>
  <c r="AB439" i="9"/>
  <c r="AA439" i="9"/>
  <c r="Z439" i="9"/>
  <c r="Y439" i="9"/>
  <c r="X439" i="9"/>
  <c r="W439" i="9"/>
  <c r="V439" i="9"/>
  <c r="U439" i="9"/>
  <c r="T439" i="9"/>
  <c r="S439" i="9"/>
  <c r="R439" i="9"/>
  <c r="Q439" i="9"/>
  <c r="P439" i="9"/>
  <c r="O439" i="9"/>
  <c r="N439" i="9"/>
  <c r="M439" i="9"/>
  <c r="L439" i="9"/>
  <c r="K439" i="9"/>
  <c r="J439" i="9"/>
  <c r="I439" i="9"/>
  <c r="H439" i="9"/>
  <c r="AD430" i="9"/>
  <c r="AC430" i="9"/>
  <c r="AB430" i="9"/>
  <c r="AA430" i="9"/>
  <c r="Z430" i="9"/>
  <c r="Y430" i="9"/>
  <c r="X430" i="9"/>
  <c r="W430" i="9"/>
  <c r="V430" i="9"/>
  <c r="U430" i="9"/>
  <c r="T430" i="9"/>
  <c r="S430" i="9"/>
  <c r="R430" i="9"/>
  <c r="Q430" i="9"/>
  <c r="P430" i="9"/>
  <c r="O430" i="9"/>
  <c r="N430" i="9"/>
  <c r="M430" i="9"/>
  <c r="L430" i="9"/>
  <c r="K430" i="9"/>
  <c r="J430" i="9"/>
  <c r="I430" i="9"/>
  <c r="H430" i="9"/>
  <c r="AD427" i="9"/>
  <c r="AC427" i="9"/>
  <c r="AB427" i="9"/>
  <c r="AA427" i="9"/>
  <c r="Z427" i="9"/>
  <c r="Y427" i="9"/>
  <c r="X427" i="9"/>
  <c r="W427" i="9"/>
  <c r="V427" i="9"/>
  <c r="U427" i="9"/>
  <c r="T427" i="9"/>
  <c r="S427" i="9"/>
  <c r="R427" i="9"/>
  <c r="Q427" i="9"/>
  <c r="P427" i="9"/>
  <c r="O427" i="9"/>
  <c r="N427" i="9"/>
  <c r="M427" i="9"/>
  <c r="L427" i="9"/>
  <c r="K427" i="9"/>
  <c r="J427" i="9"/>
  <c r="I427" i="9"/>
  <c r="H427" i="9"/>
  <c r="X421" i="9"/>
  <c r="E415" i="9"/>
  <c r="E409" i="9"/>
  <c r="E436" i="9"/>
  <c r="E433" i="9"/>
  <c r="E454" i="9"/>
  <c r="E451" i="9"/>
  <c r="E442" i="9"/>
  <c r="E439" i="9"/>
  <c r="E430" i="9"/>
  <c r="E427" i="9"/>
  <c r="W421" i="9"/>
  <c r="E397" i="9"/>
  <c r="E394" i="9"/>
  <c r="E391" i="9"/>
  <c r="E388" i="9"/>
  <c r="E385" i="9"/>
  <c r="E382" i="9"/>
  <c r="E379" i="9"/>
  <c r="E376" i="9"/>
  <c r="E373" i="9"/>
  <c r="E370" i="9"/>
  <c r="E367" i="9"/>
  <c r="E364" i="9"/>
  <c r="E361" i="9"/>
  <c r="E358" i="9"/>
  <c r="E355" i="9"/>
  <c r="E352" i="9"/>
  <c r="E349" i="9"/>
  <c r="E346" i="9"/>
  <c r="E343" i="9"/>
  <c r="E334" i="9"/>
  <c r="E331" i="9"/>
  <c r="E328" i="9"/>
  <c r="E325" i="9"/>
  <c r="E322" i="9"/>
  <c r="E316" i="9"/>
  <c r="E313" i="9"/>
  <c r="E310" i="9"/>
  <c r="E307" i="9"/>
  <c r="E304" i="9"/>
  <c r="E306" i="9" s="1"/>
  <c r="E301" i="9"/>
  <c r="E298" i="9"/>
  <c r="E300" i="9" s="1"/>
  <c r="E295" i="9"/>
  <c r="E292" i="9"/>
  <c r="E289" i="9"/>
  <c r="E286" i="9"/>
  <c r="E283" i="9"/>
  <c r="E280" i="9"/>
  <c r="E277" i="9"/>
  <c r="E274" i="9"/>
  <c r="E271" i="9"/>
  <c r="E273" i="9" s="1"/>
  <c r="E268" i="9"/>
  <c r="AD397" i="9"/>
  <c r="AC397" i="9"/>
  <c r="AB397" i="9"/>
  <c r="AA397" i="9"/>
  <c r="Z397" i="9"/>
  <c r="Y397" i="9"/>
  <c r="X397" i="9"/>
  <c r="W397" i="9"/>
  <c r="V397" i="9"/>
  <c r="U397" i="9"/>
  <c r="T397" i="9"/>
  <c r="S397" i="9"/>
  <c r="R397" i="9"/>
  <c r="Q397" i="9"/>
  <c r="P397" i="9"/>
  <c r="O397" i="9"/>
  <c r="N397" i="9"/>
  <c r="M397" i="9"/>
  <c r="L397" i="9"/>
  <c r="K397" i="9"/>
  <c r="J397" i="9"/>
  <c r="I397" i="9"/>
  <c r="H397" i="9"/>
  <c r="AD394" i="9"/>
  <c r="AC394" i="9"/>
  <c r="AB394" i="9"/>
  <c r="AA394" i="9"/>
  <c r="Z394" i="9"/>
  <c r="Y394" i="9"/>
  <c r="X394" i="9"/>
  <c r="W394" i="9"/>
  <c r="V394" i="9"/>
  <c r="U394" i="9"/>
  <c r="T394" i="9"/>
  <c r="S394" i="9"/>
  <c r="R394" i="9"/>
  <c r="Q394" i="9"/>
  <c r="P394" i="9"/>
  <c r="O394" i="9"/>
  <c r="N394" i="9"/>
  <c r="M394" i="9"/>
  <c r="L394" i="9"/>
  <c r="K394" i="9"/>
  <c r="J394" i="9"/>
  <c r="I394" i="9"/>
  <c r="H394" i="9"/>
  <c r="AD391" i="9"/>
  <c r="AC391" i="9"/>
  <c r="AB391" i="9"/>
  <c r="AA391" i="9"/>
  <c r="Z391" i="9"/>
  <c r="Y391" i="9"/>
  <c r="X391" i="9"/>
  <c r="W391" i="9"/>
  <c r="V391" i="9"/>
  <c r="U391" i="9"/>
  <c r="T391" i="9"/>
  <c r="S391" i="9"/>
  <c r="R391" i="9"/>
  <c r="Q391" i="9"/>
  <c r="P391" i="9"/>
  <c r="O391" i="9"/>
  <c r="N391" i="9"/>
  <c r="M391" i="9"/>
  <c r="L391" i="9"/>
  <c r="K391" i="9"/>
  <c r="J391" i="9"/>
  <c r="I391" i="9"/>
  <c r="H391" i="9"/>
  <c r="AD388" i="9"/>
  <c r="AC388" i="9"/>
  <c r="AB388" i="9"/>
  <c r="AA388" i="9"/>
  <c r="Z388" i="9"/>
  <c r="Y388" i="9"/>
  <c r="X388" i="9"/>
  <c r="W388" i="9"/>
  <c r="V388" i="9"/>
  <c r="U388" i="9"/>
  <c r="T388" i="9"/>
  <c r="S388" i="9"/>
  <c r="R388" i="9"/>
  <c r="Q388" i="9"/>
  <c r="P388" i="9"/>
  <c r="O388" i="9"/>
  <c r="N388" i="9"/>
  <c r="M388" i="9"/>
  <c r="L388" i="9"/>
  <c r="K388" i="9"/>
  <c r="J388" i="9"/>
  <c r="I388" i="9"/>
  <c r="H388" i="9"/>
  <c r="AD385" i="9"/>
  <c r="AC385" i="9"/>
  <c r="AB385" i="9"/>
  <c r="AA385" i="9"/>
  <c r="Z385" i="9"/>
  <c r="Y385" i="9"/>
  <c r="X385" i="9"/>
  <c r="W385" i="9"/>
  <c r="V385" i="9"/>
  <c r="U385" i="9"/>
  <c r="T385" i="9"/>
  <c r="S385" i="9"/>
  <c r="R385" i="9"/>
  <c r="Q385" i="9"/>
  <c r="P385" i="9"/>
  <c r="O385" i="9"/>
  <c r="N385" i="9"/>
  <c r="M385" i="9"/>
  <c r="L385" i="9"/>
  <c r="K385" i="9"/>
  <c r="J385" i="9"/>
  <c r="I385" i="9"/>
  <c r="H385" i="9"/>
  <c r="AD382" i="9"/>
  <c r="AC382" i="9"/>
  <c r="AB382" i="9"/>
  <c r="AA382" i="9"/>
  <c r="Z382" i="9"/>
  <c r="Y382" i="9"/>
  <c r="X382" i="9"/>
  <c r="W382" i="9"/>
  <c r="V382" i="9"/>
  <c r="U382" i="9"/>
  <c r="T382" i="9"/>
  <c r="S382" i="9"/>
  <c r="R382" i="9"/>
  <c r="Q382" i="9"/>
  <c r="P382" i="9"/>
  <c r="O382" i="9"/>
  <c r="N382" i="9"/>
  <c r="M382" i="9"/>
  <c r="L382" i="9"/>
  <c r="K382" i="9"/>
  <c r="J382" i="9"/>
  <c r="I382" i="9"/>
  <c r="H382" i="9"/>
  <c r="AD379" i="9"/>
  <c r="AC379" i="9"/>
  <c r="AB379" i="9"/>
  <c r="AA379" i="9"/>
  <c r="Z379" i="9"/>
  <c r="Y379" i="9"/>
  <c r="X379" i="9"/>
  <c r="W379" i="9"/>
  <c r="V379" i="9"/>
  <c r="U379" i="9"/>
  <c r="T379" i="9"/>
  <c r="S379" i="9"/>
  <c r="R379" i="9"/>
  <c r="Q379" i="9"/>
  <c r="P379" i="9"/>
  <c r="O379" i="9"/>
  <c r="N379" i="9"/>
  <c r="M379" i="9"/>
  <c r="L379" i="9"/>
  <c r="K379" i="9"/>
  <c r="J379" i="9"/>
  <c r="I379" i="9"/>
  <c r="H379" i="9"/>
  <c r="AD376" i="9"/>
  <c r="AC376" i="9"/>
  <c r="AB376" i="9"/>
  <c r="AA376" i="9"/>
  <c r="Z376" i="9"/>
  <c r="Y376" i="9"/>
  <c r="X376" i="9"/>
  <c r="W376" i="9"/>
  <c r="V376" i="9"/>
  <c r="U376" i="9"/>
  <c r="T376" i="9"/>
  <c r="S376" i="9"/>
  <c r="R376" i="9"/>
  <c r="Q376" i="9"/>
  <c r="P376" i="9"/>
  <c r="O376" i="9"/>
  <c r="N376" i="9"/>
  <c r="M376" i="9"/>
  <c r="L376" i="9"/>
  <c r="K376" i="9"/>
  <c r="J376" i="9"/>
  <c r="I376" i="9"/>
  <c r="H376" i="9"/>
  <c r="AD373" i="9"/>
  <c r="AC373" i="9"/>
  <c r="AB373" i="9"/>
  <c r="AA373" i="9"/>
  <c r="Z373" i="9"/>
  <c r="Y373" i="9"/>
  <c r="X373" i="9"/>
  <c r="W373" i="9"/>
  <c r="V373" i="9"/>
  <c r="U373" i="9"/>
  <c r="T373" i="9"/>
  <c r="S373" i="9"/>
  <c r="R373" i="9"/>
  <c r="Q373" i="9"/>
  <c r="P373" i="9"/>
  <c r="O373" i="9"/>
  <c r="N373" i="9"/>
  <c r="M373" i="9"/>
  <c r="L373" i="9"/>
  <c r="K373" i="9"/>
  <c r="J373" i="9"/>
  <c r="I373" i="9"/>
  <c r="H373" i="9"/>
  <c r="AD370" i="9"/>
  <c r="AC370" i="9"/>
  <c r="AB370" i="9"/>
  <c r="AA370" i="9"/>
  <c r="Z370" i="9"/>
  <c r="Y370" i="9"/>
  <c r="X370" i="9"/>
  <c r="W370" i="9"/>
  <c r="V370" i="9"/>
  <c r="U370" i="9"/>
  <c r="T370" i="9"/>
  <c r="S370" i="9"/>
  <c r="R370" i="9"/>
  <c r="Q370" i="9"/>
  <c r="P370" i="9"/>
  <c r="O370" i="9"/>
  <c r="N370" i="9"/>
  <c r="M370" i="9"/>
  <c r="L370" i="9"/>
  <c r="K370" i="9"/>
  <c r="J370" i="9"/>
  <c r="I370" i="9"/>
  <c r="H370" i="9"/>
  <c r="AD367" i="9"/>
  <c r="AC367" i="9"/>
  <c r="AB367" i="9"/>
  <c r="AA367" i="9"/>
  <c r="Z367" i="9"/>
  <c r="Y367" i="9"/>
  <c r="X367" i="9"/>
  <c r="W367" i="9"/>
  <c r="V367" i="9"/>
  <c r="U367" i="9"/>
  <c r="T367" i="9"/>
  <c r="S367" i="9"/>
  <c r="R367" i="9"/>
  <c r="Q367" i="9"/>
  <c r="P367" i="9"/>
  <c r="O367" i="9"/>
  <c r="N367" i="9"/>
  <c r="M367" i="9"/>
  <c r="L367" i="9"/>
  <c r="K367" i="9"/>
  <c r="J367" i="9"/>
  <c r="I367" i="9"/>
  <c r="H367" i="9"/>
  <c r="AD364" i="9"/>
  <c r="AC364" i="9"/>
  <c r="AB364" i="9"/>
  <c r="AA364" i="9"/>
  <c r="Z364" i="9"/>
  <c r="Y364" i="9"/>
  <c r="X364" i="9"/>
  <c r="W364" i="9"/>
  <c r="V364" i="9"/>
  <c r="U364" i="9"/>
  <c r="T364" i="9"/>
  <c r="S364" i="9"/>
  <c r="R364" i="9"/>
  <c r="Q364" i="9"/>
  <c r="P364" i="9"/>
  <c r="O364" i="9"/>
  <c r="N364" i="9"/>
  <c r="M364" i="9"/>
  <c r="L364" i="9"/>
  <c r="K364" i="9"/>
  <c r="J364" i="9"/>
  <c r="I364" i="9"/>
  <c r="H364" i="9"/>
  <c r="AD361" i="9"/>
  <c r="AC361" i="9"/>
  <c r="AB361" i="9"/>
  <c r="AA361" i="9"/>
  <c r="Z361" i="9"/>
  <c r="Y361" i="9"/>
  <c r="X361" i="9"/>
  <c r="W361" i="9"/>
  <c r="V361" i="9"/>
  <c r="U361" i="9"/>
  <c r="T361" i="9"/>
  <c r="S361" i="9"/>
  <c r="R361" i="9"/>
  <c r="Q361" i="9"/>
  <c r="P361" i="9"/>
  <c r="O361" i="9"/>
  <c r="N361" i="9"/>
  <c r="M361" i="9"/>
  <c r="L361" i="9"/>
  <c r="K361" i="9"/>
  <c r="J361" i="9"/>
  <c r="I361" i="9"/>
  <c r="H361" i="9"/>
  <c r="AD358" i="9"/>
  <c r="AC358" i="9"/>
  <c r="AB358" i="9"/>
  <c r="AA358" i="9"/>
  <c r="Z358" i="9"/>
  <c r="Y358" i="9"/>
  <c r="X358" i="9"/>
  <c r="W358" i="9"/>
  <c r="V358" i="9"/>
  <c r="U358" i="9"/>
  <c r="T358" i="9"/>
  <c r="S358" i="9"/>
  <c r="R358" i="9"/>
  <c r="Q358" i="9"/>
  <c r="P358" i="9"/>
  <c r="O358" i="9"/>
  <c r="N358" i="9"/>
  <c r="M358" i="9"/>
  <c r="L358" i="9"/>
  <c r="K358" i="9"/>
  <c r="J358" i="9"/>
  <c r="I358" i="9"/>
  <c r="H358" i="9"/>
  <c r="AD355" i="9"/>
  <c r="AC355" i="9"/>
  <c r="AB355" i="9"/>
  <c r="AA355" i="9"/>
  <c r="Z355" i="9"/>
  <c r="Y355" i="9"/>
  <c r="X355" i="9"/>
  <c r="W355" i="9"/>
  <c r="V355" i="9"/>
  <c r="U355" i="9"/>
  <c r="T355" i="9"/>
  <c r="S355" i="9"/>
  <c r="R355" i="9"/>
  <c r="Q355" i="9"/>
  <c r="P355" i="9"/>
  <c r="O355" i="9"/>
  <c r="N355" i="9"/>
  <c r="M355" i="9"/>
  <c r="L355" i="9"/>
  <c r="K355" i="9"/>
  <c r="J355" i="9"/>
  <c r="I355" i="9"/>
  <c r="H355" i="9"/>
  <c r="AD352" i="9"/>
  <c r="AC352" i="9"/>
  <c r="AB352" i="9"/>
  <c r="AA352" i="9"/>
  <c r="Z352" i="9"/>
  <c r="Y352" i="9"/>
  <c r="X352" i="9"/>
  <c r="W352" i="9"/>
  <c r="V352" i="9"/>
  <c r="U352" i="9"/>
  <c r="T352" i="9"/>
  <c r="S352" i="9"/>
  <c r="R352" i="9"/>
  <c r="Q352" i="9"/>
  <c r="P352" i="9"/>
  <c r="O352" i="9"/>
  <c r="N352" i="9"/>
  <c r="M352" i="9"/>
  <c r="L352" i="9"/>
  <c r="K352" i="9"/>
  <c r="J352" i="9"/>
  <c r="I352" i="9"/>
  <c r="H352" i="9"/>
  <c r="AD349" i="9"/>
  <c r="AC349" i="9"/>
  <c r="AB349" i="9"/>
  <c r="AA349" i="9"/>
  <c r="Z349" i="9"/>
  <c r="Y349" i="9"/>
  <c r="X349" i="9"/>
  <c r="W349" i="9"/>
  <c r="V349" i="9"/>
  <c r="U349" i="9"/>
  <c r="T349" i="9"/>
  <c r="S349" i="9"/>
  <c r="R349" i="9"/>
  <c r="Q349" i="9"/>
  <c r="P349" i="9"/>
  <c r="O349" i="9"/>
  <c r="N349" i="9"/>
  <c r="M349" i="9"/>
  <c r="L349" i="9"/>
  <c r="K349" i="9"/>
  <c r="J349" i="9"/>
  <c r="I349" i="9"/>
  <c r="H349" i="9"/>
  <c r="AD346" i="9"/>
  <c r="AC346" i="9"/>
  <c r="AB346" i="9"/>
  <c r="AA346" i="9"/>
  <c r="Z346" i="9"/>
  <c r="Y346" i="9"/>
  <c r="X346" i="9"/>
  <c r="W346" i="9"/>
  <c r="V346" i="9"/>
  <c r="U346" i="9"/>
  <c r="T346" i="9"/>
  <c r="S346" i="9"/>
  <c r="R346" i="9"/>
  <c r="Q346" i="9"/>
  <c r="P346" i="9"/>
  <c r="O346" i="9"/>
  <c r="N346" i="9"/>
  <c r="M346" i="9"/>
  <c r="L346" i="9"/>
  <c r="K346" i="9"/>
  <c r="J346" i="9"/>
  <c r="I346" i="9"/>
  <c r="H346" i="9"/>
  <c r="AD343" i="9"/>
  <c r="AC343" i="9"/>
  <c r="AB343" i="9"/>
  <c r="AA343" i="9"/>
  <c r="Z343" i="9"/>
  <c r="Y343" i="9"/>
  <c r="X343" i="9"/>
  <c r="W343" i="9"/>
  <c r="V343" i="9"/>
  <c r="U343" i="9"/>
  <c r="T343" i="9"/>
  <c r="S343" i="9"/>
  <c r="R343" i="9"/>
  <c r="Q343" i="9"/>
  <c r="P343" i="9"/>
  <c r="O343" i="9"/>
  <c r="N343" i="9"/>
  <c r="M343" i="9"/>
  <c r="L343" i="9"/>
  <c r="K343" i="9"/>
  <c r="J343" i="9"/>
  <c r="I343" i="9"/>
  <c r="H343" i="9"/>
  <c r="AD334" i="9"/>
  <c r="AC334" i="9"/>
  <c r="AB334" i="9"/>
  <c r="AA334" i="9"/>
  <c r="Z334" i="9"/>
  <c r="Y334" i="9"/>
  <c r="X334" i="9"/>
  <c r="W334" i="9"/>
  <c r="V334" i="9"/>
  <c r="U334" i="9"/>
  <c r="T334" i="9"/>
  <c r="S334" i="9"/>
  <c r="R334" i="9"/>
  <c r="Q334" i="9"/>
  <c r="P334" i="9"/>
  <c r="O334" i="9"/>
  <c r="N334" i="9"/>
  <c r="M334" i="9"/>
  <c r="L334" i="9"/>
  <c r="K334" i="9"/>
  <c r="J334" i="9"/>
  <c r="I334" i="9"/>
  <c r="H334" i="9"/>
  <c r="AD331" i="9"/>
  <c r="AC331" i="9"/>
  <c r="AB331" i="9"/>
  <c r="AA331" i="9"/>
  <c r="Z331" i="9"/>
  <c r="Y331" i="9"/>
  <c r="X331" i="9"/>
  <c r="W331" i="9"/>
  <c r="V331" i="9"/>
  <c r="U331" i="9"/>
  <c r="T331" i="9"/>
  <c r="S331" i="9"/>
  <c r="R331" i="9"/>
  <c r="Q331" i="9"/>
  <c r="P331" i="9"/>
  <c r="O331" i="9"/>
  <c r="N331" i="9"/>
  <c r="M331" i="9"/>
  <c r="L331" i="9"/>
  <c r="K331" i="9"/>
  <c r="J331" i="9"/>
  <c r="I331" i="9"/>
  <c r="H331" i="9"/>
  <c r="AD328" i="9"/>
  <c r="AC328" i="9"/>
  <c r="AB328" i="9"/>
  <c r="AA328" i="9"/>
  <c r="Z328" i="9"/>
  <c r="Y328" i="9"/>
  <c r="X328" i="9"/>
  <c r="W328" i="9"/>
  <c r="V328" i="9"/>
  <c r="U328" i="9"/>
  <c r="T328" i="9"/>
  <c r="S328" i="9"/>
  <c r="R328" i="9"/>
  <c r="Q328" i="9"/>
  <c r="P328" i="9"/>
  <c r="O328" i="9"/>
  <c r="N328" i="9"/>
  <c r="M328" i="9"/>
  <c r="L328" i="9"/>
  <c r="K328" i="9"/>
  <c r="J328" i="9"/>
  <c r="I328" i="9"/>
  <c r="H328" i="9"/>
  <c r="AD325" i="9"/>
  <c r="AC325" i="9"/>
  <c r="AB325" i="9"/>
  <c r="AA325" i="9"/>
  <c r="Z325" i="9"/>
  <c r="Y325" i="9"/>
  <c r="X325" i="9"/>
  <c r="W325" i="9"/>
  <c r="V325" i="9"/>
  <c r="U325" i="9"/>
  <c r="T325" i="9"/>
  <c r="S325" i="9"/>
  <c r="R325" i="9"/>
  <c r="Q325" i="9"/>
  <c r="P325" i="9"/>
  <c r="O325" i="9"/>
  <c r="N325" i="9"/>
  <c r="M325" i="9"/>
  <c r="L325" i="9"/>
  <c r="K325" i="9"/>
  <c r="J325" i="9"/>
  <c r="I325" i="9"/>
  <c r="H325" i="9"/>
  <c r="AD322" i="9"/>
  <c r="AC322" i="9"/>
  <c r="AB322" i="9"/>
  <c r="AA322" i="9"/>
  <c r="Z322" i="9"/>
  <c r="Y322" i="9"/>
  <c r="X322" i="9"/>
  <c r="W322" i="9"/>
  <c r="V322" i="9"/>
  <c r="U322" i="9"/>
  <c r="T322" i="9"/>
  <c r="S322" i="9"/>
  <c r="R322" i="9"/>
  <c r="Q322" i="9"/>
  <c r="P322" i="9"/>
  <c r="O322" i="9"/>
  <c r="N322" i="9"/>
  <c r="M322" i="9"/>
  <c r="L322" i="9"/>
  <c r="K322" i="9"/>
  <c r="J322" i="9"/>
  <c r="I322" i="9"/>
  <c r="H322" i="9"/>
  <c r="AD316" i="9"/>
  <c r="AC316" i="9"/>
  <c r="AB316" i="9"/>
  <c r="AA316" i="9"/>
  <c r="Z316" i="9"/>
  <c r="Y316" i="9"/>
  <c r="X316" i="9"/>
  <c r="W316" i="9"/>
  <c r="V316" i="9"/>
  <c r="U316" i="9"/>
  <c r="T316" i="9"/>
  <c r="S316" i="9"/>
  <c r="R316" i="9"/>
  <c r="Q316" i="9"/>
  <c r="P316" i="9"/>
  <c r="O316" i="9"/>
  <c r="N316" i="9"/>
  <c r="M316" i="9"/>
  <c r="L316" i="9"/>
  <c r="K316" i="9"/>
  <c r="J316" i="9"/>
  <c r="I316" i="9"/>
  <c r="H316" i="9"/>
  <c r="AD313" i="9"/>
  <c r="AC313" i="9"/>
  <c r="AB313" i="9"/>
  <c r="AA313" i="9"/>
  <c r="Z313" i="9"/>
  <c r="Y313" i="9"/>
  <c r="X313" i="9"/>
  <c r="W313" i="9"/>
  <c r="V313" i="9"/>
  <c r="U313" i="9"/>
  <c r="T313" i="9"/>
  <c r="S313" i="9"/>
  <c r="R313" i="9"/>
  <c r="Q313" i="9"/>
  <c r="P313" i="9"/>
  <c r="O313" i="9"/>
  <c r="N313" i="9"/>
  <c r="M313" i="9"/>
  <c r="L313" i="9"/>
  <c r="K313" i="9"/>
  <c r="J313" i="9"/>
  <c r="I313" i="9"/>
  <c r="H313" i="9"/>
  <c r="AD310" i="9"/>
  <c r="AC310" i="9"/>
  <c r="AB310" i="9"/>
  <c r="AA310" i="9"/>
  <c r="Z310" i="9"/>
  <c r="Y310" i="9"/>
  <c r="X310" i="9"/>
  <c r="W310" i="9"/>
  <c r="V310" i="9"/>
  <c r="U310" i="9"/>
  <c r="T310" i="9"/>
  <c r="S310" i="9"/>
  <c r="R310" i="9"/>
  <c r="Q310" i="9"/>
  <c r="P310" i="9"/>
  <c r="O310" i="9"/>
  <c r="N310" i="9"/>
  <c r="M310" i="9"/>
  <c r="L310" i="9"/>
  <c r="K310" i="9"/>
  <c r="J310" i="9"/>
  <c r="I310" i="9"/>
  <c r="H310" i="9"/>
  <c r="AD307" i="9"/>
  <c r="AC307" i="9"/>
  <c r="AB307" i="9"/>
  <c r="AA307" i="9"/>
  <c r="Z307" i="9"/>
  <c r="Y307" i="9"/>
  <c r="X307" i="9"/>
  <c r="W307" i="9"/>
  <c r="V307" i="9"/>
  <c r="U307" i="9"/>
  <c r="T307" i="9"/>
  <c r="S307" i="9"/>
  <c r="R307" i="9"/>
  <c r="Q307" i="9"/>
  <c r="P307" i="9"/>
  <c r="O307" i="9"/>
  <c r="N307" i="9"/>
  <c r="M307" i="9"/>
  <c r="L307" i="9"/>
  <c r="K307" i="9"/>
  <c r="J307" i="9"/>
  <c r="I307" i="9"/>
  <c r="H307" i="9"/>
  <c r="AD304" i="9"/>
  <c r="AC304" i="9"/>
  <c r="AB304" i="9"/>
  <c r="AA304" i="9"/>
  <c r="Z304" i="9"/>
  <c r="Y304" i="9"/>
  <c r="X304" i="9"/>
  <c r="W304" i="9"/>
  <c r="V304" i="9"/>
  <c r="U304" i="9"/>
  <c r="T304" i="9"/>
  <c r="S304" i="9"/>
  <c r="R304" i="9"/>
  <c r="Q304" i="9"/>
  <c r="P304" i="9"/>
  <c r="O304" i="9"/>
  <c r="N304" i="9"/>
  <c r="M304" i="9"/>
  <c r="L304" i="9"/>
  <c r="K304" i="9"/>
  <c r="J304" i="9"/>
  <c r="I304" i="9"/>
  <c r="H304" i="9"/>
  <c r="AD301" i="9"/>
  <c r="AC301" i="9"/>
  <c r="AB301" i="9"/>
  <c r="AA301" i="9"/>
  <c r="Z301" i="9"/>
  <c r="Y301" i="9"/>
  <c r="X301" i="9"/>
  <c r="W301" i="9"/>
  <c r="V301" i="9"/>
  <c r="U301" i="9"/>
  <c r="T301" i="9"/>
  <c r="S301" i="9"/>
  <c r="R301" i="9"/>
  <c r="Q301" i="9"/>
  <c r="P301" i="9"/>
  <c r="O301" i="9"/>
  <c r="N301" i="9"/>
  <c r="M301" i="9"/>
  <c r="L301" i="9"/>
  <c r="K301" i="9"/>
  <c r="J301" i="9"/>
  <c r="I301" i="9"/>
  <c r="H301" i="9"/>
  <c r="AD298" i="9"/>
  <c r="AC298" i="9"/>
  <c r="AB298" i="9"/>
  <c r="AA298" i="9"/>
  <c r="Z298" i="9"/>
  <c r="Y298" i="9"/>
  <c r="X298" i="9"/>
  <c r="W298" i="9"/>
  <c r="V298" i="9"/>
  <c r="U298" i="9"/>
  <c r="T298" i="9"/>
  <c r="S298" i="9"/>
  <c r="R298" i="9"/>
  <c r="Q298" i="9"/>
  <c r="P298" i="9"/>
  <c r="O298" i="9"/>
  <c r="N298" i="9"/>
  <c r="M298" i="9"/>
  <c r="L298" i="9"/>
  <c r="K298" i="9"/>
  <c r="J298" i="9"/>
  <c r="I298" i="9"/>
  <c r="H298" i="9"/>
  <c r="AD295" i="9"/>
  <c r="AC295" i="9"/>
  <c r="AB295" i="9"/>
  <c r="AA295" i="9"/>
  <c r="Z295" i="9"/>
  <c r="Y295" i="9"/>
  <c r="X295" i="9"/>
  <c r="W295" i="9"/>
  <c r="V295" i="9"/>
  <c r="U295" i="9"/>
  <c r="T295" i="9"/>
  <c r="S295" i="9"/>
  <c r="R295" i="9"/>
  <c r="Q295" i="9"/>
  <c r="P295" i="9"/>
  <c r="O295" i="9"/>
  <c r="N295" i="9"/>
  <c r="M295" i="9"/>
  <c r="L295" i="9"/>
  <c r="K295" i="9"/>
  <c r="J295" i="9"/>
  <c r="I295" i="9"/>
  <c r="H295" i="9"/>
  <c r="AD292" i="9"/>
  <c r="AC292" i="9"/>
  <c r="AB292" i="9"/>
  <c r="AA292" i="9"/>
  <c r="Z292" i="9"/>
  <c r="Y292" i="9"/>
  <c r="X292" i="9"/>
  <c r="W292" i="9"/>
  <c r="V292" i="9"/>
  <c r="U292" i="9"/>
  <c r="T292" i="9"/>
  <c r="S292" i="9"/>
  <c r="R292" i="9"/>
  <c r="Q292" i="9"/>
  <c r="P292" i="9"/>
  <c r="O292" i="9"/>
  <c r="N292" i="9"/>
  <c r="M292" i="9"/>
  <c r="L292" i="9"/>
  <c r="K292" i="9"/>
  <c r="J292" i="9"/>
  <c r="I292" i="9"/>
  <c r="H292" i="9"/>
  <c r="AD289" i="9"/>
  <c r="AC289" i="9"/>
  <c r="AB289" i="9"/>
  <c r="AA289" i="9"/>
  <c r="Z289" i="9"/>
  <c r="Y289" i="9"/>
  <c r="X289" i="9"/>
  <c r="W289" i="9"/>
  <c r="V289" i="9"/>
  <c r="U289" i="9"/>
  <c r="T289" i="9"/>
  <c r="S289" i="9"/>
  <c r="R289" i="9"/>
  <c r="Q289" i="9"/>
  <c r="P289" i="9"/>
  <c r="O289" i="9"/>
  <c r="N289" i="9"/>
  <c r="M289" i="9"/>
  <c r="L289" i="9"/>
  <c r="K289" i="9"/>
  <c r="J289" i="9"/>
  <c r="I289" i="9"/>
  <c r="H289" i="9"/>
  <c r="AD286" i="9"/>
  <c r="AC286" i="9"/>
  <c r="AB286" i="9"/>
  <c r="AA286" i="9"/>
  <c r="Z286" i="9"/>
  <c r="Y286" i="9"/>
  <c r="X286" i="9"/>
  <c r="W286" i="9"/>
  <c r="V286" i="9"/>
  <c r="U286" i="9"/>
  <c r="T286" i="9"/>
  <c r="S286" i="9"/>
  <c r="R286" i="9"/>
  <c r="Q286" i="9"/>
  <c r="P286" i="9"/>
  <c r="O286" i="9"/>
  <c r="N286" i="9"/>
  <c r="M286" i="9"/>
  <c r="L286" i="9"/>
  <c r="K286" i="9"/>
  <c r="J286" i="9"/>
  <c r="I286" i="9"/>
  <c r="H286" i="9"/>
  <c r="AD283" i="9"/>
  <c r="AC283" i="9"/>
  <c r="AB283" i="9"/>
  <c r="AA283" i="9"/>
  <c r="Z283" i="9"/>
  <c r="Y283" i="9"/>
  <c r="X283" i="9"/>
  <c r="W283" i="9"/>
  <c r="V283" i="9"/>
  <c r="U283" i="9"/>
  <c r="T283" i="9"/>
  <c r="S283" i="9"/>
  <c r="R283" i="9"/>
  <c r="Q283" i="9"/>
  <c r="P283" i="9"/>
  <c r="O283" i="9"/>
  <c r="N283" i="9"/>
  <c r="M283" i="9"/>
  <c r="L283" i="9"/>
  <c r="K283" i="9"/>
  <c r="J283" i="9"/>
  <c r="I283" i="9"/>
  <c r="H283" i="9"/>
  <c r="AD280" i="9"/>
  <c r="AC280" i="9"/>
  <c r="AB280" i="9"/>
  <c r="AA280" i="9"/>
  <c r="Z280" i="9"/>
  <c r="Y280" i="9"/>
  <c r="X280" i="9"/>
  <c r="W280" i="9"/>
  <c r="V280" i="9"/>
  <c r="U280" i="9"/>
  <c r="T280" i="9"/>
  <c r="S280" i="9"/>
  <c r="R280" i="9"/>
  <c r="Q280" i="9"/>
  <c r="P280" i="9"/>
  <c r="O280" i="9"/>
  <c r="N280" i="9"/>
  <c r="M280" i="9"/>
  <c r="L280" i="9"/>
  <c r="K280" i="9"/>
  <c r="J280" i="9"/>
  <c r="I280" i="9"/>
  <c r="H280" i="9"/>
  <c r="AD277" i="9"/>
  <c r="AC277" i="9"/>
  <c r="AB277" i="9"/>
  <c r="AA277" i="9"/>
  <c r="Z277" i="9"/>
  <c r="Y277" i="9"/>
  <c r="X277" i="9"/>
  <c r="W277" i="9"/>
  <c r="V277" i="9"/>
  <c r="U277" i="9"/>
  <c r="T277" i="9"/>
  <c r="S277" i="9"/>
  <c r="R277" i="9"/>
  <c r="Q277" i="9"/>
  <c r="P277" i="9"/>
  <c r="O277" i="9"/>
  <c r="N277" i="9"/>
  <c r="M277" i="9"/>
  <c r="L277" i="9"/>
  <c r="K277" i="9"/>
  <c r="J277" i="9"/>
  <c r="I277" i="9"/>
  <c r="H277" i="9"/>
  <c r="AD274" i="9"/>
  <c r="AC274" i="9"/>
  <c r="AB274" i="9"/>
  <c r="AA274" i="9"/>
  <c r="Z274" i="9"/>
  <c r="Y274" i="9"/>
  <c r="X274" i="9"/>
  <c r="W274" i="9"/>
  <c r="V274" i="9"/>
  <c r="U274" i="9"/>
  <c r="T274" i="9"/>
  <c r="S274" i="9"/>
  <c r="R274" i="9"/>
  <c r="Q274" i="9"/>
  <c r="P274" i="9"/>
  <c r="O274" i="9"/>
  <c r="N274" i="9"/>
  <c r="M274" i="9"/>
  <c r="L274" i="9"/>
  <c r="K274" i="9"/>
  <c r="J274" i="9"/>
  <c r="I274" i="9"/>
  <c r="H274" i="9"/>
  <c r="AD271" i="9"/>
  <c r="AC271" i="9"/>
  <c r="AB271" i="9"/>
  <c r="AA271" i="9"/>
  <c r="Z271" i="9"/>
  <c r="Y271" i="9"/>
  <c r="X271" i="9"/>
  <c r="W271" i="9"/>
  <c r="V271" i="9"/>
  <c r="U271" i="9"/>
  <c r="T271" i="9"/>
  <c r="S271" i="9"/>
  <c r="R271" i="9"/>
  <c r="Q271" i="9"/>
  <c r="P271" i="9"/>
  <c r="O271" i="9"/>
  <c r="N271" i="9"/>
  <c r="M271" i="9"/>
  <c r="L271" i="9"/>
  <c r="K271" i="9"/>
  <c r="J271" i="9"/>
  <c r="I271" i="9"/>
  <c r="H271" i="9"/>
  <c r="AD268" i="9"/>
  <c r="AC268" i="9"/>
  <c r="AB268" i="9"/>
  <c r="AA268" i="9"/>
  <c r="Z268" i="9"/>
  <c r="Y268" i="9"/>
  <c r="X268" i="9"/>
  <c r="W268" i="9"/>
  <c r="V268" i="9"/>
  <c r="U268" i="9"/>
  <c r="T268" i="9"/>
  <c r="S268" i="9"/>
  <c r="R268" i="9"/>
  <c r="Q268" i="9"/>
  <c r="P268" i="9"/>
  <c r="O268" i="9"/>
  <c r="N268" i="9"/>
  <c r="M268" i="9"/>
  <c r="L268" i="9"/>
  <c r="K268" i="9"/>
  <c r="J268" i="9"/>
  <c r="I268" i="9"/>
  <c r="H268" i="9"/>
  <c r="AD265" i="9"/>
  <c r="AC265" i="9"/>
  <c r="AB265" i="9"/>
  <c r="AA265" i="9"/>
  <c r="Z265" i="9"/>
  <c r="V265" i="9"/>
  <c r="U265" i="9"/>
  <c r="T265" i="9"/>
  <c r="S265" i="9"/>
  <c r="R265" i="9"/>
  <c r="Q265" i="9"/>
  <c r="P265" i="9"/>
  <c r="O265" i="9"/>
  <c r="N265" i="9"/>
  <c r="Y265" i="9"/>
  <c r="X265" i="9"/>
  <c r="W265" i="9"/>
  <c r="M265" i="9"/>
  <c r="L265" i="9"/>
  <c r="K265" i="9"/>
  <c r="J265" i="9"/>
  <c r="I265" i="9"/>
  <c r="H265" i="9"/>
  <c r="AD256" i="9"/>
  <c r="AC256" i="9"/>
  <c r="AB256" i="9"/>
  <c r="AA256" i="9"/>
  <c r="Z256" i="9"/>
  <c r="Y256" i="9"/>
  <c r="X256" i="9"/>
  <c r="W256" i="9"/>
  <c r="V256" i="9"/>
  <c r="U256" i="9"/>
  <c r="T256" i="9"/>
  <c r="S256" i="9"/>
  <c r="R256" i="9"/>
  <c r="Q256" i="9"/>
  <c r="P256" i="9"/>
  <c r="O256" i="9"/>
  <c r="N256" i="9"/>
  <c r="M256" i="9"/>
  <c r="L256" i="9"/>
  <c r="K256" i="9"/>
  <c r="J256" i="9"/>
  <c r="I256" i="9"/>
  <c r="H256" i="9"/>
  <c r="AD253" i="9"/>
  <c r="AC253" i="9"/>
  <c r="AB253" i="9"/>
  <c r="AA253" i="9"/>
  <c r="Z253" i="9"/>
  <c r="Y253" i="9"/>
  <c r="X253" i="9"/>
  <c r="W253" i="9"/>
  <c r="V253" i="9"/>
  <c r="U253" i="9"/>
  <c r="T253" i="9"/>
  <c r="S253" i="9"/>
  <c r="R253" i="9"/>
  <c r="Q253" i="9"/>
  <c r="P253" i="9"/>
  <c r="O253" i="9"/>
  <c r="N253" i="9"/>
  <c r="M253" i="9"/>
  <c r="L253" i="9"/>
  <c r="K253" i="9"/>
  <c r="J253" i="9"/>
  <c r="I253" i="9"/>
  <c r="H253" i="9"/>
  <c r="AD250" i="9"/>
  <c r="AC250" i="9"/>
  <c r="AB250" i="9"/>
  <c r="AA250" i="9"/>
  <c r="Z250" i="9"/>
  <c r="Y250" i="9"/>
  <c r="X250" i="9"/>
  <c r="W250" i="9"/>
  <c r="V250" i="9"/>
  <c r="U250" i="9"/>
  <c r="T250" i="9"/>
  <c r="S250" i="9"/>
  <c r="R250" i="9"/>
  <c r="Q250" i="9"/>
  <c r="P250" i="9"/>
  <c r="O250" i="9"/>
  <c r="N250" i="9"/>
  <c r="M250" i="9"/>
  <c r="L250" i="9"/>
  <c r="K250" i="9"/>
  <c r="J250" i="9"/>
  <c r="I250" i="9"/>
  <c r="H250" i="9"/>
  <c r="AD247" i="9"/>
  <c r="AC247" i="9"/>
  <c r="AB247" i="9"/>
  <c r="AA247" i="9"/>
  <c r="Z247" i="9"/>
  <c r="Y247" i="9"/>
  <c r="X247" i="9"/>
  <c r="W247" i="9"/>
  <c r="V247" i="9"/>
  <c r="U247" i="9"/>
  <c r="T247" i="9"/>
  <c r="S247" i="9"/>
  <c r="R247" i="9"/>
  <c r="Q247" i="9"/>
  <c r="P247" i="9"/>
  <c r="O247" i="9"/>
  <c r="N247" i="9"/>
  <c r="M247" i="9"/>
  <c r="L247" i="9"/>
  <c r="K247" i="9"/>
  <c r="J247" i="9"/>
  <c r="I247" i="9"/>
  <c r="H247" i="9"/>
  <c r="AD244" i="9"/>
  <c r="AC244" i="9"/>
  <c r="AB244" i="9"/>
  <c r="AA244" i="9"/>
  <c r="Z244" i="9"/>
  <c r="Y244" i="9"/>
  <c r="X244" i="9"/>
  <c r="W244" i="9"/>
  <c r="V244" i="9"/>
  <c r="U244" i="9"/>
  <c r="T244" i="9"/>
  <c r="S244" i="9"/>
  <c r="R244" i="9"/>
  <c r="Q244" i="9"/>
  <c r="P244" i="9"/>
  <c r="O244" i="9"/>
  <c r="N244" i="9"/>
  <c r="M244" i="9"/>
  <c r="L244" i="9"/>
  <c r="K244" i="9"/>
  <c r="J244" i="9"/>
  <c r="I244" i="9"/>
  <c r="H244" i="9"/>
  <c r="AD241" i="9"/>
  <c r="AC241" i="9"/>
  <c r="AB241" i="9"/>
  <c r="AA241" i="9"/>
  <c r="Z241" i="9"/>
  <c r="Y241" i="9"/>
  <c r="X241" i="9"/>
  <c r="W241" i="9"/>
  <c r="V241" i="9"/>
  <c r="U241" i="9"/>
  <c r="T241" i="9"/>
  <c r="S241" i="9"/>
  <c r="R241" i="9"/>
  <c r="Q241" i="9"/>
  <c r="P241" i="9"/>
  <c r="O241" i="9"/>
  <c r="N241" i="9"/>
  <c r="M241" i="9"/>
  <c r="L241" i="9"/>
  <c r="K241" i="9"/>
  <c r="J241" i="9"/>
  <c r="I241" i="9"/>
  <c r="H241" i="9"/>
  <c r="AD238" i="9"/>
  <c r="AC238" i="9"/>
  <c r="AB238" i="9"/>
  <c r="AA238" i="9"/>
  <c r="Z238" i="9"/>
  <c r="Y238" i="9"/>
  <c r="X238" i="9"/>
  <c r="W238" i="9"/>
  <c r="V238" i="9"/>
  <c r="U238" i="9"/>
  <c r="T238" i="9"/>
  <c r="S238" i="9"/>
  <c r="R238" i="9"/>
  <c r="Q238" i="9"/>
  <c r="P238" i="9"/>
  <c r="O238" i="9"/>
  <c r="N238" i="9"/>
  <c r="M238" i="9"/>
  <c r="L238" i="9"/>
  <c r="K238" i="9"/>
  <c r="J238" i="9"/>
  <c r="I238" i="9"/>
  <c r="H238" i="9"/>
  <c r="AD235" i="9"/>
  <c r="AC235" i="9"/>
  <c r="AB235" i="9"/>
  <c r="AA235" i="9"/>
  <c r="Z235" i="9"/>
  <c r="Y235" i="9"/>
  <c r="X235" i="9"/>
  <c r="W235" i="9"/>
  <c r="V235" i="9"/>
  <c r="U235" i="9"/>
  <c r="T235" i="9"/>
  <c r="S235" i="9"/>
  <c r="R235" i="9"/>
  <c r="Q235" i="9"/>
  <c r="P235" i="9"/>
  <c r="O235" i="9"/>
  <c r="N235" i="9"/>
  <c r="M235" i="9"/>
  <c r="L235" i="9"/>
  <c r="K235" i="9"/>
  <c r="J235" i="9"/>
  <c r="I235" i="9"/>
  <c r="H235" i="9"/>
  <c r="AD232" i="9"/>
  <c r="AC232" i="9"/>
  <c r="AB232" i="9"/>
  <c r="AA232" i="9"/>
  <c r="Z232" i="9"/>
  <c r="Y232" i="9"/>
  <c r="X232" i="9"/>
  <c r="W232" i="9"/>
  <c r="V232" i="9"/>
  <c r="U232" i="9"/>
  <c r="T232" i="9"/>
  <c r="S232" i="9"/>
  <c r="R232" i="9"/>
  <c r="Q232" i="9"/>
  <c r="P232" i="9"/>
  <c r="O232" i="9"/>
  <c r="N232" i="9"/>
  <c r="M232" i="9"/>
  <c r="L232" i="9"/>
  <c r="K232" i="9"/>
  <c r="J232" i="9"/>
  <c r="I232" i="9"/>
  <c r="H232" i="9"/>
  <c r="AD229" i="9"/>
  <c r="AC229" i="9"/>
  <c r="AB229" i="9"/>
  <c r="AA229" i="9"/>
  <c r="Z229" i="9"/>
  <c r="Y229" i="9"/>
  <c r="X229" i="9"/>
  <c r="W229" i="9"/>
  <c r="V229" i="9"/>
  <c r="U229" i="9"/>
  <c r="T229" i="9"/>
  <c r="S229" i="9"/>
  <c r="R229" i="9"/>
  <c r="Q229" i="9"/>
  <c r="P229" i="9"/>
  <c r="O229" i="9"/>
  <c r="N229" i="9"/>
  <c r="M229" i="9"/>
  <c r="L229" i="9"/>
  <c r="K229" i="9"/>
  <c r="J229" i="9"/>
  <c r="I229" i="9"/>
  <c r="H229" i="9"/>
  <c r="AD226" i="9"/>
  <c r="AC226" i="9"/>
  <c r="AB226" i="9"/>
  <c r="AA226" i="9"/>
  <c r="Z226" i="9"/>
  <c r="Y226" i="9"/>
  <c r="X226" i="9"/>
  <c r="W226" i="9"/>
  <c r="V226" i="9"/>
  <c r="U226" i="9"/>
  <c r="T226" i="9"/>
  <c r="S226" i="9"/>
  <c r="R226" i="9"/>
  <c r="Q226" i="9"/>
  <c r="P226" i="9"/>
  <c r="O226" i="9"/>
  <c r="N226" i="9"/>
  <c r="M226" i="9"/>
  <c r="L226" i="9"/>
  <c r="K226" i="9"/>
  <c r="J226" i="9"/>
  <c r="I226" i="9"/>
  <c r="H226" i="9"/>
  <c r="AD223" i="9"/>
  <c r="AC223" i="9"/>
  <c r="AB223" i="9"/>
  <c r="AA223" i="9"/>
  <c r="Z223" i="9"/>
  <c r="Y223" i="9"/>
  <c r="X223" i="9"/>
  <c r="W223" i="9"/>
  <c r="V223" i="9"/>
  <c r="U223" i="9"/>
  <c r="T223" i="9"/>
  <c r="S223" i="9"/>
  <c r="R223" i="9"/>
  <c r="Q223" i="9"/>
  <c r="P223" i="9"/>
  <c r="O223" i="9"/>
  <c r="N223" i="9"/>
  <c r="M223" i="9"/>
  <c r="L223" i="9"/>
  <c r="K223" i="9"/>
  <c r="J223" i="9"/>
  <c r="I223" i="9"/>
  <c r="H223" i="9"/>
  <c r="AD220" i="9"/>
  <c r="AC220" i="9"/>
  <c r="AB220" i="9"/>
  <c r="AA220" i="9"/>
  <c r="Z220" i="9"/>
  <c r="Y220" i="9"/>
  <c r="X220" i="9"/>
  <c r="W220" i="9"/>
  <c r="V220" i="9"/>
  <c r="U220" i="9"/>
  <c r="T220" i="9"/>
  <c r="S220" i="9"/>
  <c r="R220" i="9"/>
  <c r="Q220" i="9"/>
  <c r="P220" i="9"/>
  <c r="O220" i="9"/>
  <c r="N220" i="9"/>
  <c r="M220" i="9"/>
  <c r="L220" i="9"/>
  <c r="K220" i="9"/>
  <c r="J220" i="9"/>
  <c r="I220" i="9"/>
  <c r="H220" i="9"/>
  <c r="AD217" i="9"/>
  <c r="AC217" i="9"/>
  <c r="AB217" i="9"/>
  <c r="AA217" i="9"/>
  <c r="Z217" i="9"/>
  <c r="Y217" i="9"/>
  <c r="X217" i="9"/>
  <c r="W217" i="9"/>
  <c r="V217" i="9"/>
  <c r="U217" i="9"/>
  <c r="T217" i="9"/>
  <c r="S217" i="9"/>
  <c r="R217" i="9"/>
  <c r="Q217" i="9"/>
  <c r="P217" i="9"/>
  <c r="O217" i="9"/>
  <c r="N217" i="9"/>
  <c r="M217" i="9"/>
  <c r="L217" i="9"/>
  <c r="K217" i="9"/>
  <c r="J217" i="9"/>
  <c r="I217" i="9"/>
  <c r="H217" i="9"/>
  <c r="AD214" i="9"/>
  <c r="AC214" i="9"/>
  <c r="AB214" i="9"/>
  <c r="AA214" i="9"/>
  <c r="Z214" i="9"/>
  <c r="Y214" i="9"/>
  <c r="X214" i="9"/>
  <c r="W214" i="9"/>
  <c r="V214" i="9"/>
  <c r="U214" i="9"/>
  <c r="T214" i="9"/>
  <c r="S214" i="9"/>
  <c r="R214" i="9"/>
  <c r="Q214" i="9"/>
  <c r="P214" i="9"/>
  <c r="O214" i="9"/>
  <c r="N214" i="9"/>
  <c r="M214" i="9"/>
  <c r="L214" i="9"/>
  <c r="K214" i="9"/>
  <c r="J214" i="9"/>
  <c r="I214" i="9"/>
  <c r="H214" i="9"/>
  <c r="AD211" i="9"/>
  <c r="AC211" i="9"/>
  <c r="AB211" i="9"/>
  <c r="AA211" i="9"/>
  <c r="Z211" i="9"/>
  <c r="Y211" i="9"/>
  <c r="X211" i="9"/>
  <c r="W211" i="9"/>
  <c r="V211" i="9"/>
  <c r="U211" i="9"/>
  <c r="T211" i="9"/>
  <c r="S211" i="9"/>
  <c r="R211" i="9"/>
  <c r="Q211" i="9"/>
  <c r="P211" i="9"/>
  <c r="O211" i="9"/>
  <c r="N211" i="9"/>
  <c r="M211" i="9"/>
  <c r="L211" i="9"/>
  <c r="K211" i="9"/>
  <c r="J211" i="9"/>
  <c r="I211" i="9"/>
  <c r="H211" i="9"/>
  <c r="AD208" i="9"/>
  <c r="AC208" i="9"/>
  <c r="AB208" i="9"/>
  <c r="AA208" i="9"/>
  <c r="Z208" i="9"/>
  <c r="Y208" i="9"/>
  <c r="X208" i="9"/>
  <c r="W208" i="9"/>
  <c r="V208" i="9"/>
  <c r="U208" i="9"/>
  <c r="T208" i="9"/>
  <c r="S208" i="9"/>
  <c r="R208" i="9"/>
  <c r="Q208" i="9"/>
  <c r="P208" i="9"/>
  <c r="O208" i="9"/>
  <c r="N208" i="9"/>
  <c r="M208" i="9"/>
  <c r="L208" i="9"/>
  <c r="K208" i="9"/>
  <c r="J208" i="9"/>
  <c r="I208" i="9"/>
  <c r="H208" i="9"/>
  <c r="AD205" i="9"/>
  <c r="AC205" i="9"/>
  <c r="AB205" i="9"/>
  <c r="AA205" i="9"/>
  <c r="Z205" i="9"/>
  <c r="Y205" i="9"/>
  <c r="X205" i="9"/>
  <c r="W205" i="9"/>
  <c r="V205" i="9"/>
  <c r="U205" i="9"/>
  <c r="T205" i="9"/>
  <c r="S205" i="9"/>
  <c r="R205" i="9"/>
  <c r="Q205" i="9"/>
  <c r="P205" i="9"/>
  <c r="O205" i="9"/>
  <c r="N205" i="9"/>
  <c r="M205" i="9"/>
  <c r="L205" i="9"/>
  <c r="K205" i="9"/>
  <c r="J205" i="9"/>
  <c r="I205" i="9"/>
  <c r="H205" i="9"/>
  <c r="AD202" i="9"/>
  <c r="AC202" i="9"/>
  <c r="AB202" i="9"/>
  <c r="AA202" i="9"/>
  <c r="Z202" i="9"/>
  <c r="Y202" i="9"/>
  <c r="X202" i="9"/>
  <c r="W202" i="9"/>
  <c r="V202" i="9"/>
  <c r="U202" i="9"/>
  <c r="T202" i="9"/>
  <c r="S202" i="9"/>
  <c r="R202" i="9"/>
  <c r="Q202" i="9"/>
  <c r="P202" i="9"/>
  <c r="O202" i="9"/>
  <c r="N202" i="9"/>
  <c r="M202" i="9"/>
  <c r="L202" i="9"/>
  <c r="K202" i="9"/>
  <c r="J202" i="9"/>
  <c r="I202" i="9"/>
  <c r="H202" i="9"/>
  <c r="AD199" i="9"/>
  <c r="AC199" i="9"/>
  <c r="AB199" i="9"/>
  <c r="AA199" i="9"/>
  <c r="Z199" i="9"/>
  <c r="Y199" i="9"/>
  <c r="X199" i="9"/>
  <c r="W199" i="9"/>
  <c r="V199" i="9"/>
  <c r="U199" i="9"/>
  <c r="T199" i="9"/>
  <c r="S199" i="9"/>
  <c r="R199" i="9"/>
  <c r="Q199" i="9"/>
  <c r="P199" i="9"/>
  <c r="O199" i="9"/>
  <c r="N199" i="9"/>
  <c r="M199" i="9"/>
  <c r="L199" i="9"/>
  <c r="K199" i="9"/>
  <c r="J199" i="9"/>
  <c r="I199" i="9"/>
  <c r="H199" i="9"/>
  <c r="AD196" i="9"/>
  <c r="AC196" i="9"/>
  <c r="AB196" i="9"/>
  <c r="AA196" i="9"/>
  <c r="Z196" i="9"/>
  <c r="Y196" i="9"/>
  <c r="X196" i="9"/>
  <c r="W196" i="9"/>
  <c r="V196" i="9"/>
  <c r="U196" i="9"/>
  <c r="T196" i="9"/>
  <c r="S196" i="9"/>
  <c r="R196" i="9"/>
  <c r="Q196" i="9"/>
  <c r="P196" i="9"/>
  <c r="O196" i="9"/>
  <c r="N196" i="9"/>
  <c r="M196" i="9"/>
  <c r="L196" i="9"/>
  <c r="K196" i="9"/>
  <c r="J196" i="9"/>
  <c r="I196" i="9"/>
  <c r="H196" i="9"/>
  <c r="AD193" i="9"/>
  <c r="AC193" i="9"/>
  <c r="AB193" i="9"/>
  <c r="AA193" i="9"/>
  <c r="Z193" i="9"/>
  <c r="Y193" i="9"/>
  <c r="X193" i="9"/>
  <c r="W193" i="9"/>
  <c r="V193" i="9"/>
  <c r="U193" i="9"/>
  <c r="T193" i="9"/>
  <c r="S193" i="9"/>
  <c r="R193" i="9"/>
  <c r="Q193" i="9"/>
  <c r="P193" i="9"/>
  <c r="O193" i="9"/>
  <c r="N193" i="9"/>
  <c r="M193" i="9"/>
  <c r="L193" i="9"/>
  <c r="K193" i="9"/>
  <c r="J193" i="9"/>
  <c r="I193" i="9"/>
  <c r="H193" i="9"/>
  <c r="AD190" i="9"/>
  <c r="AC190" i="9"/>
  <c r="AB190" i="9"/>
  <c r="AA190" i="9"/>
  <c r="Z190" i="9"/>
  <c r="Y190" i="9"/>
  <c r="X190" i="9"/>
  <c r="W190" i="9"/>
  <c r="V190" i="9"/>
  <c r="U190" i="9"/>
  <c r="T190" i="9"/>
  <c r="S190" i="9"/>
  <c r="R190" i="9"/>
  <c r="Q190" i="9"/>
  <c r="P190" i="9"/>
  <c r="O190" i="9"/>
  <c r="N190" i="9"/>
  <c r="M190" i="9"/>
  <c r="L190" i="9"/>
  <c r="K190" i="9"/>
  <c r="J190" i="9"/>
  <c r="I190" i="9"/>
  <c r="H190" i="9"/>
  <c r="AD187" i="9"/>
  <c r="AC187" i="9"/>
  <c r="AB187" i="9"/>
  <c r="AA187" i="9"/>
  <c r="Z187" i="9"/>
  <c r="Y187" i="9"/>
  <c r="X187" i="9"/>
  <c r="W187" i="9"/>
  <c r="V187" i="9"/>
  <c r="U187" i="9"/>
  <c r="T187" i="9"/>
  <c r="S187" i="9"/>
  <c r="R187" i="9"/>
  <c r="Q187" i="9"/>
  <c r="P187" i="9"/>
  <c r="O187" i="9"/>
  <c r="N187" i="9"/>
  <c r="M187" i="9"/>
  <c r="L187" i="9"/>
  <c r="K187" i="9"/>
  <c r="J187" i="9"/>
  <c r="I187" i="9"/>
  <c r="H187" i="9"/>
  <c r="AD184" i="9"/>
  <c r="AC184" i="9"/>
  <c r="AB184" i="9"/>
  <c r="AA184" i="9"/>
  <c r="Z184" i="9"/>
  <c r="Y184" i="9"/>
  <c r="X184" i="9"/>
  <c r="W184" i="9"/>
  <c r="V184" i="9"/>
  <c r="U184" i="9"/>
  <c r="T184" i="9"/>
  <c r="S184" i="9"/>
  <c r="R184" i="9"/>
  <c r="Q184" i="9"/>
  <c r="P184" i="9"/>
  <c r="O184" i="9"/>
  <c r="N184" i="9"/>
  <c r="M184" i="9"/>
  <c r="L184" i="9"/>
  <c r="K184" i="9"/>
  <c r="J184" i="9"/>
  <c r="I184" i="9"/>
  <c r="H184" i="9"/>
  <c r="AD181" i="9"/>
  <c r="AC181" i="9"/>
  <c r="AB181" i="9"/>
  <c r="AA181" i="9"/>
  <c r="Z181" i="9"/>
  <c r="Y181" i="9"/>
  <c r="X181" i="9"/>
  <c r="W181" i="9"/>
  <c r="V181" i="9"/>
  <c r="U181" i="9"/>
  <c r="T181" i="9"/>
  <c r="S181" i="9"/>
  <c r="R181" i="9"/>
  <c r="Q181" i="9"/>
  <c r="P181" i="9"/>
  <c r="O181" i="9"/>
  <c r="N181" i="9"/>
  <c r="M181" i="9"/>
  <c r="L181" i="9"/>
  <c r="K181" i="9"/>
  <c r="J181" i="9"/>
  <c r="I181" i="9"/>
  <c r="H181" i="9"/>
  <c r="AD178" i="9"/>
  <c r="AC178" i="9"/>
  <c r="AB178" i="9"/>
  <c r="AA178" i="9"/>
  <c r="Z178" i="9"/>
  <c r="Y178" i="9"/>
  <c r="X178" i="9"/>
  <c r="W178" i="9"/>
  <c r="V178" i="9"/>
  <c r="U178" i="9"/>
  <c r="T178" i="9"/>
  <c r="S178" i="9"/>
  <c r="R178" i="9"/>
  <c r="Q178" i="9"/>
  <c r="P178" i="9"/>
  <c r="O178" i="9"/>
  <c r="N178" i="9"/>
  <c r="M178" i="9"/>
  <c r="L178" i="9"/>
  <c r="K178" i="9"/>
  <c r="J178" i="9"/>
  <c r="I178" i="9"/>
  <c r="H178" i="9"/>
  <c r="AD175" i="9"/>
  <c r="AC175" i="9"/>
  <c r="AB175" i="9"/>
  <c r="AA175" i="9"/>
  <c r="Z175" i="9"/>
  <c r="Y175" i="9"/>
  <c r="X175" i="9"/>
  <c r="W175" i="9"/>
  <c r="V175" i="9"/>
  <c r="U175" i="9"/>
  <c r="T175" i="9"/>
  <c r="S175" i="9"/>
  <c r="R175" i="9"/>
  <c r="Q175" i="9"/>
  <c r="P175" i="9"/>
  <c r="O175" i="9"/>
  <c r="N175" i="9"/>
  <c r="M175" i="9"/>
  <c r="L175" i="9"/>
  <c r="K175" i="9"/>
  <c r="J175" i="9"/>
  <c r="I175" i="9"/>
  <c r="H175" i="9"/>
  <c r="AD172" i="9"/>
  <c r="AC172" i="9"/>
  <c r="AB172" i="9"/>
  <c r="AA172" i="9"/>
  <c r="Z172" i="9"/>
  <c r="Y172" i="9"/>
  <c r="X172" i="9"/>
  <c r="W172" i="9"/>
  <c r="V172" i="9"/>
  <c r="U172" i="9"/>
  <c r="T172" i="9"/>
  <c r="S172" i="9"/>
  <c r="R172" i="9"/>
  <c r="Q172" i="9"/>
  <c r="P172" i="9"/>
  <c r="O172" i="9"/>
  <c r="N172" i="9"/>
  <c r="M172" i="9"/>
  <c r="L172" i="9"/>
  <c r="K172" i="9"/>
  <c r="J172" i="9"/>
  <c r="I172" i="9"/>
  <c r="H172" i="9"/>
  <c r="AD169" i="9"/>
  <c r="AC169" i="9"/>
  <c r="AB169" i="9"/>
  <c r="AA169" i="9"/>
  <c r="Z169" i="9"/>
  <c r="Y169" i="9"/>
  <c r="X169" i="9"/>
  <c r="W169" i="9"/>
  <c r="V169" i="9"/>
  <c r="U169" i="9"/>
  <c r="T169" i="9"/>
  <c r="S169" i="9"/>
  <c r="R169" i="9"/>
  <c r="Q169" i="9"/>
  <c r="P169" i="9"/>
  <c r="O169" i="9"/>
  <c r="N169" i="9"/>
  <c r="M169" i="9"/>
  <c r="L169" i="9"/>
  <c r="K169" i="9"/>
  <c r="J169" i="9"/>
  <c r="I169" i="9"/>
  <c r="H169" i="9"/>
  <c r="AD166" i="9"/>
  <c r="AC166" i="9"/>
  <c r="AB166" i="9"/>
  <c r="AA166" i="9"/>
  <c r="Z166" i="9"/>
  <c r="Y166" i="9"/>
  <c r="X166" i="9"/>
  <c r="W166" i="9"/>
  <c r="V166" i="9"/>
  <c r="U166" i="9"/>
  <c r="T166" i="9"/>
  <c r="S166" i="9"/>
  <c r="R166" i="9"/>
  <c r="Q166" i="9"/>
  <c r="P166" i="9"/>
  <c r="O166" i="9"/>
  <c r="N166" i="9"/>
  <c r="M166" i="9"/>
  <c r="L166" i="9"/>
  <c r="K166" i="9"/>
  <c r="J166" i="9"/>
  <c r="I166" i="9"/>
  <c r="H166" i="9"/>
  <c r="AD163" i="9"/>
  <c r="AC163" i="9"/>
  <c r="AB163" i="9"/>
  <c r="AA163" i="9"/>
  <c r="Z163" i="9"/>
  <c r="Y163" i="9"/>
  <c r="X163" i="9"/>
  <c r="W163" i="9"/>
  <c r="V163" i="9"/>
  <c r="U163" i="9"/>
  <c r="T163" i="9"/>
  <c r="S163" i="9"/>
  <c r="R163" i="9"/>
  <c r="Q163" i="9"/>
  <c r="P163" i="9"/>
  <c r="O163" i="9"/>
  <c r="N163" i="9"/>
  <c r="M163" i="9"/>
  <c r="L163" i="9"/>
  <c r="K163" i="9"/>
  <c r="J163" i="9"/>
  <c r="I163" i="9"/>
  <c r="H163" i="9"/>
  <c r="AD160" i="9"/>
  <c r="AC160" i="9"/>
  <c r="AB160" i="9"/>
  <c r="AA160" i="9"/>
  <c r="Z160" i="9"/>
  <c r="Y160" i="9"/>
  <c r="X160" i="9"/>
  <c r="W160" i="9"/>
  <c r="V160" i="9"/>
  <c r="U160" i="9"/>
  <c r="T160" i="9"/>
  <c r="S160" i="9"/>
  <c r="R160" i="9"/>
  <c r="Q160" i="9"/>
  <c r="P160" i="9"/>
  <c r="O160" i="9"/>
  <c r="N160" i="9"/>
  <c r="M160" i="9"/>
  <c r="L160" i="9"/>
  <c r="K160" i="9"/>
  <c r="J160" i="9"/>
  <c r="I160" i="9"/>
  <c r="H160" i="9"/>
  <c r="AD157" i="9"/>
  <c r="AC157" i="9"/>
  <c r="AB157" i="9"/>
  <c r="AA157" i="9"/>
  <c r="Z157" i="9"/>
  <c r="Y157" i="9"/>
  <c r="X157" i="9"/>
  <c r="W157" i="9"/>
  <c r="V157" i="9"/>
  <c r="U157" i="9"/>
  <c r="T157" i="9"/>
  <c r="S157" i="9"/>
  <c r="R157" i="9"/>
  <c r="Q157" i="9"/>
  <c r="P157" i="9"/>
  <c r="O157" i="9"/>
  <c r="N157" i="9"/>
  <c r="M157" i="9"/>
  <c r="L157" i="9"/>
  <c r="K157" i="9"/>
  <c r="J157" i="9"/>
  <c r="I157" i="9"/>
  <c r="H157" i="9"/>
  <c r="AD154" i="9"/>
  <c r="AC154" i="9"/>
  <c r="AB154" i="9"/>
  <c r="AA154" i="9"/>
  <c r="Z154" i="9"/>
  <c r="Y154" i="9"/>
  <c r="X154" i="9"/>
  <c r="W154" i="9"/>
  <c r="V154" i="9"/>
  <c r="U154" i="9"/>
  <c r="T154" i="9"/>
  <c r="S154" i="9"/>
  <c r="R154" i="9"/>
  <c r="Q154" i="9"/>
  <c r="P154" i="9"/>
  <c r="O154" i="9"/>
  <c r="N154" i="9"/>
  <c r="M154" i="9"/>
  <c r="L154" i="9"/>
  <c r="K154" i="9"/>
  <c r="J154" i="9"/>
  <c r="I154" i="9"/>
  <c r="H154" i="9"/>
  <c r="AD151" i="9"/>
  <c r="AC151" i="9"/>
  <c r="AB151" i="9"/>
  <c r="AA151" i="9"/>
  <c r="Z151" i="9"/>
  <c r="Y151" i="9"/>
  <c r="X151" i="9"/>
  <c r="W151" i="9"/>
  <c r="V151" i="9"/>
  <c r="U151" i="9"/>
  <c r="T151" i="9"/>
  <c r="S151" i="9"/>
  <c r="R151" i="9"/>
  <c r="Q151" i="9"/>
  <c r="P151" i="9"/>
  <c r="O151" i="9"/>
  <c r="N151" i="9"/>
  <c r="M151" i="9"/>
  <c r="L151" i="9"/>
  <c r="K151" i="9"/>
  <c r="J151" i="9"/>
  <c r="I151" i="9"/>
  <c r="H151" i="9"/>
  <c r="AD148" i="9"/>
  <c r="AC148" i="9"/>
  <c r="AB148" i="9"/>
  <c r="AA148" i="9"/>
  <c r="Z148" i="9"/>
  <c r="Y148" i="9"/>
  <c r="X148" i="9"/>
  <c r="W148" i="9"/>
  <c r="V148" i="9"/>
  <c r="U148" i="9"/>
  <c r="T148" i="9"/>
  <c r="S148" i="9"/>
  <c r="R148" i="9"/>
  <c r="Q148" i="9"/>
  <c r="P148" i="9"/>
  <c r="O148" i="9"/>
  <c r="N148" i="9"/>
  <c r="M148" i="9"/>
  <c r="L148" i="9"/>
  <c r="K148" i="9"/>
  <c r="J148" i="9"/>
  <c r="I148" i="9"/>
  <c r="H148" i="9"/>
  <c r="AD145" i="9"/>
  <c r="AC145" i="9"/>
  <c r="AB145" i="9"/>
  <c r="AA145" i="9"/>
  <c r="Z145" i="9"/>
  <c r="Y145" i="9"/>
  <c r="X145" i="9"/>
  <c r="W145" i="9"/>
  <c r="V145" i="9"/>
  <c r="U145" i="9"/>
  <c r="T145" i="9"/>
  <c r="S145" i="9"/>
  <c r="R145" i="9"/>
  <c r="Q145" i="9"/>
  <c r="P145" i="9"/>
  <c r="O145" i="9"/>
  <c r="N145" i="9"/>
  <c r="M145" i="9"/>
  <c r="L145" i="9"/>
  <c r="K145" i="9"/>
  <c r="J145" i="9"/>
  <c r="I145" i="9"/>
  <c r="H145" i="9"/>
  <c r="AD142" i="9"/>
  <c r="AC142" i="9"/>
  <c r="AB142" i="9"/>
  <c r="AA142" i="9"/>
  <c r="Z142" i="9"/>
  <c r="Y142" i="9"/>
  <c r="X142" i="9"/>
  <c r="W142" i="9"/>
  <c r="V142" i="9"/>
  <c r="U142" i="9"/>
  <c r="T142" i="9"/>
  <c r="S142" i="9"/>
  <c r="R142" i="9"/>
  <c r="Q142" i="9"/>
  <c r="P142" i="9"/>
  <c r="O142" i="9"/>
  <c r="N142" i="9"/>
  <c r="M142" i="9"/>
  <c r="L142" i="9"/>
  <c r="K142" i="9"/>
  <c r="J142" i="9"/>
  <c r="I142" i="9"/>
  <c r="H142" i="9"/>
  <c r="AD139" i="9"/>
  <c r="AC139" i="9"/>
  <c r="AB139" i="9"/>
  <c r="AA139" i="9"/>
  <c r="Z139" i="9"/>
  <c r="Y139" i="9"/>
  <c r="X139" i="9"/>
  <c r="W139" i="9"/>
  <c r="V139" i="9"/>
  <c r="U139" i="9"/>
  <c r="T139" i="9"/>
  <c r="S139" i="9"/>
  <c r="R139" i="9"/>
  <c r="Q139" i="9"/>
  <c r="P139" i="9"/>
  <c r="O139" i="9"/>
  <c r="N139" i="9"/>
  <c r="M139" i="9"/>
  <c r="L139" i="9"/>
  <c r="K139" i="9"/>
  <c r="J139" i="9"/>
  <c r="I139" i="9"/>
  <c r="H139" i="9"/>
  <c r="AD136" i="9"/>
  <c r="AC136" i="9"/>
  <c r="AB136" i="9"/>
  <c r="AA136" i="9"/>
  <c r="Z136" i="9"/>
  <c r="Y136" i="9"/>
  <c r="X136" i="9"/>
  <c r="W136" i="9"/>
  <c r="V136" i="9"/>
  <c r="U136" i="9"/>
  <c r="T136" i="9"/>
  <c r="S136" i="9"/>
  <c r="R136" i="9"/>
  <c r="Q136" i="9"/>
  <c r="P136" i="9"/>
  <c r="O136" i="9"/>
  <c r="N136" i="9"/>
  <c r="M136" i="9"/>
  <c r="L136" i="9"/>
  <c r="K136" i="9"/>
  <c r="J136" i="9"/>
  <c r="I136" i="9"/>
  <c r="H136" i="9"/>
  <c r="AD133" i="9"/>
  <c r="AC133" i="9"/>
  <c r="AB133" i="9"/>
  <c r="AA133" i="9"/>
  <c r="Z133" i="9"/>
  <c r="Y133" i="9"/>
  <c r="X133" i="9"/>
  <c r="W133" i="9"/>
  <c r="V133" i="9"/>
  <c r="U133" i="9"/>
  <c r="T133" i="9"/>
  <c r="S133" i="9"/>
  <c r="R133" i="9"/>
  <c r="Q133" i="9"/>
  <c r="P133" i="9"/>
  <c r="O133" i="9"/>
  <c r="N133" i="9"/>
  <c r="M133" i="9"/>
  <c r="L133" i="9"/>
  <c r="K133" i="9"/>
  <c r="J133" i="9"/>
  <c r="I133" i="9"/>
  <c r="H133" i="9"/>
  <c r="AD130" i="9"/>
  <c r="AC130" i="9"/>
  <c r="AB130" i="9"/>
  <c r="AA130" i="9"/>
  <c r="Z130" i="9"/>
  <c r="Y130" i="9"/>
  <c r="X130" i="9"/>
  <c r="W130" i="9"/>
  <c r="V130" i="9"/>
  <c r="U130" i="9"/>
  <c r="T130" i="9"/>
  <c r="S130" i="9"/>
  <c r="R130" i="9"/>
  <c r="Q130" i="9"/>
  <c r="P130" i="9"/>
  <c r="O130" i="9"/>
  <c r="N130" i="9"/>
  <c r="M130" i="9"/>
  <c r="L130" i="9"/>
  <c r="K130" i="9"/>
  <c r="J130" i="9"/>
  <c r="I130" i="9"/>
  <c r="H130" i="9"/>
  <c r="AD127" i="9"/>
  <c r="AC127" i="9"/>
  <c r="AB127" i="9"/>
  <c r="AA127" i="9"/>
  <c r="Z127" i="9"/>
  <c r="Y127" i="9"/>
  <c r="X127" i="9"/>
  <c r="W127" i="9"/>
  <c r="V127" i="9"/>
  <c r="U127" i="9"/>
  <c r="T127" i="9"/>
  <c r="S127" i="9"/>
  <c r="R127" i="9"/>
  <c r="Q127" i="9"/>
  <c r="P127" i="9"/>
  <c r="O127" i="9"/>
  <c r="N127" i="9"/>
  <c r="M127" i="9"/>
  <c r="L127" i="9"/>
  <c r="K127" i="9"/>
  <c r="J127" i="9"/>
  <c r="I127" i="9"/>
  <c r="H127" i="9"/>
  <c r="AD124" i="9"/>
  <c r="AC124" i="9"/>
  <c r="AB124" i="9"/>
  <c r="AA124" i="9"/>
  <c r="Z124" i="9"/>
  <c r="Y124" i="9"/>
  <c r="X124" i="9"/>
  <c r="W124" i="9"/>
  <c r="V124" i="9"/>
  <c r="U124" i="9"/>
  <c r="T124" i="9"/>
  <c r="S124" i="9"/>
  <c r="R124" i="9"/>
  <c r="Q124" i="9"/>
  <c r="P124" i="9"/>
  <c r="O124" i="9"/>
  <c r="N124" i="9"/>
  <c r="M124" i="9"/>
  <c r="L124" i="9"/>
  <c r="K124" i="9"/>
  <c r="J124" i="9"/>
  <c r="I124" i="9"/>
  <c r="H124" i="9"/>
  <c r="AD121" i="9"/>
  <c r="AC121" i="9"/>
  <c r="AB121" i="9"/>
  <c r="AA121" i="9"/>
  <c r="Z121" i="9"/>
  <c r="Y121" i="9"/>
  <c r="X121" i="9"/>
  <c r="W121" i="9"/>
  <c r="V121" i="9"/>
  <c r="U121" i="9"/>
  <c r="T121" i="9"/>
  <c r="S121" i="9"/>
  <c r="R121" i="9"/>
  <c r="Q121" i="9"/>
  <c r="P121" i="9"/>
  <c r="O121" i="9"/>
  <c r="N121" i="9"/>
  <c r="M121" i="9"/>
  <c r="L121" i="9"/>
  <c r="K121" i="9"/>
  <c r="J121" i="9"/>
  <c r="I121" i="9"/>
  <c r="H121" i="9"/>
  <c r="AD118" i="9"/>
  <c r="AC118" i="9"/>
  <c r="AB118" i="9"/>
  <c r="AA118" i="9"/>
  <c r="Z118" i="9"/>
  <c r="Y118" i="9"/>
  <c r="X118" i="9"/>
  <c r="W118" i="9"/>
  <c r="V118" i="9"/>
  <c r="U118" i="9"/>
  <c r="T118" i="9"/>
  <c r="S118" i="9"/>
  <c r="R118" i="9"/>
  <c r="Q118" i="9"/>
  <c r="P118" i="9"/>
  <c r="O118" i="9"/>
  <c r="N118" i="9"/>
  <c r="M118" i="9"/>
  <c r="L118" i="9"/>
  <c r="K118" i="9"/>
  <c r="J118" i="9"/>
  <c r="I118" i="9"/>
  <c r="H118" i="9"/>
  <c r="AD115" i="9"/>
  <c r="AC115" i="9"/>
  <c r="AB115" i="9"/>
  <c r="AA115" i="9"/>
  <c r="Z115" i="9"/>
  <c r="Y115" i="9"/>
  <c r="X115" i="9"/>
  <c r="W115" i="9"/>
  <c r="V115" i="9"/>
  <c r="U115" i="9"/>
  <c r="T115" i="9"/>
  <c r="S115" i="9"/>
  <c r="R115" i="9"/>
  <c r="Q115" i="9"/>
  <c r="P115" i="9"/>
  <c r="O115" i="9"/>
  <c r="N115" i="9"/>
  <c r="M115" i="9"/>
  <c r="L115" i="9"/>
  <c r="K115" i="9"/>
  <c r="J115" i="9"/>
  <c r="I115" i="9"/>
  <c r="H115" i="9"/>
  <c r="AD112" i="9"/>
  <c r="AC112" i="9"/>
  <c r="AB112" i="9"/>
  <c r="AA112" i="9"/>
  <c r="Z112" i="9"/>
  <c r="Y112" i="9"/>
  <c r="X112" i="9"/>
  <c r="W112" i="9"/>
  <c r="V112" i="9"/>
  <c r="U112" i="9"/>
  <c r="T112" i="9"/>
  <c r="S112" i="9"/>
  <c r="R112" i="9"/>
  <c r="Q112" i="9"/>
  <c r="P112" i="9"/>
  <c r="O112" i="9"/>
  <c r="N112" i="9"/>
  <c r="M112" i="9"/>
  <c r="L112" i="9"/>
  <c r="K112" i="9"/>
  <c r="J112" i="9"/>
  <c r="I112" i="9"/>
  <c r="H112" i="9"/>
  <c r="AD106" i="9"/>
  <c r="AC106" i="9"/>
  <c r="AB106" i="9"/>
  <c r="AA106" i="9"/>
  <c r="Z106" i="9"/>
  <c r="Y106" i="9"/>
  <c r="X106" i="9"/>
  <c r="W106" i="9"/>
  <c r="V106" i="9"/>
  <c r="U106" i="9"/>
  <c r="T106" i="9"/>
  <c r="S106" i="9"/>
  <c r="R106" i="9"/>
  <c r="Q106" i="9"/>
  <c r="P106" i="9"/>
  <c r="O106" i="9"/>
  <c r="N106" i="9"/>
  <c r="M106" i="9"/>
  <c r="L106" i="9"/>
  <c r="K106" i="9"/>
  <c r="J106" i="9"/>
  <c r="I106" i="9"/>
  <c r="H106" i="9"/>
  <c r="AD103" i="9"/>
  <c r="AC103" i="9"/>
  <c r="AB103" i="9"/>
  <c r="AA103" i="9"/>
  <c r="Z103" i="9"/>
  <c r="Y103" i="9"/>
  <c r="X103" i="9"/>
  <c r="W103" i="9"/>
  <c r="V103" i="9"/>
  <c r="U103" i="9"/>
  <c r="T103" i="9"/>
  <c r="S103" i="9"/>
  <c r="R103" i="9"/>
  <c r="Q103" i="9"/>
  <c r="P103" i="9"/>
  <c r="O103" i="9"/>
  <c r="N103" i="9"/>
  <c r="M103" i="9"/>
  <c r="L103" i="9"/>
  <c r="K103" i="9"/>
  <c r="J103" i="9"/>
  <c r="I103" i="9"/>
  <c r="H103" i="9"/>
  <c r="AD100" i="9"/>
  <c r="AC100" i="9"/>
  <c r="AB100" i="9"/>
  <c r="AA100" i="9"/>
  <c r="Z100" i="9"/>
  <c r="Y100" i="9"/>
  <c r="X100" i="9"/>
  <c r="W100" i="9"/>
  <c r="V100" i="9"/>
  <c r="U100" i="9"/>
  <c r="T100" i="9"/>
  <c r="S100" i="9"/>
  <c r="R100" i="9"/>
  <c r="Q100" i="9"/>
  <c r="P100" i="9"/>
  <c r="O100" i="9"/>
  <c r="N100" i="9"/>
  <c r="M100" i="9"/>
  <c r="L100" i="9"/>
  <c r="K100" i="9"/>
  <c r="J100" i="9"/>
  <c r="I100" i="9"/>
  <c r="H100" i="9"/>
  <c r="AD97" i="9"/>
  <c r="AC97" i="9"/>
  <c r="AB97" i="9"/>
  <c r="AA97" i="9"/>
  <c r="Z97" i="9"/>
  <c r="Y97" i="9"/>
  <c r="X97" i="9"/>
  <c r="W97" i="9"/>
  <c r="V97" i="9"/>
  <c r="U97" i="9"/>
  <c r="T97" i="9"/>
  <c r="S97" i="9"/>
  <c r="R97" i="9"/>
  <c r="Q97" i="9"/>
  <c r="P97" i="9"/>
  <c r="O97" i="9"/>
  <c r="N97" i="9"/>
  <c r="M97" i="9"/>
  <c r="L97" i="9"/>
  <c r="K97" i="9"/>
  <c r="J97" i="9"/>
  <c r="I97" i="9"/>
  <c r="H97" i="9"/>
  <c r="AD94" i="9"/>
  <c r="AC94" i="9"/>
  <c r="AB94" i="9"/>
  <c r="AA94" i="9"/>
  <c r="Z94" i="9"/>
  <c r="Y94" i="9"/>
  <c r="X94" i="9"/>
  <c r="W94" i="9"/>
  <c r="V94" i="9"/>
  <c r="U94" i="9"/>
  <c r="T94" i="9"/>
  <c r="S94" i="9"/>
  <c r="R94" i="9"/>
  <c r="Q94" i="9"/>
  <c r="P94" i="9"/>
  <c r="O94" i="9"/>
  <c r="N94" i="9"/>
  <c r="M94" i="9"/>
  <c r="L94" i="9"/>
  <c r="K94" i="9"/>
  <c r="J94" i="9"/>
  <c r="I94" i="9"/>
  <c r="H94" i="9"/>
  <c r="AD91" i="9"/>
  <c r="AC91" i="9"/>
  <c r="AB91" i="9"/>
  <c r="AA91" i="9"/>
  <c r="Z91" i="9"/>
  <c r="Y91" i="9"/>
  <c r="X91" i="9"/>
  <c r="W91" i="9"/>
  <c r="V91" i="9"/>
  <c r="U91" i="9"/>
  <c r="T91" i="9"/>
  <c r="S91" i="9"/>
  <c r="R91" i="9"/>
  <c r="Q91" i="9"/>
  <c r="P91" i="9"/>
  <c r="O91" i="9"/>
  <c r="N91" i="9"/>
  <c r="M91" i="9"/>
  <c r="L91" i="9"/>
  <c r="K91" i="9"/>
  <c r="J91" i="9"/>
  <c r="I91" i="9"/>
  <c r="H91" i="9"/>
  <c r="AD88" i="9"/>
  <c r="AC88" i="9"/>
  <c r="AB88" i="9"/>
  <c r="AA88" i="9"/>
  <c r="Z88" i="9"/>
  <c r="Y88" i="9"/>
  <c r="X88" i="9"/>
  <c r="W88" i="9"/>
  <c r="V88" i="9"/>
  <c r="U88" i="9"/>
  <c r="T88" i="9"/>
  <c r="S88" i="9"/>
  <c r="R88" i="9"/>
  <c r="Q88" i="9"/>
  <c r="P88" i="9"/>
  <c r="O88" i="9"/>
  <c r="N88" i="9"/>
  <c r="M88" i="9"/>
  <c r="L88" i="9"/>
  <c r="K88" i="9"/>
  <c r="J88" i="9"/>
  <c r="I88" i="9"/>
  <c r="H88" i="9"/>
  <c r="AD85" i="9"/>
  <c r="AC85" i="9"/>
  <c r="AB85" i="9"/>
  <c r="AA85" i="9"/>
  <c r="Z85" i="9"/>
  <c r="Y85" i="9"/>
  <c r="X85" i="9"/>
  <c r="W85" i="9"/>
  <c r="V85" i="9"/>
  <c r="U85" i="9"/>
  <c r="T85" i="9"/>
  <c r="S85" i="9"/>
  <c r="R85" i="9"/>
  <c r="Q85" i="9"/>
  <c r="P85" i="9"/>
  <c r="O85" i="9"/>
  <c r="N85" i="9"/>
  <c r="M85" i="9"/>
  <c r="L85" i="9"/>
  <c r="K85" i="9"/>
  <c r="J85" i="9"/>
  <c r="I85" i="9"/>
  <c r="H85" i="9"/>
  <c r="AD82" i="9"/>
  <c r="AC82" i="9"/>
  <c r="AB82" i="9"/>
  <c r="AA82" i="9"/>
  <c r="Z82" i="9"/>
  <c r="Y82" i="9"/>
  <c r="X82" i="9"/>
  <c r="W82" i="9"/>
  <c r="V82" i="9"/>
  <c r="U82" i="9"/>
  <c r="T82" i="9"/>
  <c r="S82" i="9"/>
  <c r="R82" i="9"/>
  <c r="Q82" i="9"/>
  <c r="P82" i="9"/>
  <c r="O82" i="9"/>
  <c r="N82" i="9"/>
  <c r="M82" i="9"/>
  <c r="L82" i="9"/>
  <c r="K82" i="9"/>
  <c r="J82" i="9"/>
  <c r="I82" i="9"/>
  <c r="H82" i="9"/>
  <c r="AD79" i="9"/>
  <c r="AC79" i="9"/>
  <c r="AB79" i="9"/>
  <c r="AA79" i="9"/>
  <c r="Z79" i="9"/>
  <c r="Y79" i="9"/>
  <c r="X79" i="9"/>
  <c r="W79" i="9"/>
  <c r="V79" i="9"/>
  <c r="U79" i="9"/>
  <c r="T79" i="9"/>
  <c r="S79" i="9"/>
  <c r="R79" i="9"/>
  <c r="Q79" i="9"/>
  <c r="P79" i="9"/>
  <c r="O79" i="9"/>
  <c r="N79" i="9"/>
  <c r="M79" i="9"/>
  <c r="L79" i="9"/>
  <c r="K79" i="9"/>
  <c r="J79" i="9"/>
  <c r="I79" i="9"/>
  <c r="H79" i="9"/>
  <c r="AD76" i="9"/>
  <c r="AC76" i="9"/>
  <c r="AB76" i="9"/>
  <c r="AA76" i="9"/>
  <c r="Z76" i="9"/>
  <c r="Y76" i="9"/>
  <c r="X76" i="9"/>
  <c r="W76" i="9"/>
  <c r="V76" i="9"/>
  <c r="U76" i="9"/>
  <c r="T76" i="9"/>
  <c r="S76" i="9"/>
  <c r="R76" i="9"/>
  <c r="Q76" i="9"/>
  <c r="P76" i="9"/>
  <c r="O76" i="9"/>
  <c r="N76" i="9"/>
  <c r="M76" i="9"/>
  <c r="L76" i="9"/>
  <c r="K76" i="9"/>
  <c r="J76" i="9"/>
  <c r="I76" i="9"/>
  <c r="H76" i="9"/>
  <c r="AD73" i="9"/>
  <c r="AC73" i="9"/>
  <c r="AB73" i="9"/>
  <c r="AA73" i="9"/>
  <c r="Z73" i="9"/>
  <c r="Y73" i="9"/>
  <c r="X73" i="9"/>
  <c r="W73" i="9"/>
  <c r="V73" i="9"/>
  <c r="U73" i="9"/>
  <c r="T73" i="9"/>
  <c r="S73" i="9"/>
  <c r="R73" i="9"/>
  <c r="Q73" i="9"/>
  <c r="P73" i="9"/>
  <c r="O73" i="9"/>
  <c r="N73" i="9"/>
  <c r="M73" i="9"/>
  <c r="L73" i="9"/>
  <c r="K73" i="9"/>
  <c r="J73" i="9"/>
  <c r="I73" i="9"/>
  <c r="H73" i="9"/>
  <c r="AD70" i="9"/>
  <c r="AC70" i="9"/>
  <c r="AB70" i="9"/>
  <c r="AA70" i="9"/>
  <c r="Z70" i="9"/>
  <c r="Y70" i="9"/>
  <c r="X70" i="9"/>
  <c r="W70" i="9"/>
  <c r="V70" i="9"/>
  <c r="U70" i="9"/>
  <c r="T70" i="9"/>
  <c r="S70" i="9"/>
  <c r="R70" i="9"/>
  <c r="Q70" i="9"/>
  <c r="P70" i="9"/>
  <c r="O70" i="9"/>
  <c r="N70" i="9"/>
  <c r="M70" i="9"/>
  <c r="L70" i="9"/>
  <c r="K70" i="9"/>
  <c r="J70" i="9"/>
  <c r="I70" i="9"/>
  <c r="H70" i="9"/>
  <c r="AD67" i="9"/>
  <c r="AC67" i="9"/>
  <c r="AB67" i="9"/>
  <c r="AA67" i="9"/>
  <c r="Z67" i="9"/>
  <c r="Y67" i="9"/>
  <c r="X67" i="9"/>
  <c r="W67" i="9"/>
  <c r="V67" i="9"/>
  <c r="U67" i="9"/>
  <c r="T67" i="9"/>
  <c r="S67" i="9"/>
  <c r="R67" i="9"/>
  <c r="Q67" i="9"/>
  <c r="P67" i="9"/>
  <c r="O67" i="9"/>
  <c r="N67" i="9"/>
  <c r="M67" i="9"/>
  <c r="L67" i="9"/>
  <c r="K67" i="9"/>
  <c r="J67" i="9"/>
  <c r="I67" i="9"/>
  <c r="H67" i="9"/>
  <c r="AD64" i="9"/>
  <c r="AC64" i="9"/>
  <c r="AB64" i="9"/>
  <c r="AA64" i="9"/>
  <c r="Z64" i="9"/>
  <c r="Y64" i="9"/>
  <c r="X64" i="9"/>
  <c r="W64" i="9"/>
  <c r="V64" i="9"/>
  <c r="U64" i="9"/>
  <c r="T64" i="9"/>
  <c r="S64" i="9"/>
  <c r="R64" i="9"/>
  <c r="Q64" i="9"/>
  <c r="P64" i="9"/>
  <c r="O64" i="9"/>
  <c r="N64" i="9"/>
  <c r="M64" i="9"/>
  <c r="L64" i="9"/>
  <c r="K64" i="9"/>
  <c r="J64" i="9"/>
  <c r="I64" i="9"/>
  <c r="H64" i="9"/>
  <c r="AD61" i="9"/>
  <c r="AC61" i="9"/>
  <c r="AB61" i="9"/>
  <c r="AA61" i="9"/>
  <c r="Z61" i="9"/>
  <c r="Y61" i="9"/>
  <c r="X61" i="9"/>
  <c r="W61" i="9"/>
  <c r="V61" i="9"/>
  <c r="U61" i="9"/>
  <c r="T61" i="9"/>
  <c r="S61" i="9"/>
  <c r="R61" i="9"/>
  <c r="Q61" i="9"/>
  <c r="P61" i="9"/>
  <c r="O61" i="9"/>
  <c r="N61" i="9"/>
  <c r="M61" i="9"/>
  <c r="L61" i="9"/>
  <c r="K61" i="9"/>
  <c r="J61" i="9"/>
  <c r="I61" i="9"/>
  <c r="H61" i="9"/>
  <c r="AD58" i="9"/>
  <c r="AC58" i="9"/>
  <c r="AB58" i="9"/>
  <c r="AA58" i="9"/>
  <c r="Z58" i="9"/>
  <c r="Y58" i="9"/>
  <c r="X58" i="9"/>
  <c r="W58" i="9"/>
  <c r="V58" i="9"/>
  <c r="U58" i="9"/>
  <c r="T58" i="9"/>
  <c r="S58" i="9"/>
  <c r="R58" i="9"/>
  <c r="Q58" i="9"/>
  <c r="P58" i="9"/>
  <c r="O58" i="9"/>
  <c r="N58" i="9"/>
  <c r="M58" i="9"/>
  <c r="L58" i="9"/>
  <c r="K58" i="9"/>
  <c r="J58" i="9"/>
  <c r="I58" i="9"/>
  <c r="H58" i="9"/>
  <c r="AD55" i="9"/>
  <c r="AC55" i="9"/>
  <c r="AB55" i="9"/>
  <c r="AA55" i="9"/>
  <c r="Z55" i="9"/>
  <c r="Y55" i="9"/>
  <c r="X55" i="9"/>
  <c r="W55" i="9"/>
  <c r="V55" i="9"/>
  <c r="U55" i="9"/>
  <c r="T55" i="9"/>
  <c r="S55" i="9"/>
  <c r="R55" i="9"/>
  <c r="Q55" i="9"/>
  <c r="P55" i="9"/>
  <c r="O55" i="9"/>
  <c r="N55" i="9"/>
  <c r="M55" i="9"/>
  <c r="L55" i="9"/>
  <c r="K55" i="9"/>
  <c r="J55" i="9"/>
  <c r="I55" i="9"/>
  <c r="H55" i="9"/>
  <c r="AD52" i="9"/>
  <c r="AC52" i="9"/>
  <c r="AB52" i="9"/>
  <c r="AA52" i="9"/>
  <c r="Z52" i="9"/>
  <c r="Y52" i="9"/>
  <c r="X52" i="9"/>
  <c r="W52" i="9"/>
  <c r="V52" i="9"/>
  <c r="U52" i="9"/>
  <c r="T52" i="9"/>
  <c r="S52" i="9"/>
  <c r="R52" i="9"/>
  <c r="Q52" i="9"/>
  <c r="P52" i="9"/>
  <c r="O52" i="9"/>
  <c r="N52" i="9"/>
  <c r="M52" i="9"/>
  <c r="L52" i="9"/>
  <c r="K52" i="9"/>
  <c r="J52" i="9"/>
  <c r="I52" i="9"/>
  <c r="H52" i="9"/>
  <c r="AD49" i="9"/>
  <c r="AC49" i="9"/>
  <c r="AB49" i="9"/>
  <c r="AA49" i="9"/>
  <c r="Z49" i="9"/>
  <c r="Y49" i="9"/>
  <c r="X49" i="9"/>
  <c r="W49" i="9"/>
  <c r="V49" i="9"/>
  <c r="U49" i="9"/>
  <c r="T49" i="9"/>
  <c r="S49" i="9"/>
  <c r="R49" i="9"/>
  <c r="Q49" i="9"/>
  <c r="P49" i="9"/>
  <c r="O49" i="9"/>
  <c r="N49" i="9"/>
  <c r="M49" i="9"/>
  <c r="L49" i="9"/>
  <c r="K49" i="9"/>
  <c r="J49" i="9"/>
  <c r="I49" i="9"/>
  <c r="H49" i="9"/>
  <c r="AD46" i="9"/>
  <c r="AC46" i="9"/>
  <c r="AB46" i="9"/>
  <c r="AA46" i="9"/>
  <c r="Z46" i="9"/>
  <c r="Y46" i="9"/>
  <c r="X46" i="9"/>
  <c r="W46" i="9"/>
  <c r="V46" i="9"/>
  <c r="U46" i="9"/>
  <c r="T46" i="9"/>
  <c r="S46" i="9"/>
  <c r="R46" i="9"/>
  <c r="Q46" i="9"/>
  <c r="P46" i="9"/>
  <c r="O46" i="9"/>
  <c r="N46" i="9"/>
  <c r="M46" i="9"/>
  <c r="L46" i="9"/>
  <c r="K46" i="9"/>
  <c r="J46" i="9"/>
  <c r="I46" i="9"/>
  <c r="H46" i="9"/>
  <c r="AD43" i="9"/>
  <c r="AC43" i="9"/>
  <c r="AB43" i="9"/>
  <c r="AA43" i="9"/>
  <c r="Z43" i="9"/>
  <c r="Y43" i="9"/>
  <c r="X43" i="9"/>
  <c r="W43" i="9"/>
  <c r="V43" i="9"/>
  <c r="U43" i="9"/>
  <c r="T43" i="9"/>
  <c r="S43" i="9"/>
  <c r="R43" i="9"/>
  <c r="Q43" i="9"/>
  <c r="P43" i="9"/>
  <c r="O43" i="9"/>
  <c r="N43" i="9"/>
  <c r="M43" i="9"/>
  <c r="L43" i="9"/>
  <c r="K43" i="9"/>
  <c r="J43" i="9"/>
  <c r="I43" i="9"/>
  <c r="H43" i="9"/>
  <c r="AD40" i="9"/>
  <c r="AC40" i="9"/>
  <c r="AB40" i="9"/>
  <c r="AA40" i="9"/>
  <c r="Z40" i="9"/>
  <c r="Y40" i="9"/>
  <c r="X40" i="9"/>
  <c r="W40" i="9"/>
  <c r="V40" i="9"/>
  <c r="U40" i="9"/>
  <c r="T40" i="9"/>
  <c r="S40" i="9"/>
  <c r="R40" i="9"/>
  <c r="Q40" i="9"/>
  <c r="P40" i="9"/>
  <c r="O40" i="9"/>
  <c r="N40" i="9"/>
  <c r="M40" i="9"/>
  <c r="L40" i="9"/>
  <c r="K40" i="9"/>
  <c r="J40" i="9"/>
  <c r="I40" i="9"/>
  <c r="H40" i="9"/>
  <c r="AD37" i="9"/>
  <c r="AC37" i="9"/>
  <c r="AB37" i="9"/>
  <c r="AA37" i="9"/>
  <c r="Z37" i="9"/>
  <c r="Y37" i="9"/>
  <c r="X37" i="9"/>
  <c r="W37" i="9"/>
  <c r="V37" i="9"/>
  <c r="U37" i="9"/>
  <c r="T37" i="9"/>
  <c r="S37" i="9"/>
  <c r="R37" i="9"/>
  <c r="Q37" i="9"/>
  <c r="P37" i="9"/>
  <c r="O37" i="9"/>
  <c r="N37" i="9"/>
  <c r="M37" i="9"/>
  <c r="L37" i="9"/>
  <c r="K37" i="9"/>
  <c r="J37" i="9"/>
  <c r="I37" i="9"/>
  <c r="H37" i="9"/>
  <c r="AD34" i="9"/>
  <c r="AC34" i="9"/>
  <c r="AB34" i="9"/>
  <c r="AA34" i="9"/>
  <c r="Z34" i="9"/>
  <c r="Y34" i="9"/>
  <c r="X34" i="9"/>
  <c r="W34" i="9"/>
  <c r="V34" i="9"/>
  <c r="U34" i="9"/>
  <c r="T34" i="9"/>
  <c r="S34" i="9"/>
  <c r="R34" i="9"/>
  <c r="Q34" i="9"/>
  <c r="P34" i="9"/>
  <c r="O34" i="9"/>
  <c r="N34" i="9"/>
  <c r="M34" i="9"/>
  <c r="L34" i="9"/>
  <c r="K34" i="9"/>
  <c r="J34" i="9"/>
  <c r="I34" i="9"/>
  <c r="H34" i="9"/>
  <c r="AD31" i="9"/>
  <c r="AC31" i="9"/>
  <c r="AB31" i="9"/>
  <c r="AA31" i="9"/>
  <c r="Z31" i="9"/>
  <c r="Y31" i="9"/>
  <c r="X31" i="9"/>
  <c r="W31" i="9"/>
  <c r="V31" i="9"/>
  <c r="U31" i="9"/>
  <c r="T31" i="9"/>
  <c r="S31" i="9"/>
  <c r="R31" i="9"/>
  <c r="Q31" i="9"/>
  <c r="P31" i="9"/>
  <c r="O31" i="9"/>
  <c r="N31" i="9"/>
  <c r="M31" i="9"/>
  <c r="L31" i="9"/>
  <c r="K31" i="9"/>
  <c r="J31" i="9"/>
  <c r="I31" i="9"/>
  <c r="H31" i="9"/>
  <c r="AD28" i="9"/>
  <c r="AC28" i="9"/>
  <c r="AB28" i="9"/>
  <c r="AA28" i="9"/>
  <c r="Z28" i="9"/>
  <c r="Y28" i="9"/>
  <c r="X28" i="9"/>
  <c r="W28" i="9"/>
  <c r="V28" i="9"/>
  <c r="U28" i="9"/>
  <c r="T28" i="9"/>
  <c r="S28" i="9"/>
  <c r="R28" i="9"/>
  <c r="Q28" i="9"/>
  <c r="P28" i="9"/>
  <c r="O28" i="9"/>
  <c r="N28" i="9"/>
  <c r="M28" i="9"/>
  <c r="L28" i="9"/>
  <c r="K28" i="9"/>
  <c r="J28" i="9"/>
  <c r="I28" i="9"/>
  <c r="H28" i="9"/>
  <c r="AD25" i="9"/>
  <c r="AC25" i="9"/>
  <c r="AB25" i="9"/>
  <c r="AA25" i="9"/>
  <c r="Z25" i="9"/>
  <c r="Y25" i="9"/>
  <c r="X25" i="9"/>
  <c r="W25" i="9"/>
  <c r="V25" i="9"/>
  <c r="U25" i="9"/>
  <c r="T25" i="9"/>
  <c r="S25" i="9"/>
  <c r="R25" i="9"/>
  <c r="Q25" i="9"/>
  <c r="P25" i="9"/>
  <c r="O25" i="9"/>
  <c r="N25" i="9"/>
  <c r="M25" i="9"/>
  <c r="L25" i="9"/>
  <c r="K25" i="9"/>
  <c r="J25" i="9"/>
  <c r="I25" i="9"/>
  <c r="H25" i="9"/>
  <c r="AD22" i="9"/>
  <c r="AC22" i="9"/>
  <c r="AB22" i="9"/>
  <c r="AA22" i="9"/>
  <c r="Z22" i="9"/>
  <c r="Y22" i="9"/>
  <c r="X22" i="9"/>
  <c r="W22" i="9"/>
  <c r="V22" i="9"/>
  <c r="U22" i="9"/>
  <c r="T22" i="9"/>
  <c r="S22" i="9"/>
  <c r="R22" i="9"/>
  <c r="Q22" i="9"/>
  <c r="P22" i="9"/>
  <c r="O22" i="9"/>
  <c r="N22" i="9"/>
  <c r="M22" i="9"/>
  <c r="L22" i="9"/>
  <c r="K22" i="9"/>
  <c r="J22" i="9"/>
  <c r="I22" i="9"/>
  <c r="H22" i="9"/>
  <c r="AD19" i="9"/>
  <c r="AC19" i="9"/>
  <c r="AB19" i="9"/>
  <c r="AA19" i="9"/>
  <c r="Z19" i="9"/>
  <c r="V19" i="9"/>
  <c r="U19" i="9"/>
  <c r="T19" i="9"/>
  <c r="S19" i="9"/>
  <c r="R19" i="9"/>
  <c r="Q19" i="9"/>
  <c r="P19" i="9"/>
  <c r="O19" i="9"/>
  <c r="N19" i="9"/>
  <c r="Y19" i="9"/>
  <c r="X19" i="9"/>
  <c r="W19" i="9"/>
  <c r="M19" i="9"/>
  <c r="L19" i="9"/>
  <c r="K19" i="9"/>
  <c r="J19" i="9"/>
  <c r="I19" i="9"/>
  <c r="H19" i="9"/>
  <c r="E256" i="9"/>
  <c r="E253" i="9"/>
  <c r="E250" i="9"/>
  <c r="E247" i="9"/>
  <c r="E244" i="9"/>
  <c r="E241" i="9"/>
  <c r="E238" i="9"/>
  <c r="E235" i="9"/>
  <c r="E232" i="9"/>
  <c r="E229" i="9"/>
  <c r="E226" i="9"/>
  <c r="E223" i="9"/>
  <c r="E220" i="9"/>
  <c r="E217" i="9"/>
  <c r="E214" i="9"/>
  <c r="E211" i="9"/>
  <c r="E208" i="9"/>
  <c r="E205" i="9"/>
  <c r="E202" i="9"/>
  <c r="E199" i="9"/>
  <c r="E196" i="9"/>
  <c r="E193" i="9"/>
  <c r="E190" i="9"/>
  <c r="E187" i="9"/>
  <c r="E184" i="9"/>
  <c r="E181" i="9"/>
  <c r="E178" i="9"/>
  <c r="E175" i="9"/>
  <c r="E172" i="9"/>
  <c r="E169" i="9"/>
  <c r="E166" i="9"/>
  <c r="E163" i="9"/>
  <c r="E160" i="9"/>
  <c r="E157" i="9"/>
  <c r="E154" i="9"/>
  <c r="E151" i="9"/>
  <c r="E148" i="9"/>
  <c r="E145" i="9"/>
  <c r="E142" i="9"/>
  <c r="E139" i="9"/>
  <c r="E136" i="9"/>
  <c r="E133" i="9"/>
  <c r="E130" i="9"/>
  <c r="E127" i="9"/>
  <c r="E124" i="9"/>
  <c r="E121" i="9"/>
  <c r="E118" i="9"/>
  <c r="E115" i="9"/>
  <c r="E112" i="9"/>
  <c r="E106" i="9"/>
  <c r="E108" i="9" s="1"/>
  <c r="E103" i="9"/>
  <c r="E100" i="9"/>
  <c r="E97" i="9"/>
  <c r="E94" i="9"/>
  <c r="E91" i="9"/>
  <c r="E88" i="9"/>
  <c r="E85" i="9"/>
  <c r="E82" i="9"/>
  <c r="E79" i="9"/>
  <c r="E76" i="9"/>
  <c r="E73" i="9"/>
  <c r="E70" i="9"/>
  <c r="E67" i="9"/>
  <c r="E64" i="9"/>
  <c r="E66" i="9" s="1"/>
  <c r="E61" i="9"/>
  <c r="E58" i="9"/>
  <c r="E55" i="9"/>
  <c r="E52" i="9"/>
  <c r="E49" i="9"/>
  <c r="E46" i="9"/>
  <c r="E43" i="9"/>
  <c r="E40" i="9"/>
  <c r="E37" i="9"/>
  <c r="E34" i="9"/>
  <c r="E31" i="9"/>
  <c r="E28" i="9"/>
  <c r="E25" i="9"/>
  <c r="E22" i="9"/>
  <c r="P502" i="9" l="1"/>
  <c r="U502" i="9"/>
  <c r="V502" i="9"/>
  <c r="O502" i="9"/>
  <c r="Z502" i="9"/>
  <c r="E502" i="9"/>
  <c r="AA502" i="9"/>
  <c r="J502" i="9"/>
  <c r="L502" i="9"/>
  <c r="N502" i="9"/>
  <c r="M502" i="9"/>
  <c r="Q502" i="9"/>
  <c r="AB502" i="9"/>
  <c r="R502" i="9"/>
  <c r="AC502" i="9"/>
  <c r="H502" i="9"/>
  <c r="S502" i="9"/>
  <c r="AD502" i="9"/>
  <c r="I502" i="9"/>
  <c r="T502" i="9"/>
  <c r="AA421" i="9"/>
  <c r="P421" i="9"/>
  <c r="Q421" i="9"/>
  <c r="AB421" i="9"/>
  <c r="Y421" i="9"/>
  <c r="E421" i="9"/>
  <c r="R421" i="9"/>
  <c r="AC421" i="9"/>
  <c r="H421" i="9"/>
  <c r="S421" i="9"/>
  <c r="AD421" i="9"/>
  <c r="I421" i="9"/>
  <c r="T421" i="9"/>
  <c r="K421" i="9"/>
  <c r="J421" i="9"/>
  <c r="U421" i="9"/>
  <c r="L421" i="9"/>
  <c r="N421" i="9"/>
  <c r="V421" i="9"/>
  <c r="M421" i="9"/>
  <c r="O421" i="9"/>
  <c r="Z421" i="9"/>
  <c r="E265" i="9"/>
  <c r="AC546" i="9"/>
  <c r="U546" i="9"/>
  <c r="M546" i="9"/>
  <c r="E546" i="9"/>
  <c r="N546" i="9" l="1"/>
  <c r="V546" i="9"/>
  <c r="AD546" i="9"/>
  <c r="I546" i="9"/>
  <c r="Q546" i="9"/>
  <c r="H546" i="9"/>
  <c r="P546" i="9"/>
  <c r="X546" i="9"/>
  <c r="J546" i="9"/>
  <c r="R546" i="9"/>
  <c r="Z546" i="9"/>
  <c r="Y546" i="9"/>
  <c r="L546" i="9"/>
  <c r="T546" i="9"/>
  <c r="AB546" i="9"/>
  <c r="AE545" i="9"/>
  <c r="K546" i="9"/>
  <c r="S546" i="9"/>
  <c r="AA546" i="9"/>
  <c r="O546" i="9"/>
  <c r="W546" i="9"/>
  <c r="X348" i="9"/>
  <c r="P348" i="9"/>
  <c r="E348" i="9"/>
  <c r="Y351" i="9"/>
  <c r="Q351" i="9"/>
  <c r="I351" i="9"/>
  <c r="E351" i="9"/>
  <c r="E336" i="9"/>
  <c r="K309" i="9"/>
  <c r="E309" i="9"/>
  <c r="X351" i="9" l="1"/>
  <c r="O348" i="9"/>
  <c r="W348" i="9"/>
  <c r="O336" i="9"/>
  <c r="M348" i="9"/>
  <c r="U348" i="9"/>
  <c r="AC348" i="9"/>
  <c r="R351" i="9"/>
  <c r="Q348" i="9"/>
  <c r="T351" i="9"/>
  <c r="Q309" i="9"/>
  <c r="P351" i="9"/>
  <c r="I348" i="9"/>
  <c r="W336" i="9"/>
  <c r="I300" i="9"/>
  <c r="Q300" i="9"/>
  <c r="Y300" i="9"/>
  <c r="M351" i="9"/>
  <c r="U351" i="9"/>
  <c r="AC351" i="9"/>
  <c r="L348" i="9"/>
  <c r="T348" i="9"/>
  <c r="AB348" i="9"/>
  <c r="AE546" i="9"/>
  <c r="AF546" i="9" s="1"/>
  <c r="O351" i="9"/>
  <c r="W351" i="9"/>
  <c r="K336" i="9"/>
  <c r="S336" i="9"/>
  <c r="AA336" i="9"/>
  <c r="Y348" i="9"/>
  <c r="O306" i="9"/>
  <c r="W306" i="9"/>
  <c r="K348" i="9"/>
  <c r="S348" i="9"/>
  <c r="AA348" i="9"/>
  <c r="N351" i="9"/>
  <c r="V351" i="9"/>
  <c r="AD351" i="9"/>
  <c r="J351" i="9"/>
  <c r="Z351" i="9"/>
  <c r="N348" i="9"/>
  <c r="V348" i="9"/>
  <c r="AD348" i="9"/>
  <c r="J348" i="9"/>
  <c r="R348" i="9"/>
  <c r="Z348" i="9"/>
  <c r="L351" i="9"/>
  <c r="AB351" i="9"/>
  <c r="O309" i="9"/>
  <c r="W309" i="9"/>
  <c r="K351" i="9"/>
  <c r="S351" i="9"/>
  <c r="AA351" i="9"/>
  <c r="J306" i="9"/>
  <c r="R306" i="9"/>
  <c r="Z306" i="9"/>
  <c r="P309" i="9"/>
  <c r="X309" i="9"/>
  <c r="N336" i="9"/>
  <c r="V336" i="9"/>
  <c r="AD336" i="9"/>
  <c r="N300" i="9"/>
  <c r="V300" i="9"/>
  <c r="AD300" i="9"/>
  <c r="L306" i="9"/>
  <c r="T306" i="9"/>
  <c r="AB306" i="9"/>
  <c r="J309" i="9"/>
  <c r="R309" i="9"/>
  <c r="Z309" i="9"/>
  <c r="I309" i="9"/>
  <c r="P336" i="9"/>
  <c r="L336" i="9"/>
  <c r="T336" i="9"/>
  <c r="AB336" i="9"/>
  <c r="J336" i="9"/>
  <c r="R336" i="9"/>
  <c r="Z336" i="9"/>
  <c r="X336" i="9"/>
  <c r="I336" i="9"/>
  <c r="Q336" i="9"/>
  <c r="Y336" i="9"/>
  <c r="M336" i="9"/>
  <c r="U336" i="9"/>
  <c r="AC336" i="9"/>
  <c r="N309" i="9"/>
  <c r="V309" i="9"/>
  <c r="AD309" i="9"/>
  <c r="Y309" i="9"/>
  <c r="L309" i="9"/>
  <c r="T309" i="9"/>
  <c r="AB309" i="9"/>
  <c r="M309" i="9"/>
  <c r="U309" i="9"/>
  <c r="AC309" i="9"/>
  <c r="N306" i="9"/>
  <c r="V306" i="9"/>
  <c r="AD306" i="9"/>
  <c r="S309" i="9"/>
  <c r="AA309" i="9"/>
  <c r="P306" i="9"/>
  <c r="O300" i="9"/>
  <c r="W300" i="9"/>
  <c r="M306" i="9"/>
  <c r="U306" i="9"/>
  <c r="AC306" i="9"/>
  <c r="X300" i="9"/>
  <c r="K300" i="9"/>
  <c r="S300" i="9"/>
  <c r="AA300" i="9"/>
  <c r="I306" i="9"/>
  <c r="Q306" i="9"/>
  <c r="Y306" i="9"/>
  <c r="X306" i="9"/>
  <c r="M300" i="9"/>
  <c r="U300" i="9"/>
  <c r="AC300" i="9"/>
  <c r="K306" i="9"/>
  <c r="S306" i="9"/>
  <c r="AA306" i="9"/>
  <c r="J300" i="9"/>
  <c r="R300" i="9"/>
  <c r="Z300" i="9"/>
  <c r="L300" i="9"/>
  <c r="T300" i="9"/>
  <c r="AB300" i="9"/>
  <c r="P300" i="9"/>
  <c r="Z156" i="9"/>
  <c r="R156" i="9"/>
  <c r="J156" i="9"/>
  <c r="E156" i="9"/>
  <c r="M156" i="9" l="1"/>
  <c r="AC156" i="9"/>
  <c r="W156" i="9"/>
  <c r="P156" i="9"/>
  <c r="O156" i="9"/>
  <c r="I156" i="9"/>
  <c r="Q156" i="9"/>
  <c r="Y156" i="9"/>
  <c r="L156" i="9"/>
  <c r="T156" i="9"/>
  <c r="AB156" i="9"/>
  <c r="U156" i="9"/>
  <c r="H156" i="9"/>
  <c r="X156" i="9"/>
  <c r="K156" i="9"/>
  <c r="S156" i="9"/>
  <c r="AA156" i="9"/>
  <c r="N156" i="9"/>
  <c r="V156" i="9"/>
  <c r="AD156" i="9"/>
  <c r="E618" i="9"/>
  <c r="E567" i="9"/>
  <c r="M618" i="9" l="1"/>
  <c r="U618" i="9"/>
  <c r="AC618" i="9"/>
  <c r="L567" i="9"/>
  <c r="T567" i="9"/>
  <c r="AB567" i="9"/>
  <c r="U567" i="9"/>
  <c r="M567" i="9"/>
  <c r="AC567" i="9"/>
  <c r="AE156" i="9"/>
  <c r="AF156" i="9" s="1"/>
  <c r="P618" i="9"/>
  <c r="X618" i="9"/>
  <c r="I618" i="9"/>
  <c r="Q618" i="9"/>
  <c r="Y618" i="9"/>
  <c r="K618" i="9"/>
  <c r="S618" i="9"/>
  <c r="AA618" i="9"/>
  <c r="L618" i="9"/>
  <c r="T618" i="9"/>
  <c r="AB618" i="9"/>
  <c r="K567" i="9"/>
  <c r="S567" i="9"/>
  <c r="AA567" i="9"/>
  <c r="AE617" i="9"/>
  <c r="J618" i="9"/>
  <c r="R618" i="9"/>
  <c r="Z618" i="9"/>
  <c r="N618" i="9"/>
  <c r="V618" i="9"/>
  <c r="AD618" i="9"/>
  <c r="O618" i="9"/>
  <c r="W618" i="9"/>
  <c r="H618" i="9"/>
  <c r="N567" i="9"/>
  <c r="V567" i="9"/>
  <c r="AD567" i="9"/>
  <c r="H567" i="9"/>
  <c r="X567" i="9"/>
  <c r="P567" i="9"/>
  <c r="O567" i="9"/>
  <c r="W567" i="9"/>
  <c r="I567" i="9"/>
  <c r="Q567" i="9"/>
  <c r="Y567" i="9"/>
  <c r="AE566" i="9"/>
  <c r="J567" i="9"/>
  <c r="R567" i="9"/>
  <c r="Z567" i="9"/>
  <c r="E609" i="9"/>
  <c r="E606" i="9"/>
  <c r="E603" i="9"/>
  <c r="E600" i="9"/>
  <c r="E597" i="9"/>
  <c r="E594" i="9"/>
  <c r="E591" i="9"/>
  <c r="E588" i="9"/>
  <c r="E585" i="9"/>
  <c r="E582" i="9"/>
  <c r="E579" i="9"/>
  <c r="E576" i="9"/>
  <c r="E573" i="9"/>
  <c r="E570" i="9"/>
  <c r="E564" i="9"/>
  <c r="E561" i="9"/>
  <c r="E555" i="9"/>
  <c r="E552" i="9"/>
  <c r="E549" i="9"/>
  <c r="E543" i="9"/>
  <c r="E540" i="9"/>
  <c r="E537" i="9"/>
  <c r="E534" i="9"/>
  <c r="E531" i="9"/>
  <c r="E528" i="9"/>
  <c r="E525" i="9"/>
  <c r="E522" i="9"/>
  <c r="E519" i="9"/>
  <c r="E516" i="9"/>
  <c r="E513" i="9"/>
  <c r="E510" i="9"/>
  <c r="E507" i="9"/>
  <c r="E504" i="9"/>
  <c r="AD600" i="9"/>
  <c r="AA600" i="9"/>
  <c r="W600" i="9"/>
  <c r="V600" i="9"/>
  <c r="S600" i="9"/>
  <c r="O600" i="9"/>
  <c r="N600" i="9"/>
  <c r="K600" i="9"/>
  <c r="J600" i="9"/>
  <c r="AC570" i="9"/>
  <c r="U570" i="9"/>
  <c r="M570" i="9"/>
  <c r="Z555" i="9"/>
  <c r="R555" i="9"/>
  <c r="J555" i="9"/>
  <c r="AA507" i="9"/>
  <c r="K507" i="9"/>
  <c r="E495" i="9"/>
  <c r="AA441" i="9"/>
  <c r="S441" i="9"/>
  <c r="K441" i="9"/>
  <c r="E486" i="9"/>
  <c r="E483" i="9"/>
  <c r="E480" i="9"/>
  <c r="E477" i="9"/>
  <c r="E474" i="9"/>
  <c r="E471" i="9"/>
  <c r="E468" i="9"/>
  <c r="E465" i="9"/>
  <c r="E456" i="9"/>
  <c r="E417" i="9"/>
  <c r="E411" i="9"/>
  <c r="E438" i="9"/>
  <c r="E435" i="9"/>
  <c r="E453" i="9"/>
  <c r="E444" i="9"/>
  <c r="E441" i="9"/>
  <c r="E432" i="9"/>
  <c r="E429" i="9"/>
  <c r="E423" i="9"/>
  <c r="T468" i="9" l="1"/>
  <c r="AB468" i="9"/>
  <c r="W477" i="9"/>
  <c r="J471" i="9"/>
  <c r="X480" i="9"/>
  <c r="Z471" i="9"/>
  <c r="L468" i="9"/>
  <c r="T471" i="9"/>
  <c r="L471" i="9"/>
  <c r="AB471" i="9"/>
  <c r="U471" i="9"/>
  <c r="V471" i="9"/>
  <c r="U468" i="9"/>
  <c r="W474" i="9"/>
  <c r="P477" i="9"/>
  <c r="X477" i="9"/>
  <c r="I480" i="9"/>
  <c r="V468" i="9"/>
  <c r="W471" i="9"/>
  <c r="P474" i="9"/>
  <c r="X474" i="9"/>
  <c r="I477" i="9"/>
  <c r="Q477" i="9"/>
  <c r="Y477" i="9"/>
  <c r="W468" i="9"/>
  <c r="P471" i="9"/>
  <c r="X471" i="9"/>
  <c r="I474" i="9"/>
  <c r="Q474" i="9"/>
  <c r="Y474" i="9"/>
  <c r="K480" i="9"/>
  <c r="S480" i="9"/>
  <c r="AA480" i="9"/>
  <c r="AC471" i="9"/>
  <c r="H468" i="9"/>
  <c r="P468" i="9"/>
  <c r="X468" i="9"/>
  <c r="I471" i="9"/>
  <c r="Q471" i="9"/>
  <c r="Y471" i="9"/>
  <c r="K477" i="9"/>
  <c r="S477" i="9"/>
  <c r="AA477" i="9"/>
  <c r="M471" i="9"/>
  <c r="I468" i="9"/>
  <c r="Q468" i="9"/>
  <c r="Y468" i="9"/>
  <c r="K474" i="9"/>
  <c r="S474" i="9"/>
  <c r="AA474" i="9"/>
  <c r="K471" i="9"/>
  <c r="S471" i="9"/>
  <c r="AA471" i="9"/>
  <c r="K468" i="9"/>
  <c r="S468" i="9"/>
  <c r="AA468" i="9"/>
  <c r="M474" i="9"/>
  <c r="AC474" i="9"/>
  <c r="W480" i="9"/>
  <c r="H300" i="9"/>
  <c r="AE300" i="9" s="1"/>
  <c r="AF300" i="9" s="1"/>
  <c r="AE299" i="9"/>
  <c r="J432" i="9"/>
  <c r="R432" i="9"/>
  <c r="Z432" i="9"/>
  <c r="AE618" i="9"/>
  <c r="AF618" i="9" s="1"/>
  <c r="I600" i="9"/>
  <c r="Q600" i="9"/>
  <c r="Y600" i="9"/>
  <c r="R600" i="9"/>
  <c r="Z600" i="9"/>
  <c r="H582" i="9"/>
  <c r="P582" i="9"/>
  <c r="X582" i="9"/>
  <c r="AE567" i="9"/>
  <c r="AF567" i="9" s="1"/>
  <c r="M507" i="9"/>
  <c r="U507" i="9"/>
  <c r="AC507" i="9"/>
  <c r="AC564" i="9"/>
  <c r="N591" i="9"/>
  <c r="V591" i="9"/>
  <c r="AD591" i="9"/>
  <c r="J597" i="9"/>
  <c r="R597" i="9"/>
  <c r="Z597" i="9"/>
  <c r="AC579" i="9"/>
  <c r="S507" i="9"/>
  <c r="H600" i="9"/>
  <c r="P600" i="9"/>
  <c r="X600" i="9"/>
  <c r="AE599" i="9"/>
  <c r="L600" i="9"/>
  <c r="T600" i="9"/>
  <c r="AB600" i="9"/>
  <c r="M600" i="9"/>
  <c r="U600" i="9"/>
  <c r="AC600" i="9"/>
  <c r="AB453" i="9"/>
  <c r="I570" i="9"/>
  <c r="Q570" i="9"/>
  <c r="Y570" i="9"/>
  <c r="N582" i="9"/>
  <c r="V582" i="9"/>
  <c r="AD582" i="9"/>
  <c r="I435" i="9"/>
  <c r="Q435" i="9"/>
  <c r="Y435" i="9"/>
  <c r="J438" i="9"/>
  <c r="R438" i="9"/>
  <c r="Z438" i="9"/>
  <c r="AA555" i="9"/>
  <c r="J582" i="9"/>
  <c r="R582" i="9"/>
  <c r="Z582" i="9"/>
  <c r="L417" i="9"/>
  <c r="T417" i="9"/>
  <c r="AB417" i="9"/>
  <c r="AC513" i="9"/>
  <c r="J552" i="9"/>
  <c r="R552" i="9"/>
  <c r="Z552" i="9"/>
  <c r="H564" i="9"/>
  <c r="P564" i="9"/>
  <c r="X564" i="9"/>
  <c r="L582" i="9"/>
  <c r="T582" i="9"/>
  <c r="AB582" i="9"/>
  <c r="H516" i="9"/>
  <c r="P516" i="9"/>
  <c r="X516" i="9"/>
  <c r="L528" i="9"/>
  <c r="T528" i="9"/>
  <c r="AB528" i="9"/>
  <c r="K531" i="9"/>
  <c r="S531" i="9"/>
  <c r="AA531" i="9"/>
  <c r="L564" i="9"/>
  <c r="T564" i="9"/>
  <c r="AB564" i="9"/>
  <c r="N537" i="9"/>
  <c r="V537" i="9"/>
  <c r="AD537" i="9"/>
  <c r="V504" i="9"/>
  <c r="I582" i="9"/>
  <c r="Q582" i="9"/>
  <c r="Y582" i="9"/>
  <c r="M573" i="9"/>
  <c r="U573" i="9"/>
  <c r="AC573" i="9"/>
  <c r="H558" i="9"/>
  <c r="P558" i="9"/>
  <c r="X558" i="9"/>
  <c r="J594" i="9"/>
  <c r="R594" i="9"/>
  <c r="Z594" i="9"/>
  <c r="K582" i="9"/>
  <c r="S582" i="9"/>
  <c r="AA582" i="9"/>
  <c r="M519" i="9"/>
  <c r="U519" i="9"/>
  <c r="AC519" i="9"/>
  <c r="L522" i="9"/>
  <c r="T522" i="9"/>
  <c r="AB522" i="9"/>
  <c r="I531" i="9"/>
  <c r="Y531" i="9"/>
  <c r="N543" i="9"/>
  <c r="V543" i="9"/>
  <c r="AD543" i="9"/>
  <c r="N594" i="9"/>
  <c r="V594" i="9"/>
  <c r="AD594" i="9"/>
  <c r="N609" i="9"/>
  <c r="V609" i="9"/>
  <c r="AD609" i="9"/>
  <c r="O582" i="9"/>
  <c r="W582" i="9"/>
  <c r="N603" i="9"/>
  <c r="V603" i="9"/>
  <c r="AD603" i="9"/>
  <c r="J609" i="9"/>
  <c r="R609" i="9"/>
  <c r="Z609" i="9"/>
  <c r="AE581" i="9"/>
  <c r="M582" i="9"/>
  <c r="U582" i="9"/>
  <c r="AC582" i="9"/>
  <c r="K519" i="9"/>
  <c r="AA519" i="9"/>
  <c r="J522" i="9"/>
  <c r="R522" i="9"/>
  <c r="Z522" i="9"/>
  <c r="I525" i="9"/>
  <c r="Q525" i="9"/>
  <c r="Y525" i="9"/>
  <c r="Y594" i="9"/>
  <c r="I555" i="9"/>
  <c r="M504" i="9"/>
  <c r="U504" i="9"/>
  <c r="AC504" i="9"/>
  <c r="AA561" i="9"/>
  <c r="I576" i="9"/>
  <c r="Q576" i="9"/>
  <c r="Y576" i="9"/>
  <c r="L513" i="9"/>
  <c r="T513" i="9"/>
  <c r="AB513" i="9"/>
  <c r="Q519" i="9"/>
  <c r="N528" i="9"/>
  <c r="V528" i="9"/>
  <c r="AD528" i="9"/>
  <c r="M531" i="9"/>
  <c r="U531" i="9"/>
  <c r="AC531" i="9"/>
  <c r="H552" i="9"/>
  <c r="P552" i="9"/>
  <c r="X552" i="9"/>
  <c r="I579" i="9"/>
  <c r="Q579" i="9"/>
  <c r="Y579" i="9"/>
  <c r="T588" i="9"/>
  <c r="AB588" i="9"/>
  <c r="J591" i="9"/>
  <c r="R591" i="9"/>
  <c r="Z591" i="9"/>
  <c r="H594" i="9"/>
  <c r="P594" i="9"/>
  <c r="X594" i="9"/>
  <c r="O579" i="9"/>
  <c r="W579" i="9"/>
  <c r="N564" i="9"/>
  <c r="V564" i="9"/>
  <c r="AD564" i="9"/>
  <c r="J561" i="9"/>
  <c r="R561" i="9"/>
  <c r="Z561" i="9"/>
  <c r="H561" i="9"/>
  <c r="P561" i="9"/>
  <c r="X561" i="9"/>
  <c r="H555" i="9"/>
  <c r="P555" i="9"/>
  <c r="X555" i="9"/>
  <c r="N504" i="9"/>
  <c r="O516" i="9"/>
  <c r="W516" i="9"/>
  <c r="N519" i="9"/>
  <c r="V519" i="9"/>
  <c r="AD519" i="9"/>
  <c r="I534" i="9"/>
  <c r="Q534" i="9"/>
  <c r="Y534" i="9"/>
  <c r="M543" i="9"/>
  <c r="U543" i="9"/>
  <c r="AC543" i="9"/>
  <c r="K549" i="9"/>
  <c r="S549" i="9"/>
  <c r="AA549" i="9"/>
  <c r="H573" i="9"/>
  <c r="P573" i="9"/>
  <c r="X573" i="9"/>
  <c r="I558" i="9"/>
  <c r="Q558" i="9"/>
  <c r="Y558" i="9"/>
  <c r="M606" i="9"/>
  <c r="U606" i="9"/>
  <c r="AC606" i="9"/>
  <c r="S510" i="9"/>
  <c r="K513" i="9"/>
  <c r="S513" i="9"/>
  <c r="AA513" i="9"/>
  <c r="Q516" i="9"/>
  <c r="N525" i="9"/>
  <c r="V525" i="9"/>
  <c r="AD525" i="9"/>
  <c r="I540" i="9"/>
  <c r="Q540" i="9"/>
  <c r="Y540" i="9"/>
  <c r="H507" i="9"/>
  <c r="P507" i="9"/>
  <c r="X507" i="9"/>
  <c r="N510" i="9"/>
  <c r="V510" i="9"/>
  <c r="AD510" i="9"/>
  <c r="K516" i="9"/>
  <c r="S516" i="9"/>
  <c r="AA516" i="9"/>
  <c r="O525" i="9"/>
  <c r="O528" i="9"/>
  <c r="W528" i="9"/>
  <c r="M534" i="9"/>
  <c r="U534" i="9"/>
  <c r="AC534" i="9"/>
  <c r="H537" i="9"/>
  <c r="P537" i="9"/>
  <c r="X537" i="9"/>
  <c r="L504" i="9"/>
  <c r="T504" i="9"/>
  <c r="AB504" i="9"/>
  <c r="O534" i="9"/>
  <c r="W534" i="9"/>
  <c r="AC540" i="9"/>
  <c r="S543" i="9"/>
  <c r="J537" i="9"/>
  <c r="R537" i="9"/>
  <c r="Z537" i="9"/>
  <c r="K522" i="9"/>
  <c r="AA522" i="9"/>
  <c r="I552" i="9"/>
  <c r="Y555" i="9"/>
  <c r="O510" i="9"/>
  <c r="W510" i="9"/>
  <c r="M513" i="9"/>
  <c r="J516" i="9"/>
  <c r="R516" i="9"/>
  <c r="Z516" i="9"/>
  <c r="Y516" i="9"/>
  <c r="AC522" i="9"/>
  <c r="I528" i="9"/>
  <c r="Q528" i="9"/>
  <c r="Y528" i="9"/>
  <c r="L534" i="9"/>
  <c r="T534" i="9"/>
  <c r="AB534" i="9"/>
  <c r="J540" i="9"/>
  <c r="R540" i="9"/>
  <c r="Z540" i="9"/>
  <c r="H543" i="9"/>
  <c r="P543" i="9"/>
  <c r="X543" i="9"/>
  <c r="M549" i="9"/>
  <c r="U549" i="9"/>
  <c r="AC549" i="9"/>
  <c r="J573" i="9"/>
  <c r="R573" i="9"/>
  <c r="Z573" i="9"/>
  <c r="Y573" i="9"/>
  <c r="N579" i="9"/>
  <c r="V579" i="9"/>
  <c r="L585" i="9"/>
  <c r="T585" i="9"/>
  <c r="AB585" i="9"/>
  <c r="K558" i="9"/>
  <c r="S558" i="9"/>
  <c r="AA558" i="9"/>
  <c r="J558" i="9"/>
  <c r="I588" i="9"/>
  <c r="Q588" i="9"/>
  <c r="Y588" i="9"/>
  <c r="M594" i="9"/>
  <c r="U594" i="9"/>
  <c r="AC594" i="9"/>
  <c r="K597" i="9"/>
  <c r="S597" i="9"/>
  <c r="AA597" i="9"/>
  <c r="I603" i="9"/>
  <c r="Q603" i="9"/>
  <c r="Y603" i="9"/>
  <c r="O606" i="9"/>
  <c r="W606" i="9"/>
  <c r="AD606" i="9"/>
  <c r="K537" i="9"/>
  <c r="S537" i="9"/>
  <c r="AA537" i="9"/>
  <c r="H504" i="9"/>
  <c r="P504" i="9"/>
  <c r="X504" i="9"/>
  <c r="O513" i="9"/>
  <c r="W513" i="9"/>
  <c r="O522" i="9"/>
  <c r="W522" i="9"/>
  <c r="K528" i="9"/>
  <c r="S528" i="9"/>
  <c r="AA528" i="9"/>
  <c r="H531" i="9"/>
  <c r="P531" i="9"/>
  <c r="L540" i="9"/>
  <c r="T540" i="9"/>
  <c r="AB540" i="9"/>
  <c r="J543" i="9"/>
  <c r="R543" i="9"/>
  <c r="Z543" i="9"/>
  <c r="O549" i="9"/>
  <c r="W549" i="9"/>
  <c r="J576" i="9"/>
  <c r="R576" i="9"/>
  <c r="Z576" i="9"/>
  <c r="M558" i="9"/>
  <c r="U558" i="9"/>
  <c r="AC558" i="9"/>
  <c r="M597" i="9"/>
  <c r="U597" i="9"/>
  <c r="AC597" i="9"/>
  <c r="K603" i="9"/>
  <c r="S603" i="9"/>
  <c r="AA603" i="9"/>
  <c r="N507" i="9"/>
  <c r="AD507" i="9"/>
  <c r="M555" i="9"/>
  <c r="U555" i="9"/>
  <c r="AC555" i="9"/>
  <c r="I513" i="9"/>
  <c r="Q513" i="9"/>
  <c r="Y513" i="9"/>
  <c r="I522" i="9"/>
  <c r="Q522" i="9"/>
  <c r="Y522" i="9"/>
  <c r="W525" i="9"/>
  <c r="N540" i="9"/>
  <c r="V540" i="9"/>
  <c r="AD540" i="9"/>
  <c r="H570" i="9"/>
  <c r="P570" i="9"/>
  <c r="X570" i="9"/>
  <c r="W570" i="9"/>
  <c r="L576" i="9"/>
  <c r="T576" i="9"/>
  <c r="AB576" i="9"/>
  <c r="AA576" i="9"/>
  <c r="H585" i="9"/>
  <c r="P585" i="9"/>
  <c r="X585" i="9"/>
  <c r="W585" i="9"/>
  <c r="M588" i="9"/>
  <c r="U588" i="9"/>
  <c r="AC588" i="9"/>
  <c r="L603" i="9"/>
  <c r="I609" i="9"/>
  <c r="Q609" i="9"/>
  <c r="Y609" i="9"/>
  <c r="X531" i="9"/>
  <c r="AE530" i="9"/>
  <c r="O540" i="9"/>
  <c r="W540" i="9"/>
  <c r="K543" i="9"/>
  <c r="AA543" i="9"/>
  <c r="H549" i="9"/>
  <c r="P549" i="9"/>
  <c r="X549" i="9"/>
  <c r="U552" i="9"/>
  <c r="AC552" i="9"/>
  <c r="K561" i="9"/>
  <c r="S561" i="9"/>
  <c r="I564" i="9"/>
  <c r="Q564" i="9"/>
  <c r="Y564" i="9"/>
  <c r="O576" i="9"/>
  <c r="W576" i="9"/>
  <c r="L579" i="9"/>
  <c r="T579" i="9"/>
  <c r="AB579" i="9"/>
  <c r="I585" i="9"/>
  <c r="Q585" i="9"/>
  <c r="Y585" i="9"/>
  <c r="N558" i="9"/>
  <c r="V558" i="9"/>
  <c r="AD558" i="9"/>
  <c r="J588" i="9"/>
  <c r="R588" i="9"/>
  <c r="Z588" i="9"/>
  <c r="O591" i="9"/>
  <c r="W591" i="9"/>
  <c r="K594" i="9"/>
  <c r="S594" i="9"/>
  <c r="AA594" i="9"/>
  <c r="H597" i="9"/>
  <c r="P597" i="9"/>
  <c r="X597" i="9"/>
  <c r="J606" i="9"/>
  <c r="R606" i="9"/>
  <c r="Z606" i="9"/>
  <c r="I537" i="9"/>
  <c r="Q537" i="9"/>
  <c r="Y537" i="9"/>
  <c r="AD504" i="9"/>
  <c r="H510" i="9"/>
  <c r="P510" i="9"/>
  <c r="X510" i="9"/>
  <c r="U513" i="9"/>
  <c r="I516" i="9"/>
  <c r="L519" i="9"/>
  <c r="T519" i="9"/>
  <c r="AB519" i="9"/>
  <c r="S519" i="9"/>
  <c r="Q531" i="9"/>
  <c r="K534" i="9"/>
  <c r="S534" i="9"/>
  <c r="AA534" i="9"/>
  <c r="H540" i="9"/>
  <c r="P540" i="9"/>
  <c r="X540" i="9"/>
  <c r="L561" i="9"/>
  <c r="T561" i="9"/>
  <c r="AB561" i="9"/>
  <c r="J564" i="9"/>
  <c r="R564" i="9"/>
  <c r="Z564" i="9"/>
  <c r="O570" i="9"/>
  <c r="L573" i="9"/>
  <c r="T573" i="9"/>
  <c r="AB573" i="9"/>
  <c r="H576" i="9"/>
  <c r="P576" i="9"/>
  <c r="X576" i="9"/>
  <c r="M579" i="9"/>
  <c r="U579" i="9"/>
  <c r="K588" i="9"/>
  <c r="S588" i="9"/>
  <c r="AA588" i="9"/>
  <c r="H591" i="9"/>
  <c r="P591" i="9"/>
  <c r="X591" i="9"/>
  <c r="I597" i="9"/>
  <c r="Q597" i="9"/>
  <c r="Y597" i="9"/>
  <c r="M603" i="9"/>
  <c r="U603" i="9"/>
  <c r="AC603" i="9"/>
  <c r="K606" i="9"/>
  <c r="S606" i="9"/>
  <c r="AA606" i="9"/>
  <c r="H609" i="9"/>
  <c r="P609" i="9"/>
  <c r="X609" i="9"/>
  <c r="O504" i="9"/>
  <c r="W504" i="9"/>
  <c r="J507" i="9"/>
  <c r="R507" i="9"/>
  <c r="Z507" i="9"/>
  <c r="AE554" i="9"/>
  <c r="AD579" i="9"/>
  <c r="L588" i="9"/>
  <c r="L507" i="9"/>
  <c r="T507" i="9"/>
  <c r="AB507" i="9"/>
  <c r="Q555" i="9"/>
  <c r="K510" i="9"/>
  <c r="AA510" i="9"/>
  <c r="O519" i="9"/>
  <c r="W519" i="9"/>
  <c r="S522" i="9"/>
  <c r="M525" i="9"/>
  <c r="U525" i="9"/>
  <c r="AC525" i="9"/>
  <c r="N534" i="9"/>
  <c r="V534" i="9"/>
  <c r="AD534" i="9"/>
  <c r="K540" i="9"/>
  <c r="S540" i="9"/>
  <c r="AA540" i="9"/>
  <c r="O543" i="9"/>
  <c r="W543" i="9"/>
  <c r="Q552" i="9"/>
  <c r="O561" i="9"/>
  <c r="W561" i="9"/>
  <c r="M564" i="9"/>
  <c r="U564" i="9"/>
  <c r="O573" i="9"/>
  <c r="W573" i="9"/>
  <c r="M585" i="9"/>
  <c r="U585" i="9"/>
  <c r="AC585" i="9"/>
  <c r="R558" i="9"/>
  <c r="Z558" i="9"/>
  <c r="N588" i="9"/>
  <c r="V588" i="9"/>
  <c r="AD588" i="9"/>
  <c r="K591" i="9"/>
  <c r="S591" i="9"/>
  <c r="AA591" i="9"/>
  <c r="H603" i="9"/>
  <c r="P603" i="9"/>
  <c r="X603" i="9"/>
  <c r="N606" i="9"/>
  <c r="V606" i="9"/>
  <c r="K609" i="9"/>
  <c r="S609" i="9"/>
  <c r="AA609" i="9"/>
  <c r="V507" i="9"/>
  <c r="K555" i="9"/>
  <c r="S555" i="9"/>
  <c r="M510" i="9"/>
  <c r="U510" i="9"/>
  <c r="AC510" i="9"/>
  <c r="J513" i="9"/>
  <c r="R513" i="9"/>
  <c r="Z513" i="9"/>
  <c r="AE512" i="9"/>
  <c r="I519" i="9"/>
  <c r="Y519" i="9"/>
  <c r="M522" i="9"/>
  <c r="U522" i="9"/>
  <c r="H534" i="9"/>
  <c r="P534" i="9"/>
  <c r="X534" i="9"/>
  <c r="M540" i="9"/>
  <c r="U540" i="9"/>
  <c r="I543" i="9"/>
  <c r="Q543" i="9"/>
  <c r="Y543" i="9"/>
  <c r="N549" i="9"/>
  <c r="V549" i="9"/>
  <c r="AD549" i="9"/>
  <c r="K552" i="9"/>
  <c r="S552" i="9"/>
  <c r="AA552" i="9"/>
  <c r="I561" i="9"/>
  <c r="Q561" i="9"/>
  <c r="Y561" i="9"/>
  <c r="L570" i="9"/>
  <c r="T570" i="9"/>
  <c r="AB570" i="9"/>
  <c r="I573" i="9"/>
  <c r="Q573" i="9"/>
  <c r="M576" i="9"/>
  <c r="U576" i="9"/>
  <c r="AC576" i="9"/>
  <c r="J579" i="9"/>
  <c r="R579" i="9"/>
  <c r="Z579" i="9"/>
  <c r="O585" i="9"/>
  <c r="H588" i="9"/>
  <c r="P588" i="9"/>
  <c r="X588" i="9"/>
  <c r="M591" i="9"/>
  <c r="U591" i="9"/>
  <c r="AC591" i="9"/>
  <c r="I594" i="9"/>
  <c r="Q594" i="9"/>
  <c r="N597" i="9"/>
  <c r="V597" i="9"/>
  <c r="AD597" i="9"/>
  <c r="J603" i="9"/>
  <c r="R603" i="9"/>
  <c r="Z603" i="9"/>
  <c r="H606" i="9"/>
  <c r="P606" i="9"/>
  <c r="X606" i="9"/>
  <c r="M609" i="9"/>
  <c r="U609" i="9"/>
  <c r="AC609" i="9"/>
  <c r="O537" i="9"/>
  <c r="W537" i="9"/>
  <c r="I507" i="9"/>
  <c r="Q507" i="9"/>
  <c r="Y507" i="9"/>
  <c r="AE506" i="9"/>
  <c r="O555" i="9"/>
  <c r="W555" i="9"/>
  <c r="L510" i="9"/>
  <c r="T510" i="9"/>
  <c r="AB510" i="9"/>
  <c r="N516" i="9"/>
  <c r="V516" i="9"/>
  <c r="AD516" i="9"/>
  <c r="H522" i="9"/>
  <c r="P522" i="9"/>
  <c r="X522" i="9"/>
  <c r="J528" i="9"/>
  <c r="R528" i="9"/>
  <c r="Z528" i="9"/>
  <c r="O531" i="9"/>
  <c r="W531" i="9"/>
  <c r="AE521" i="9"/>
  <c r="AE515" i="9"/>
  <c r="H525" i="9"/>
  <c r="P525" i="9"/>
  <c r="X525" i="9"/>
  <c r="M528" i="9"/>
  <c r="U528" i="9"/>
  <c r="AC528" i="9"/>
  <c r="J531" i="9"/>
  <c r="R531" i="9"/>
  <c r="Z531" i="9"/>
  <c r="K576" i="9"/>
  <c r="S576" i="9"/>
  <c r="V423" i="9"/>
  <c r="AD423" i="9"/>
  <c r="N438" i="9"/>
  <c r="V438" i="9"/>
  <c r="AD438" i="9"/>
  <c r="I504" i="9"/>
  <c r="Q504" i="9"/>
  <c r="Y504" i="9"/>
  <c r="AE503" i="9"/>
  <c r="L555" i="9"/>
  <c r="T555" i="9"/>
  <c r="AB555" i="9"/>
  <c r="I510" i="9"/>
  <c r="Q510" i="9"/>
  <c r="Y510" i="9"/>
  <c r="N513" i="9"/>
  <c r="V513" i="9"/>
  <c r="AD513" i="9"/>
  <c r="H519" i="9"/>
  <c r="P519" i="9"/>
  <c r="X519" i="9"/>
  <c r="AE518" i="9"/>
  <c r="J525" i="9"/>
  <c r="R525" i="9"/>
  <c r="Z525" i="9"/>
  <c r="AE524" i="9"/>
  <c r="L531" i="9"/>
  <c r="T531" i="9"/>
  <c r="AB531" i="9"/>
  <c r="J504" i="9"/>
  <c r="R504" i="9"/>
  <c r="Z504" i="9"/>
  <c r="O507" i="9"/>
  <c r="W507" i="9"/>
  <c r="J510" i="9"/>
  <c r="R510" i="9"/>
  <c r="Z510" i="9"/>
  <c r="AE509" i="9"/>
  <c r="L516" i="9"/>
  <c r="T516" i="9"/>
  <c r="AB516" i="9"/>
  <c r="N522" i="9"/>
  <c r="V522" i="9"/>
  <c r="AD522" i="9"/>
  <c r="K525" i="9"/>
  <c r="S525" i="9"/>
  <c r="AA525" i="9"/>
  <c r="H528" i="9"/>
  <c r="P528" i="9"/>
  <c r="X528" i="9"/>
  <c r="J534" i="9"/>
  <c r="R534" i="9"/>
  <c r="Z534" i="9"/>
  <c r="H417" i="9"/>
  <c r="K504" i="9"/>
  <c r="S504" i="9"/>
  <c r="AA504" i="9"/>
  <c r="N555" i="9"/>
  <c r="V555" i="9"/>
  <c r="AD555" i="9"/>
  <c r="H513" i="9"/>
  <c r="P513" i="9"/>
  <c r="X513" i="9"/>
  <c r="M516" i="9"/>
  <c r="U516" i="9"/>
  <c r="AC516" i="9"/>
  <c r="J519" i="9"/>
  <c r="R519" i="9"/>
  <c r="Z519" i="9"/>
  <c r="L525" i="9"/>
  <c r="T525" i="9"/>
  <c r="AB525" i="9"/>
  <c r="AE527" i="9"/>
  <c r="N531" i="9"/>
  <c r="V531" i="9"/>
  <c r="AD531" i="9"/>
  <c r="I549" i="9"/>
  <c r="Q549" i="9"/>
  <c r="Y549" i="9"/>
  <c r="T603" i="9"/>
  <c r="AB603" i="9"/>
  <c r="J549" i="9"/>
  <c r="R549" i="9"/>
  <c r="Z549" i="9"/>
  <c r="AE539" i="9"/>
  <c r="L549" i="9"/>
  <c r="T549" i="9"/>
  <c r="AB549" i="9"/>
  <c r="Y552" i="9"/>
  <c r="N561" i="9"/>
  <c r="V561" i="9"/>
  <c r="AD561" i="9"/>
  <c r="N570" i="9"/>
  <c r="V570" i="9"/>
  <c r="AD570" i="9"/>
  <c r="N573" i="9"/>
  <c r="V573" i="9"/>
  <c r="AD573" i="9"/>
  <c r="N576" i="9"/>
  <c r="V576" i="9"/>
  <c r="AD576" i="9"/>
  <c r="N585" i="9"/>
  <c r="V585" i="9"/>
  <c r="AD585" i="9"/>
  <c r="O558" i="9"/>
  <c r="W558" i="9"/>
  <c r="O594" i="9"/>
  <c r="W594" i="9"/>
  <c r="O597" i="9"/>
  <c r="W597" i="9"/>
  <c r="O603" i="9"/>
  <c r="W603" i="9"/>
  <c r="O609" i="9"/>
  <c r="W609" i="9"/>
  <c r="AE587" i="9"/>
  <c r="AE602" i="9"/>
  <c r="AE542" i="9"/>
  <c r="AE563" i="9"/>
  <c r="AE557" i="9"/>
  <c r="AE593" i="9"/>
  <c r="AE596" i="9"/>
  <c r="AE608" i="9"/>
  <c r="AE572" i="9"/>
  <c r="AE575" i="9"/>
  <c r="AE578" i="9"/>
  <c r="AE548" i="9"/>
  <c r="L537" i="9"/>
  <c r="T537" i="9"/>
  <c r="AB537" i="9"/>
  <c r="AE536" i="9"/>
  <c r="AE533" i="9"/>
  <c r="L543" i="9"/>
  <c r="T543" i="9"/>
  <c r="AB543" i="9"/>
  <c r="N552" i="9"/>
  <c r="V552" i="9"/>
  <c r="AD552" i="9"/>
  <c r="K564" i="9"/>
  <c r="S564" i="9"/>
  <c r="AA564" i="9"/>
  <c r="K570" i="9"/>
  <c r="S570" i="9"/>
  <c r="AA570" i="9"/>
  <c r="K573" i="9"/>
  <c r="S573" i="9"/>
  <c r="AA573" i="9"/>
  <c r="K579" i="9"/>
  <c r="S579" i="9"/>
  <c r="AA579" i="9"/>
  <c r="K585" i="9"/>
  <c r="S585" i="9"/>
  <c r="AA585" i="9"/>
  <c r="L558" i="9"/>
  <c r="T558" i="9"/>
  <c r="AB558" i="9"/>
  <c r="L591" i="9"/>
  <c r="T591" i="9"/>
  <c r="AB591" i="9"/>
  <c r="L594" i="9"/>
  <c r="T594" i="9"/>
  <c r="AB594" i="9"/>
  <c r="L597" i="9"/>
  <c r="T597" i="9"/>
  <c r="AB597" i="9"/>
  <c r="L606" i="9"/>
  <c r="T606" i="9"/>
  <c r="AB606" i="9"/>
  <c r="L609" i="9"/>
  <c r="T609" i="9"/>
  <c r="AB609" i="9"/>
  <c r="M537" i="9"/>
  <c r="U537" i="9"/>
  <c r="AC537" i="9"/>
  <c r="AE569" i="9"/>
  <c r="L552" i="9"/>
  <c r="T552" i="9"/>
  <c r="AB552" i="9"/>
  <c r="J570" i="9"/>
  <c r="R570" i="9"/>
  <c r="Z570" i="9"/>
  <c r="H579" i="9"/>
  <c r="P579" i="9"/>
  <c r="X579" i="9"/>
  <c r="O588" i="9"/>
  <c r="W588" i="9"/>
  <c r="M552" i="9"/>
  <c r="M561" i="9"/>
  <c r="U561" i="9"/>
  <c r="AC561" i="9"/>
  <c r="AE584" i="9"/>
  <c r="O552" i="9"/>
  <c r="W552" i="9"/>
  <c r="O564" i="9"/>
  <c r="W564" i="9"/>
  <c r="J585" i="9"/>
  <c r="R585" i="9"/>
  <c r="Z585" i="9"/>
  <c r="I591" i="9"/>
  <c r="Q591" i="9"/>
  <c r="Y591" i="9"/>
  <c r="AE590" i="9"/>
  <c r="AE551" i="9"/>
  <c r="AE560" i="9"/>
  <c r="I606" i="9"/>
  <c r="Q606" i="9"/>
  <c r="Y606" i="9"/>
  <c r="AE605" i="9"/>
  <c r="L423" i="9"/>
  <c r="T423" i="9"/>
  <c r="AB423" i="9"/>
  <c r="L438" i="9"/>
  <c r="T438" i="9"/>
  <c r="AB438" i="9"/>
  <c r="O441" i="9"/>
  <c r="H456" i="9"/>
  <c r="P456" i="9"/>
  <c r="X456" i="9"/>
  <c r="H453" i="9"/>
  <c r="P453" i="9"/>
  <c r="X453" i="9"/>
  <c r="X495" i="9"/>
  <c r="J495" i="9"/>
  <c r="R495" i="9"/>
  <c r="Z495" i="9"/>
  <c r="I495" i="9"/>
  <c r="Q495" i="9"/>
  <c r="Y495" i="9"/>
  <c r="K495" i="9"/>
  <c r="L495" i="9"/>
  <c r="M495" i="9"/>
  <c r="U495" i="9"/>
  <c r="AC495" i="9"/>
  <c r="AA495" i="9"/>
  <c r="T495" i="9"/>
  <c r="N495" i="9"/>
  <c r="V495" i="9"/>
  <c r="AD495" i="9"/>
  <c r="S495" i="9"/>
  <c r="AB495" i="9"/>
  <c r="O495" i="9"/>
  <c r="W495" i="9"/>
  <c r="H495" i="9"/>
  <c r="P495" i="9"/>
  <c r="J453" i="9"/>
  <c r="R453" i="9"/>
  <c r="Z453" i="9"/>
  <c r="N465" i="9"/>
  <c r="AD465" i="9"/>
  <c r="V465" i="9"/>
  <c r="P465" i="9"/>
  <c r="X465" i="9"/>
  <c r="J465" i="9"/>
  <c r="R465" i="9"/>
  <c r="Z465" i="9"/>
  <c r="H465" i="9"/>
  <c r="N417" i="9"/>
  <c r="AD417" i="9"/>
  <c r="M411" i="9"/>
  <c r="U411" i="9"/>
  <c r="AC411" i="9"/>
  <c r="L456" i="9"/>
  <c r="T456" i="9"/>
  <c r="AB456" i="9"/>
  <c r="L453" i="9"/>
  <c r="T453" i="9"/>
  <c r="I441" i="9"/>
  <c r="Q441" i="9"/>
  <c r="Y441" i="9"/>
  <c r="O432" i="9"/>
  <c r="W432" i="9"/>
  <c r="H429" i="9"/>
  <c r="P429" i="9"/>
  <c r="X429" i="9"/>
  <c r="P423" i="9"/>
  <c r="X423" i="9"/>
  <c r="H423" i="9"/>
  <c r="I465" i="9"/>
  <c r="Q465" i="9"/>
  <c r="O465" i="9"/>
  <c r="Y465" i="9"/>
  <c r="K465" i="9"/>
  <c r="S465" i="9"/>
  <c r="AA465" i="9"/>
  <c r="N456" i="9"/>
  <c r="V456" i="9"/>
  <c r="AD456" i="9"/>
  <c r="L465" i="9"/>
  <c r="T465" i="9"/>
  <c r="AB465" i="9"/>
  <c r="K432" i="9"/>
  <c r="S432" i="9"/>
  <c r="AA432" i="9"/>
  <c r="M441" i="9"/>
  <c r="U441" i="9"/>
  <c r="AC441" i="9"/>
  <c r="N453" i="9"/>
  <c r="V453" i="9"/>
  <c r="AD453" i="9"/>
  <c r="I411" i="9"/>
  <c r="Q411" i="9"/>
  <c r="Y411" i="9"/>
  <c r="J417" i="9"/>
  <c r="R417" i="9"/>
  <c r="Z417" i="9"/>
  <c r="K444" i="9"/>
  <c r="S444" i="9"/>
  <c r="AA444" i="9"/>
  <c r="M465" i="9"/>
  <c r="U465" i="9"/>
  <c r="AC465" i="9"/>
  <c r="W465" i="9"/>
  <c r="H471" i="9"/>
  <c r="K438" i="9"/>
  <c r="S438" i="9"/>
  <c r="AA438" i="9"/>
  <c r="P432" i="9"/>
  <c r="M438" i="9"/>
  <c r="U438" i="9"/>
  <c r="AC438" i="9"/>
  <c r="J468" i="9"/>
  <c r="R468" i="9"/>
  <c r="Z468" i="9"/>
  <c r="L441" i="9"/>
  <c r="T441" i="9"/>
  <c r="AB441" i="9"/>
  <c r="N435" i="9"/>
  <c r="V435" i="9"/>
  <c r="AD435" i="9"/>
  <c r="H411" i="9"/>
  <c r="P411" i="9"/>
  <c r="X411" i="9"/>
  <c r="I417" i="9"/>
  <c r="Y417" i="9"/>
  <c r="M468" i="9"/>
  <c r="AC468" i="9"/>
  <c r="K423" i="9"/>
  <c r="S423" i="9"/>
  <c r="AA423" i="9"/>
  <c r="H435" i="9"/>
  <c r="X435" i="9"/>
  <c r="I438" i="9"/>
  <c r="Q438" i="9"/>
  <c r="Y438" i="9"/>
  <c r="O468" i="9"/>
  <c r="N468" i="9"/>
  <c r="AD468" i="9"/>
  <c r="N432" i="9"/>
  <c r="V432" i="9"/>
  <c r="AD432" i="9"/>
  <c r="H441" i="9"/>
  <c r="P441" i="9"/>
  <c r="X441" i="9"/>
  <c r="I453" i="9"/>
  <c r="Q453" i="9"/>
  <c r="Y453" i="9"/>
  <c r="J435" i="9"/>
  <c r="R435" i="9"/>
  <c r="Z435" i="9"/>
  <c r="S435" i="9"/>
  <c r="L411" i="9"/>
  <c r="T411" i="9"/>
  <c r="AB411" i="9"/>
  <c r="N444" i="9"/>
  <c r="V444" i="9"/>
  <c r="AD444" i="9"/>
  <c r="K456" i="9"/>
  <c r="S456" i="9"/>
  <c r="AA456" i="9"/>
  <c r="AE464" i="9"/>
  <c r="I423" i="9"/>
  <c r="Q423" i="9"/>
  <c r="Y423" i="9"/>
  <c r="K453" i="9"/>
  <c r="S453" i="9"/>
  <c r="AA453" i="9"/>
  <c r="K435" i="9"/>
  <c r="AA435" i="9"/>
  <c r="T435" i="9"/>
  <c r="K417" i="9"/>
  <c r="S417" i="9"/>
  <c r="AA417" i="9"/>
  <c r="L444" i="9"/>
  <c r="T444" i="9"/>
  <c r="AB444" i="9"/>
  <c r="V417" i="9"/>
  <c r="J456" i="9"/>
  <c r="R456" i="9"/>
  <c r="Z456" i="9"/>
  <c r="M423" i="9"/>
  <c r="U423" i="9"/>
  <c r="AC423" i="9"/>
  <c r="N423" i="9"/>
  <c r="M432" i="9"/>
  <c r="U432" i="9"/>
  <c r="AC432" i="9"/>
  <c r="M429" i="9"/>
  <c r="U429" i="9"/>
  <c r="AC429" i="9"/>
  <c r="O453" i="9"/>
  <c r="W453" i="9"/>
  <c r="O435" i="9"/>
  <c r="W435" i="9"/>
  <c r="AE434" i="9"/>
  <c r="P435" i="9"/>
  <c r="O411" i="9"/>
  <c r="W411" i="9"/>
  <c r="O417" i="9"/>
  <c r="W417" i="9"/>
  <c r="X444" i="9"/>
  <c r="Q444" i="9"/>
  <c r="O423" i="9"/>
  <c r="Q417" i="9"/>
  <c r="O456" i="9"/>
  <c r="W456" i="9"/>
  <c r="M456" i="9"/>
  <c r="U456" i="9"/>
  <c r="AC456" i="9"/>
  <c r="I456" i="9"/>
  <c r="Q456" i="9"/>
  <c r="Y456" i="9"/>
  <c r="AE455" i="9"/>
  <c r="X432" i="9"/>
  <c r="I429" i="9"/>
  <c r="Q429" i="9"/>
  <c r="Y429" i="9"/>
  <c r="I444" i="9"/>
  <c r="Y444" i="9"/>
  <c r="AE443" i="9"/>
  <c r="M444" i="9"/>
  <c r="U444" i="9"/>
  <c r="AC444" i="9"/>
  <c r="O444" i="9"/>
  <c r="W444" i="9"/>
  <c r="H444" i="9"/>
  <c r="P444" i="9"/>
  <c r="J444" i="9"/>
  <c r="R444" i="9"/>
  <c r="Z444" i="9"/>
  <c r="W423" i="9"/>
  <c r="W441" i="9"/>
  <c r="AD411" i="9"/>
  <c r="J429" i="9"/>
  <c r="Z429" i="9"/>
  <c r="K429" i="9"/>
  <c r="S429" i="9"/>
  <c r="AA429" i="9"/>
  <c r="L435" i="9"/>
  <c r="AB435" i="9"/>
  <c r="N429" i="9"/>
  <c r="V429" i="9"/>
  <c r="AD429" i="9"/>
  <c r="AE428" i="9"/>
  <c r="R429" i="9"/>
  <c r="AE422" i="9"/>
  <c r="J423" i="9"/>
  <c r="R423" i="9"/>
  <c r="Z423" i="9"/>
  <c r="L432" i="9"/>
  <c r="T432" i="9"/>
  <c r="AB432" i="9"/>
  <c r="O429" i="9"/>
  <c r="W429" i="9"/>
  <c r="J441" i="9"/>
  <c r="R441" i="9"/>
  <c r="Z441" i="9"/>
  <c r="AE440" i="9"/>
  <c r="M453" i="9"/>
  <c r="U453" i="9"/>
  <c r="AC453" i="9"/>
  <c r="N411" i="9"/>
  <c r="V411" i="9"/>
  <c r="AE416" i="9"/>
  <c r="P417" i="9"/>
  <c r="X417" i="9"/>
  <c r="N441" i="9"/>
  <c r="V441" i="9"/>
  <c r="AD441" i="9"/>
  <c r="AE452" i="9"/>
  <c r="O438" i="9"/>
  <c r="W438" i="9"/>
  <c r="J411" i="9"/>
  <c r="R411" i="9"/>
  <c r="Z411" i="9"/>
  <c r="AE410" i="9"/>
  <c r="M417" i="9"/>
  <c r="U417" i="9"/>
  <c r="AC417" i="9"/>
  <c r="I432" i="9"/>
  <c r="Q432" i="9"/>
  <c r="Y432" i="9"/>
  <c r="AE431" i="9"/>
  <c r="H432" i="9"/>
  <c r="L429" i="9"/>
  <c r="T429" i="9"/>
  <c r="AB429" i="9"/>
  <c r="M435" i="9"/>
  <c r="U435" i="9"/>
  <c r="AC435" i="9"/>
  <c r="H438" i="9"/>
  <c r="P438" i="9"/>
  <c r="X438" i="9"/>
  <c r="AE437" i="9"/>
  <c r="K411" i="9"/>
  <c r="S411" i="9"/>
  <c r="AA411" i="9"/>
  <c r="P480" i="9" l="1"/>
  <c r="W486" i="9"/>
  <c r="W483" i="9"/>
  <c r="K486" i="9"/>
  <c r="K483" i="9"/>
  <c r="I486" i="9"/>
  <c r="I483" i="9"/>
  <c r="Y486" i="9"/>
  <c r="Y483" i="9"/>
  <c r="S486" i="9"/>
  <c r="S483" i="9"/>
  <c r="Q486" i="9"/>
  <c r="Q483" i="9"/>
  <c r="P486" i="9"/>
  <c r="P483" i="9"/>
  <c r="AA486" i="9"/>
  <c r="AA483" i="9"/>
  <c r="X486" i="9"/>
  <c r="X483" i="9"/>
  <c r="H474" i="9"/>
  <c r="Y480" i="9"/>
  <c r="Q480" i="9"/>
  <c r="AF619" i="9"/>
  <c r="G629" i="9" s="1"/>
  <c r="AE467" i="9"/>
  <c r="R471" i="9"/>
  <c r="AD471" i="9"/>
  <c r="AB474" i="9"/>
  <c r="U474" i="9"/>
  <c r="Z474" i="9"/>
  <c r="L474" i="9"/>
  <c r="O471" i="9"/>
  <c r="V474" i="9"/>
  <c r="T474" i="9"/>
  <c r="AE305" i="9"/>
  <c r="H306" i="9"/>
  <c r="AE306" i="9" s="1"/>
  <c r="AF306" i="9" s="1"/>
  <c r="AE600" i="9"/>
  <c r="AF600" i="9" s="1"/>
  <c r="AE582" i="9"/>
  <c r="AF582" i="9" s="1"/>
  <c r="AE516" i="9"/>
  <c r="AF516" i="9" s="1"/>
  <c r="AE540" i="9"/>
  <c r="AF540" i="9" s="1"/>
  <c r="AE588" i="9"/>
  <c r="AF588" i="9" s="1"/>
  <c r="AE504" i="9"/>
  <c r="AF504" i="9" s="1"/>
  <c r="AE513" i="9"/>
  <c r="AF513" i="9" s="1"/>
  <c r="AE609" i="9"/>
  <c r="AF609" i="9" s="1"/>
  <c r="AE555" i="9"/>
  <c r="AF555" i="9" s="1"/>
  <c r="AE564" i="9"/>
  <c r="AF564" i="9" s="1"/>
  <c r="AE573" i="9"/>
  <c r="AF573" i="9" s="1"/>
  <c r="AE507" i="9"/>
  <c r="AF507" i="9" s="1"/>
  <c r="AE594" i="9"/>
  <c r="AF594" i="9" s="1"/>
  <c r="AE549" i="9"/>
  <c r="AF549" i="9" s="1"/>
  <c r="AE525" i="9"/>
  <c r="AF525" i="9" s="1"/>
  <c r="AE576" i="9"/>
  <c r="AF576" i="9" s="1"/>
  <c r="AE528" i="9"/>
  <c r="AF528" i="9" s="1"/>
  <c r="AE543" i="9"/>
  <c r="AF543" i="9" s="1"/>
  <c r="AE591" i="9"/>
  <c r="AF591" i="9" s="1"/>
  <c r="AE561" i="9"/>
  <c r="AF561" i="9" s="1"/>
  <c r="AE603" i="9"/>
  <c r="AF603" i="9" s="1"/>
  <c r="AE534" i="9"/>
  <c r="AF534" i="9" s="1"/>
  <c r="AE510" i="9"/>
  <c r="AF510" i="9" s="1"/>
  <c r="AE519" i="9"/>
  <c r="AF519" i="9" s="1"/>
  <c r="AE531" i="9"/>
  <c r="AF531" i="9" s="1"/>
  <c r="AE537" i="9"/>
  <c r="AF537" i="9" s="1"/>
  <c r="AE597" i="9"/>
  <c r="AF597" i="9" s="1"/>
  <c r="AE558" i="9"/>
  <c r="AF558" i="9" s="1"/>
  <c r="AE552" i="9"/>
  <c r="AF552" i="9" s="1"/>
  <c r="AE585" i="9"/>
  <c r="AF585" i="9" s="1"/>
  <c r="AE522" i="9"/>
  <c r="AF522" i="9" s="1"/>
  <c r="AE606" i="9"/>
  <c r="AF606" i="9" s="1"/>
  <c r="AE570" i="9"/>
  <c r="AF570" i="9" s="1"/>
  <c r="AE579" i="9"/>
  <c r="AF579" i="9" s="1"/>
  <c r="AE494" i="9"/>
  <c r="AE495" i="9"/>
  <c r="AF495" i="9" s="1"/>
  <c r="AE465" i="9"/>
  <c r="AF465" i="9" s="1"/>
  <c r="AE468" i="9"/>
  <c r="AF468" i="9" s="1"/>
  <c r="AE456" i="9"/>
  <c r="AF456" i="9" s="1"/>
  <c r="AE417" i="9"/>
  <c r="AF417" i="9" s="1"/>
  <c r="AE423" i="9"/>
  <c r="AF423" i="9" s="1"/>
  <c r="AE435" i="9"/>
  <c r="AF435" i="9" s="1"/>
  <c r="AE453" i="9"/>
  <c r="AF453" i="9" s="1"/>
  <c r="AE429" i="9"/>
  <c r="AF429" i="9" s="1"/>
  <c r="AE444" i="9"/>
  <c r="AF444" i="9" s="1"/>
  <c r="AE432" i="9"/>
  <c r="AF432" i="9" s="1"/>
  <c r="AE411" i="9"/>
  <c r="AF411" i="9" s="1"/>
  <c r="AE441" i="9"/>
  <c r="AF441" i="9" s="1"/>
  <c r="AE438" i="9"/>
  <c r="AF438" i="9" s="1"/>
  <c r="E399" i="9"/>
  <c r="E396" i="9"/>
  <c r="E393" i="9"/>
  <c r="E390" i="9"/>
  <c r="E387" i="9"/>
  <c r="E384" i="9"/>
  <c r="E381" i="9"/>
  <c r="E378" i="9"/>
  <c r="E375" i="9"/>
  <c r="E372" i="9"/>
  <c r="E369" i="9"/>
  <c r="E366" i="9"/>
  <c r="E363" i="9"/>
  <c r="E360" i="9"/>
  <c r="E357" i="9"/>
  <c r="E354" i="9"/>
  <c r="E345" i="9"/>
  <c r="E333" i="9"/>
  <c r="E330" i="9"/>
  <c r="E327" i="9"/>
  <c r="E324" i="9"/>
  <c r="E318" i="9"/>
  <c r="E315" i="9"/>
  <c r="E312" i="9"/>
  <c r="E303" i="9"/>
  <c r="E297" i="9"/>
  <c r="E294" i="9"/>
  <c r="E291" i="9"/>
  <c r="E288" i="9"/>
  <c r="E285" i="9"/>
  <c r="E282" i="9"/>
  <c r="E279" i="9"/>
  <c r="E276" i="9"/>
  <c r="E270" i="9"/>
  <c r="E267" i="9"/>
  <c r="E258" i="9"/>
  <c r="E255" i="9"/>
  <c r="E252" i="9"/>
  <c r="E249" i="9"/>
  <c r="E246" i="9"/>
  <c r="E243" i="9"/>
  <c r="E240" i="9"/>
  <c r="E237" i="9"/>
  <c r="E234" i="9"/>
  <c r="E231" i="9"/>
  <c r="E228" i="9"/>
  <c r="E225" i="9"/>
  <c r="E222" i="9"/>
  <c r="E219" i="9"/>
  <c r="E216" i="9"/>
  <c r="E213" i="9"/>
  <c r="E210" i="9"/>
  <c r="E207" i="9"/>
  <c r="E204" i="9"/>
  <c r="E201" i="9"/>
  <c r="E198" i="9"/>
  <c r="E195" i="9"/>
  <c r="E192" i="9"/>
  <c r="E189" i="9"/>
  <c r="E186" i="9"/>
  <c r="E183" i="9"/>
  <c r="E180" i="9"/>
  <c r="E177" i="9"/>
  <c r="E174" i="9"/>
  <c r="E171" i="9"/>
  <c r="E168" i="9"/>
  <c r="E165" i="9"/>
  <c r="E162" i="9"/>
  <c r="E159" i="9"/>
  <c r="E153" i="9"/>
  <c r="E150" i="9"/>
  <c r="E147" i="9"/>
  <c r="E144" i="9"/>
  <c r="E141" i="9"/>
  <c r="E138" i="9"/>
  <c r="E135" i="9"/>
  <c r="E132" i="9"/>
  <c r="E129" i="9"/>
  <c r="E126" i="9"/>
  <c r="E123" i="9"/>
  <c r="E120" i="9"/>
  <c r="E114" i="9"/>
  <c r="E105" i="9"/>
  <c r="E102" i="9"/>
  <c r="E99" i="9"/>
  <c r="E96" i="9"/>
  <c r="E93" i="9"/>
  <c r="E90" i="9"/>
  <c r="E87" i="9"/>
  <c r="E84" i="9"/>
  <c r="E81" i="9"/>
  <c r="E78" i="9"/>
  <c r="E75" i="9"/>
  <c r="E72" i="9"/>
  <c r="E69" i="9"/>
  <c r="E63" i="9"/>
  <c r="E60" i="9"/>
  <c r="E57" i="9"/>
  <c r="E54" i="9"/>
  <c r="E51" i="9"/>
  <c r="E48" i="9"/>
  <c r="E45" i="9"/>
  <c r="E42" i="9"/>
  <c r="E39" i="9"/>
  <c r="E36" i="9"/>
  <c r="E33" i="9"/>
  <c r="E30" i="9"/>
  <c r="E27" i="9"/>
  <c r="E24" i="9"/>
  <c r="E21" i="9"/>
  <c r="J474" i="9" l="1"/>
  <c r="AF457" i="9"/>
  <c r="G625" i="9" s="1"/>
  <c r="AF610" i="9"/>
  <c r="G628" i="9" s="1"/>
  <c r="AF496" i="9"/>
  <c r="G627" i="9" s="1"/>
  <c r="AD474" i="9"/>
  <c r="R474" i="9"/>
  <c r="O474" i="9"/>
  <c r="N471" i="9"/>
  <c r="AE471" i="9" s="1"/>
  <c r="AF471" i="9" s="1"/>
  <c r="AE470" i="9"/>
  <c r="AE308" i="9"/>
  <c r="H309" i="9"/>
  <c r="AE309" i="9" s="1"/>
  <c r="AF309" i="9" s="1"/>
  <c r="AE23" i="9"/>
  <c r="E117" i="9"/>
  <c r="AC273" i="9"/>
  <c r="V273" i="9"/>
  <c r="I273" i="9"/>
  <c r="S273" i="9"/>
  <c r="R273" i="9"/>
  <c r="AD273" i="9"/>
  <c r="Q273" i="9"/>
  <c r="Y273" i="9"/>
  <c r="AA273" i="9"/>
  <c r="O273" i="9"/>
  <c r="Z273" i="9"/>
  <c r="N273" i="9"/>
  <c r="K273" i="9"/>
  <c r="W273" i="9"/>
  <c r="J273" i="9"/>
  <c r="M273" i="9"/>
  <c r="AB273" i="9"/>
  <c r="T273" i="9"/>
  <c r="L273" i="9"/>
  <c r="X273" i="9"/>
  <c r="H273" i="9"/>
  <c r="H81" i="9"/>
  <c r="P81" i="9"/>
  <c r="X81" i="9"/>
  <c r="L93" i="9"/>
  <c r="T93" i="9"/>
  <c r="AB93" i="9"/>
  <c r="I267" i="9"/>
  <c r="Q267" i="9"/>
  <c r="Y267" i="9"/>
  <c r="J270" i="9"/>
  <c r="R270" i="9"/>
  <c r="Z270" i="9"/>
  <c r="AA267" i="9"/>
  <c r="L270" i="9"/>
  <c r="T270" i="9"/>
  <c r="AB270" i="9"/>
  <c r="M270" i="9"/>
  <c r="P273" i="9"/>
  <c r="O267" i="9"/>
  <c r="W267" i="9"/>
  <c r="H270" i="9"/>
  <c r="P270" i="9"/>
  <c r="X270" i="9"/>
  <c r="N267" i="9"/>
  <c r="V267" i="9"/>
  <c r="AD267" i="9"/>
  <c r="N270" i="9"/>
  <c r="V270" i="9"/>
  <c r="AD270" i="9"/>
  <c r="J267" i="9"/>
  <c r="R267" i="9"/>
  <c r="Z267" i="9"/>
  <c r="K270" i="9"/>
  <c r="S270" i="9"/>
  <c r="AA270" i="9"/>
  <c r="U273" i="9"/>
  <c r="K54" i="9"/>
  <c r="S54" i="9"/>
  <c r="AA54" i="9"/>
  <c r="H267" i="9"/>
  <c r="P267" i="9"/>
  <c r="X267" i="9"/>
  <c r="U270" i="9"/>
  <c r="AC270" i="9"/>
  <c r="W270" i="9"/>
  <c r="L267" i="9"/>
  <c r="T267" i="9"/>
  <c r="AB267" i="9"/>
  <c r="K267" i="9"/>
  <c r="S267" i="9"/>
  <c r="I270" i="9"/>
  <c r="Q270" i="9"/>
  <c r="Y270" i="9"/>
  <c r="N87" i="9"/>
  <c r="V87" i="9"/>
  <c r="AD87" i="9"/>
  <c r="J99" i="9"/>
  <c r="R99" i="9"/>
  <c r="Z99" i="9"/>
  <c r="O114" i="9"/>
  <c r="W114" i="9"/>
  <c r="AA126" i="9"/>
  <c r="J240" i="9"/>
  <c r="R240" i="9"/>
  <c r="Z240" i="9"/>
  <c r="V252" i="9"/>
  <c r="AD252" i="9"/>
  <c r="M267" i="9"/>
  <c r="U267" i="9"/>
  <c r="AC267" i="9"/>
  <c r="O84" i="9"/>
  <c r="W84" i="9"/>
  <c r="K96" i="9"/>
  <c r="S96" i="9"/>
  <c r="AA96" i="9"/>
  <c r="O108" i="9"/>
  <c r="W108" i="9"/>
  <c r="L123" i="9"/>
  <c r="T123" i="9"/>
  <c r="AB123" i="9"/>
  <c r="K237" i="9"/>
  <c r="S237" i="9"/>
  <c r="AA237" i="9"/>
  <c r="W249" i="9"/>
  <c r="AE266" i="9"/>
  <c r="AE269" i="9"/>
  <c r="H105" i="9"/>
  <c r="P105" i="9"/>
  <c r="X105" i="9"/>
  <c r="T117" i="9"/>
  <c r="AB117" i="9"/>
  <c r="M120" i="9"/>
  <c r="U120" i="9"/>
  <c r="AC120" i="9"/>
  <c r="X153" i="9"/>
  <c r="H246" i="9"/>
  <c r="P246" i="9"/>
  <c r="X246" i="9"/>
  <c r="O270" i="9"/>
  <c r="M90" i="9"/>
  <c r="U90" i="9"/>
  <c r="AC90" i="9"/>
  <c r="I102" i="9"/>
  <c r="Q102" i="9"/>
  <c r="Y102" i="9"/>
  <c r="M114" i="9"/>
  <c r="U114" i="9"/>
  <c r="AC114" i="9"/>
  <c r="N117" i="9"/>
  <c r="V117" i="9"/>
  <c r="AD117" i="9"/>
  <c r="I243" i="9"/>
  <c r="Q243" i="9"/>
  <c r="Y243" i="9"/>
  <c r="N78" i="9"/>
  <c r="V78" i="9"/>
  <c r="AD78" i="9"/>
  <c r="J90" i="9"/>
  <c r="R90" i="9"/>
  <c r="Z90" i="9"/>
  <c r="K93" i="9"/>
  <c r="S93" i="9"/>
  <c r="AA93" i="9"/>
  <c r="Z114" i="9"/>
  <c r="AA117" i="9"/>
  <c r="X132" i="9"/>
  <c r="W222" i="9"/>
  <c r="I228" i="9"/>
  <c r="Q228" i="9"/>
  <c r="Y228" i="9"/>
  <c r="Y99" i="9"/>
  <c r="Q99" i="9"/>
  <c r="L159" i="9"/>
  <c r="T159" i="9"/>
  <c r="AB159" i="9"/>
  <c r="AA201" i="9"/>
  <c r="Z63" i="9"/>
  <c r="U27" i="9"/>
  <c r="AC27" i="9"/>
  <c r="J63" i="9"/>
  <c r="R63" i="9"/>
  <c r="L69" i="9"/>
  <c r="T69" i="9"/>
  <c r="AB69" i="9"/>
  <c r="Y204" i="9"/>
  <c r="M48" i="9"/>
  <c r="U48" i="9"/>
  <c r="AC48" i="9"/>
  <c r="P102" i="9"/>
  <c r="X102" i="9"/>
  <c r="L114" i="9"/>
  <c r="T114" i="9"/>
  <c r="AB114" i="9"/>
  <c r="U117" i="9"/>
  <c r="AC117" i="9"/>
  <c r="I177" i="9"/>
  <c r="Q177" i="9"/>
  <c r="Y177" i="9"/>
  <c r="K183" i="9"/>
  <c r="S183" i="9"/>
  <c r="AA183" i="9"/>
  <c r="N237" i="9"/>
  <c r="V237" i="9"/>
  <c r="AD237" i="9"/>
  <c r="X243" i="9"/>
  <c r="S225" i="9"/>
  <c r="AA225" i="9"/>
  <c r="K36" i="9"/>
  <c r="S36" i="9"/>
  <c r="AA36" i="9"/>
  <c r="L39" i="9"/>
  <c r="T39" i="9"/>
  <c r="AB39" i="9"/>
  <c r="H141" i="9"/>
  <c r="P141" i="9"/>
  <c r="X141" i="9"/>
  <c r="I144" i="9"/>
  <c r="Q144" i="9"/>
  <c r="Y144" i="9"/>
  <c r="J147" i="9"/>
  <c r="R147" i="9"/>
  <c r="Z147" i="9"/>
  <c r="I117" i="9"/>
  <c r="Q117" i="9"/>
  <c r="Y117" i="9"/>
  <c r="J120" i="9"/>
  <c r="R120" i="9"/>
  <c r="Z120" i="9"/>
  <c r="K123" i="9"/>
  <c r="S123" i="9"/>
  <c r="AA123" i="9"/>
  <c r="X210" i="9"/>
  <c r="AA51" i="9"/>
  <c r="Y138" i="9"/>
  <c r="Z141" i="9"/>
  <c r="AA144" i="9"/>
  <c r="AC150" i="9"/>
  <c r="L240" i="9"/>
  <c r="T240" i="9"/>
  <c r="AB240" i="9"/>
  <c r="AC243" i="9"/>
  <c r="H252" i="9"/>
  <c r="P252" i="9"/>
  <c r="X252" i="9"/>
  <c r="O57" i="9"/>
  <c r="J30" i="9"/>
  <c r="R30" i="9"/>
  <c r="Z30" i="9"/>
  <c r="N45" i="9"/>
  <c r="V45" i="9"/>
  <c r="AD45" i="9"/>
  <c r="H54" i="9"/>
  <c r="P54" i="9"/>
  <c r="X54" i="9"/>
  <c r="K63" i="9"/>
  <c r="S63" i="9"/>
  <c r="AA63" i="9"/>
  <c r="N72" i="9"/>
  <c r="V72" i="9"/>
  <c r="AD72" i="9"/>
  <c r="I84" i="9"/>
  <c r="Q84" i="9"/>
  <c r="Y84" i="9"/>
  <c r="O105" i="9"/>
  <c r="W105" i="9"/>
  <c r="H108" i="9"/>
  <c r="P108" i="9"/>
  <c r="X108" i="9"/>
  <c r="O135" i="9"/>
  <c r="W135" i="9"/>
  <c r="M162" i="9"/>
  <c r="U162" i="9"/>
  <c r="AC162" i="9"/>
  <c r="N165" i="9"/>
  <c r="V165" i="9"/>
  <c r="AD165" i="9"/>
  <c r="I174" i="9"/>
  <c r="Q174" i="9"/>
  <c r="Y174" i="9"/>
  <c r="O192" i="9"/>
  <c r="W192" i="9"/>
  <c r="O195" i="9"/>
  <c r="W195" i="9"/>
  <c r="R204" i="9"/>
  <c r="Z204" i="9"/>
  <c r="V216" i="9"/>
  <c r="AD216" i="9"/>
  <c r="H219" i="9"/>
  <c r="P219" i="9"/>
  <c r="X219" i="9"/>
  <c r="J228" i="9"/>
  <c r="R228" i="9"/>
  <c r="Z228" i="9"/>
  <c r="K234" i="9"/>
  <c r="S234" i="9"/>
  <c r="AA234" i="9"/>
  <c r="W246" i="9"/>
  <c r="K27" i="9"/>
  <c r="S27" i="9"/>
  <c r="AA27" i="9"/>
  <c r="M36" i="9"/>
  <c r="U36" i="9"/>
  <c r="AC36" i="9"/>
  <c r="O48" i="9"/>
  <c r="W48" i="9"/>
  <c r="I57" i="9"/>
  <c r="Q57" i="9"/>
  <c r="Y57" i="9"/>
  <c r="M66" i="9"/>
  <c r="U66" i="9"/>
  <c r="AC66" i="9"/>
  <c r="W72" i="9"/>
  <c r="O75" i="9"/>
  <c r="W75" i="9"/>
  <c r="K87" i="9"/>
  <c r="S87" i="9"/>
  <c r="AA87" i="9"/>
  <c r="H102" i="9"/>
  <c r="J114" i="9"/>
  <c r="R114" i="9"/>
  <c r="K117" i="9"/>
  <c r="S117" i="9"/>
  <c r="L120" i="9"/>
  <c r="T120" i="9"/>
  <c r="AB120" i="9"/>
  <c r="H132" i="9"/>
  <c r="P132" i="9"/>
  <c r="I138" i="9"/>
  <c r="Q138" i="9"/>
  <c r="R141" i="9"/>
  <c r="K144" i="9"/>
  <c r="S144" i="9"/>
  <c r="M150" i="9"/>
  <c r="U150" i="9"/>
  <c r="M153" i="9"/>
  <c r="U153" i="9"/>
  <c r="AC153" i="9"/>
  <c r="N159" i="9"/>
  <c r="V159" i="9"/>
  <c r="AD159" i="9"/>
  <c r="J174" i="9"/>
  <c r="R174" i="9"/>
  <c r="Z174" i="9"/>
  <c r="H192" i="9"/>
  <c r="P192" i="9"/>
  <c r="X192" i="9"/>
  <c r="J225" i="9"/>
  <c r="R225" i="9"/>
  <c r="Z225" i="9"/>
  <c r="L231" i="9"/>
  <c r="T231" i="9"/>
  <c r="AB231" i="9"/>
  <c r="I249" i="9"/>
  <c r="Q249" i="9"/>
  <c r="Y249" i="9"/>
  <c r="K255" i="9"/>
  <c r="S255" i="9"/>
  <c r="AA255" i="9"/>
  <c r="L258" i="9"/>
  <c r="T258" i="9"/>
  <c r="AB258" i="9"/>
  <c r="K153" i="9"/>
  <c r="O222" i="9"/>
  <c r="O42" i="9"/>
  <c r="W42" i="9"/>
  <c r="H45" i="9"/>
  <c r="P45" i="9"/>
  <c r="X45" i="9"/>
  <c r="I51" i="9"/>
  <c r="Q51" i="9"/>
  <c r="Y51" i="9"/>
  <c r="J54" i="9"/>
  <c r="R54" i="9"/>
  <c r="Z54" i="9"/>
  <c r="H72" i="9"/>
  <c r="P72" i="9"/>
  <c r="X72" i="9"/>
  <c r="J81" i="9"/>
  <c r="R81" i="9"/>
  <c r="Z81" i="9"/>
  <c r="O162" i="9"/>
  <c r="W162" i="9"/>
  <c r="H165" i="9"/>
  <c r="P165" i="9"/>
  <c r="X165" i="9"/>
  <c r="J171" i="9"/>
  <c r="R171" i="9"/>
  <c r="Z171" i="9"/>
  <c r="H189" i="9"/>
  <c r="P189" i="9"/>
  <c r="X189" i="9"/>
  <c r="K201" i="9"/>
  <c r="S201" i="9"/>
  <c r="W57" i="9"/>
  <c r="S153" i="9"/>
  <c r="AA24" i="9"/>
  <c r="M27" i="9"/>
  <c r="N33" i="9"/>
  <c r="V33" i="9"/>
  <c r="AD33" i="9"/>
  <c r="H39" i="9"/>
  <c r="P39" i="9"/>
  <c r="X39" i="9"/>
  <c r="I48" i="9"/>
  <c r="Q48" i="9"/>
  <c r="Y48" i="9"/>
  <c r="N63" i="9"/>
  <c r="V63" i="9"/>
  <c r="AD63" i="9"/>
  <c r="H69" i="9"/>
  <c r="P69" i="9"/>
  <c r="X69" i="9"/>
  <c r="L84" i="9"/>
  <c r="T84" i="9"/>
  <c r="AB84" i="9"/>
  <c r="I99" i="9"/>
  <c r="M117" i="9"/>
  <c r="Q129" i="9"/>
  <c r="Y129" i="9"/>
  <c r="K138" i="9"/>
  <c r="S138" i="9"/>
  <c r="AA138" i="9"/>
  <c r="L141" i="9"/>
  <c r="T141" i="9"/>
  <c r="AB141" i="9"/>
  <c r="N147" i="9"/>
  <c r="V147" i="9"/>
  <c r="AD147" i="9"/>
  <c r="O150" i="9"/>
  <c r="W150" i="9"/>
  <c r="O153" i="9"/>
  <c r="W153" i="9"/>
  <c r="H159" i="9"/>
  <c r="P159" i="9"/>
  <c r="X159" i="9"/>
  <c r="AA171" i="9"/>
  <c r="I189" i="9"/>
  <c r="Q189" i="9"/>
  <c r="Y189" i="9"/>
  <c r="M228" i="9"/>
  <c r="U228" i="9"/>
  <c r="AC228" i="9"/>
  <c r="O237" i="9"/>
  <c r="W237" i="9"/>
  <c r="J246" i="9"/>
  <c r="R246" i="9"/>
  <c r="Z246" i="9"/>
  <c r="AA249" i="9"/>
  <c r="K24" i="9"/>
  <c r="S24" i="9"/>
  <c r="M24" i="9"/>
  <c r="U24" i="9"/>
  <c r="AC24" i="9"/>
  <c r="N30" i="9"/>
  <c r="V30" i="9"/>
  <c r="AD30" i="9"/>
  <c r="O33" i="9"/>
  <c r="W33" i="9"/>
  <c r="I42" i="9"/>
  <c r="Q42" i="9"/>
  <c r="Y42" i="9"/>
  <c r="J45" i="9"/>
  <c r="R45" i="9"/>
  <c r="Z45" i="9"/>
  <c r="K51" i="9"/>
  <c r="S51" i="9"/>
  <c r="I69" i="9"/>
  <c r="Q69" i="9"/>
  <c r="Y69" i="9"/>
  <c r="J75" i="9"/>
  <c r="R75" i="9"/>
  <c r="Z75" i="9"/>
  <c r="K78" i="9"/>
  <c r="S78" i="9"/>
  <c r="AA78" i="9"/>
  <c r="O90" i="9"/>
  <c r="W90" i="9"/>
  <c r="L108" i="9"/>
  <c r="T108" i="9"/>
  <c r="AB108" i="9"/>
  <c r="I162" i="9"/>
  <c r="Q162" i="9"/>
  <c r="Y162" i="9"/>
  <c r="J165" i="9"/>
  <c r="R165" i="9"/>
  <c r="Z165" i="9"/>
  <c r="K168" i="9"/>
  <c r="S168" i="9"/>
  <c r="AA168" i="9"/>
  <c r="O180" i="9"/>
  <c r="W180" i="9"/>
  <c r="I186" i="9"/>
  <c r="Q186" i="9"/>
  <c r="Y186" i="9"/>
  <c r="AA192" i="9"/>
  <c r="L198" i="9"/>
  <c r="T198" i="9"/>
  <c r="AB198" i="9"/>
  <c r="H210" i="9"/>
  <c r="P210" i="9"/>
  <c r="J216" i="9"/>
  <c r="R216" i="9"/>
  <c r="Z216" i="9"/>
  <c r="L219" i="9"/>
  <c r="T219" i="9"/>
  <c r="AB219" i="9"/>
  <c r="O234" i="9"/>
  <c r="W234" i="9"/>
  <c r="AA153" i="9"/>
  <c r="O30" i="9"/>
  <c r="W30" i="9"/>
  <c r="I36" i="9"/>
  <c r="Q36" i="9"/>
  <c r="Y36" i="9"/>
  <c r="J39" i="9"/>
  <c r="R39" i="9"/>
  <c r="Z39" i="9"/>
  <c r="O60" i="9"/>
  <c r="W60" i="9"/>
  <c r="I66" i="9"/>
  <c r="Q66" i="9"/>
  <c r="Y66" i="9"/>
  <c r="K72" i="9"/>
  <c r="S72" i="9"/>
  <c r="AA72" i="9"/>
  <c r="M81" i="9"/>
  <c r="U81" i="9"/>
  <c r="AC81" i="9"/>
  <c r="J96" i="9"/>
  <c r="R96" i="9"/>
  <c r="Z96" i="9"/>
  <c r="N114" i="9"/>
  <c r="V114" i="9"/>
  <c r="AD114" i="9"/>
  <c r="H120" i="9"/>
  <c r="P120" i="9"/>
  <c r="X120" i="9"/>
  <c r="J126" i="9"/>
  <c r="R126" i="9"/>
  <c r="Z126" i="9"/>
  <c r="M138" i="9"/>
  <c r="U138" i="9"/>
  <c r="AC138" i="9"/>
  <c r="O144" i="9"/>
  <c r="W144" i="9"/>
  <c r="P147" i="9"/>
  <c r="X147" i="9"/>
  <c r="I150" i="9"/>
  <c r="Q150" i="9"/>
  <c r="Y150" i="9"/>
  <c r="I153" i="9"/>
  <c r="Q153" i="9"/>
  <c r="Y153" i="9"/>
  <c r="J159" i="9"/>
  <c r="R159" i="9"/>
  <c r="Z159" i="9"/>
  <c r="H180" i="9"/>
  <c r="P180" i="9"/>
  <c r="X180" i="9"/>
  <c r="J186" i="9"/>
  <c r="R186" i="9"/>
  <c r="Z186" i="9"/>
  <c r="P207" i="9"/>
  <c r="X207" i="9"/>
  <c r="N225" i="9"/>
  <c r="V225" i="9"/>
  <c r="AD225" i="9"/>
  <c r="H231" i="9"/>
  <c r="P231" i="9"/>
  <c r="X231" i="9"/>
  <c r="H234" i="9"/>
  <c r="P234" i="9"/>
  <c r="X234" i="9"/>
  <c r="S243" i="9"/>
  <c r="AA243" i="9"/>
  <c r="T246" i="9"/>
  <c r="AB246" i="9"/>
  <c r="O255" i="9"/>
  <c r="W255" i="9"/>
  <c r="P258" i="9"/>
  <c r="X258" i="9"/>
  <c r="O24" i="9"/>
  <c r="W24" i="9"/>
  <c r="H27" i="9"/>
  <c r="P27" i="9"/>
  <c r="X27" i="9"/>
  <c r="K42" i="9"/>
  <c r="S42" i="9"/>
  <c r="AA42" i="9"/>
  <c r="J66" i="9"/>
  <c r="R66" i="9"/>
  <c r="Z66" i="9"/>
  <c r="H87" i="9"/>
  <c r="P87" i="9"/>
  <c r="X87" i="9"/>
  <c r="N108" i="9"/>
  <c r="V108" i="9"/>
  <c r="AD108" i="9"/>
  <c r="K162" i="9"/>
  <c r="S162" i="9"/>
  <c r="AA162" i="9"/>
  <c r="L165" i="9"/>
  <c r="T165" i="9"/>
  <c r="AB165" i="9"/>
  <c r="P177" i="9"/>
  <c r="X177" i="9"/>
  <c r="J183" i="9"/>
  <c r="R183" i="9"/>
  <c r="Z183" i="9"/>
  <c r="I207" i="9"/>
  <c r="Q207" i="9"/>
  <c r="Y207" i="9"/>
  <c r="K213" i="9"/>
  <c r="S213" i="9"/>
  <c r="AA213" i="9"/>
  <c r="N219" i="9"/>
  <c r="V219" i="9"/>
  <c r="AD219" i="9"/>
  <c r="I231" i="9"/>
  <c r="Q231" i="9"/>
  <c r="Y231" i="9"/>
  <c r="J237" i="9"/>
  <c r="R237" i="9"/>
  <c r="Z237" i="9"/>
  <c r="AD249" i="9"/>
  <c r="P255" i="9"/>
  <c r="X255" i="9"/>
  <c r="I258" i="9"/>
  <c r="Q258" i="9"/>
  <c r="Y258" i="9"/>
  <c r="AE146" i="9"/>
  <c r="O249" i="9"/>
  <c r="J57" i="9"/>
  <c r="R57" i="9"/>
  <c r="Z57" i="9"/>
  <c r="K258" i="9"/>
  <c r="S258" i="9"/>
  <c r="AA258" i="9"/>
  <c r="M54" i="9"/>
  <c r="U54" i="9"/>
  <c r="AC54" i="9"/>
  <c r="L57" i="9"/>
  <c r="T57" i="9"/>
  <c r="AB57" i="9"/>
  <c r="J60" i="9"/>
  <c r="R60" i="9"/>
  <c r="Z60" i="9"/>
  <c r="I63" i="9"/>
  <c r="Q63" i="9"/>
  <c r="Y63" i="9"/>
  <c r="P66" i="9"/>
  <c r="X66" i="9"/>
  <c r="O69" i="9"/>
  <c r="W69" i="9"/>
  <c r="M75" i="9"/>
  <c r="U75" i="9"/>
  <c r="AC75" i="9"/>
  <c r="L78" i="9"/>
  <c r="T78" i="9"/>
  <c r="AB78" i="9"/>
  <c r="Y222" i="9"/>
  <c r="X225" i="9"/>
  <c r="O228" i="9"/>
  <c r="W228" i="9"/>
  <c r="N231" i="9"/>
  <c r="V231" i="9"/>
  <c r="AD231" i="9"/>
  <c r="M234" i="9"/>
  <c r="U234" i="9"/>
  <c r="AC234" i="9"/>
  <c r="N93" i="9"/>
  <c r="V93" i="9"/>
  <c r="AD93" i="9"/>
  <c r="M96" i="9"/>
  <c r="U96" i="9"/>
  <c r="AC96" i="9"/>
  <c r="L99" i="9"/>
  <c r="T99" i="9"/>
  <c r="AB99" i="9"/>
  <c r="K102" i="9"/>
  <c r="S102" i="9"/>
  <c r="AA102" i="9"/>
  <c r="J105" i="9"/>
  <c r="R105" i="9"/>
  <c r="Z105" i="9"/>
  <c r="I108" i="9"/>
  <c r="Q108" i="9"/>
  <c r="Y108" i="9"/>
  <c r="I237" i="9"/>
  <c r="Q237" i="9"/>
  <c r="Y237" i="9"/>
  <c r="H240" i="9"/>
  <c r="P240" i="9"/>
  <c r="X240" i="9"/>
  <c r="O243" i="9"/>
  <c r="W243" i="9"/>
  <c r="N246" i="9"/>
  <c r="V246" i="9"/>
  <c r="AD246" i="9"/>
  <c r="M249" i="9"/>
  <c r="U249" i="9"/>
  <c r="AC249" i="9"/>
  <c r="T252" i="9"/>
  <c r="AB252" i="9"/>
  <c r="H60" i="9"/>
  <c r="P60" i="9"/>
  <c r="X60" i="9"/>
  <c r="O63" i="9"/>
  <c r="W63" i="9"/>
  <c r="N66" i="9"/>
  <c r="V66" i="9"/>
  <c r="AD66" i="9"/>
  <c r="M69" i="9"/>
  <c r="U69" i="9"/>
  <c r="AC69" i="9"/>
  <c r="L72" i="9"/>
  <c r="T72" i="9"/>
  <c r="AB72" i="9"/>
  <c r="K75" i="9"/>
  <c r="S75" i="9"/>
  <c r="AA75" i="9"/>
  <c r="J78" i="9"/>
  <c r="R78" i="9"/>
  <c r="Z78" i="9"/>
  <c r="AE134" i="9"/>
  <c r="L117" i="9"/>
  <c r="K120" i="9"/>
  <c r="S120" i="9"/>
  <c r="AA120" i="9"/>
  <c r="K126" i="9"/>
  <c r="S126" i="9"/>
  <c r="Z129" i="9"/>
  <c r="W210" i="9"/>
  <c r="AD168" i="9"/>
  <c r="AB153" i="9"/>
  <c r="K159" i="9"/>
  <c r="S159" i="9"/>
  <c r="AA159" i="9"/>
  <c r="L24" i="9"/>
  <c r="T24" i="9"/>
  <c r="AB24" i="9"/>
  <c r="I33" i="9"/>
  <c r="Q33" i="9"/>
  <c r="Y33" i="9"/>
  <c r="H36" i="9"/>
  <c r="P36" i="9"/>
  <c r="X36" i="9"/>
  <c r="O39" i="9"/>
  <c r="W39" i="9"/>
  <c r="N42" i="9"/>
  <c r="V42" i="9"/>
  <c r="AD42" i="9"/>
  <c r="M45" i="9"/>
  <c r="U45" i="9"/>
  <c r="AC45" i="9"/>
  <c r="L48" i="9"/>
  <c r="T48" i="9"/>
  <c r="AB48" i="9"/>
  <c r="L138" i="9"/>
  <c r="T138" i="9"/>
  <c r="AB138" i="9"/>
  <c r="K141" i="9"/>
  <c r="S141" i="9"/>
  <c r="AA141" i="9"/>
  <c r="J144" i="9"/>
  <c r="R144" i="9"/>
  <c r="Z144" i="9"/>
  <c r="I147" i="9"/>
  <c r="Q147" i="9"/>
  <c r="Y147" i="9"/>
  <c r="J168" i="9"/>
  <c r="R168" i="9"/>
  <c r="Z168" i="9"/>
  <c r="I171" i="9"/>
  <c r="Q171" i="9"/>
  <c r="Y171" i="9"/>
  <c r="H174" i="9"/>
  <c r="P174" i="9"/>
  <c r="X174" i="9"/>
  <c r="AE191" i="9"/>
  <c r="N252" i="9"/>
  <c r="M255" i="9"/>
  <c r="U255" i="9"/>
  <c r="AC255" i="9"/>
  <c r="J129" i="9"/>
  <c r="R129" i="9"/>
  <c r="I132" i="9"/>
  <c r="Q132" i="9"/>
  <c r="Y132" i="9"/>
  <c r="H135" i="9"/>
  <c r="P135" i="9"/>
  <c r="X135" i="9"/>
  <c r="K150" i="9"/>
  <c r="S150" i="9"/>
  <c r="AA150" i="9"/>
  <c r="J153" i="9"/>
  <c r="R153" i="9"/>
  <c r="Z153" i="9"/>
  <c r="I159" i="9"/>
  <c r="Q159" i="9"/>
  <c r="Y159" i="9"/>
  <c r="H162" i="9"/>
  <c r="P162" i="9"/>
  <c r="X162" i="9"/>
  <c r="O165" i="9"/>
  <c r="W165" i="9"/>
  <c r="I204" i="9"/>
  <c r="Q204" i="9"/>
  <c r="H138" i="9"/>
  <c r="P138" i="9"/>
  <c r="X138" i="9"/>
  <c r="O141" i="9"/>
  <c r="W141" i="9"/>
  <c r="N144" i="9"/>
  <c r="V144" i="9"/>
  <c r="AD144" i="9"/>
  <c r="M147" i="9"/>
  <c r="U147" i="9"/>
  <c r="AC147" i="9"/>
  <c r="N168" i="9"/>
  <c r="V168" i="9"/>
  <c r="M171" i="9"/>
  <c r="U171" i="9"/>
  <c r="AC171" i="9"/>
  <c r="L174" i="9"/>
  <c r="T174" i="9"/>
  <c r="AB174" i="9"/>
  <c r="K177" i="9"/>
  <c r="S177" i="9"/>
  <c r="AA177" i="9"/>
  <c r="J180" i="9"/>
  <c r="R180" i="9"/>
  <c r="Z180" i="9"/>
  <c r="I183" i="9"/>
  <c r="Q183" i="9"/>
  <c r="Y183" i="9"/>
  <c r="H186" i="9"/>
  <c r="P186" i="9"/>
  <c r="X186" i="9"/>
  <c r="O189" i="9"/>
  <c r="W189" i="9"/>
  <c r="N192" i="9"/>
  <c r="V192" i="9"/>
  <c r="AD192" i="9"/>
  <c r="M195" i="9"/>
  <c r="U195" i="9"/>
  <c r="AC195" i="9"/>
  <c r="AE107" i="9"/>
  <c r="J123" i="9"/>
  <c r="R123" i="9"/>
  <c r="Z123" i="9"/>
  <c r="N24" i="9"/>
  <c r="V24" i="9"/>
  <c r="AD24" i="9"/>
  <c r="L30" i="9"/>
  <c r="T30" i="9"/>
  <c r="AB30" i="9"/>
  <c r="K33" i="9"/>
  <c r="S33" i="9"/>
  <c r="AA33" i="9"/>
  <c r="J36" i="9"/>
  <c r="R36" i="9"/>
  <c r="Z36" i="9"/>
  <c r="I39" i="9"/>
  <c r="Q39" i="9"/>
  <c r="Y39" i="9"/>
  <c r="H42" i="9"/>
  <c r="P42" i="9"/>
  <c r="X42" i="9"/>
  <c r="O45" i="9"/>
  <c r="W45" i="9"/>
  <c r="N48" i="9"/>
  <c r="V48" i="9"/>
  <c r="AD48" i="9"/>
  <c r="M51" i="9"/>
  <c r="U51" i="9"/>
  <c r="AC51" i="9"/>
  <c r="H24" i="9"/>
  <c r="P24" i="9"/>
  <c r="X24" i="9"/>
  <c r="O27" i="9"/>
  <c r="W27" i="9"/>
  <c r="M33" i="9"/>
  <c r="U33" i="9"/>
  <c r="AC33" i="9"/>
  <c r="L36" i="9"/>
  <c r="T36" i="9"/>
  <c r="AB36" i="9"/>
  <c r="K39" i="9"/>
  <c r="S39" i="9"/>
  <c r="AA39" i="9"/>
  <c r="J42" i="9"/>
  <c r="R42" i="9"/>
  <c r="Z42" i="9"/>
  <c r="I45" i="9"/>
  <c r="Q45" i="9"/>
  <c r="Y45" i="9"/>
  <c r="H48" i="9"/>
  <c r="P48" i="9"/>
  <c r="X48" i="9"/>
  <c r="O51" i="9"/>
  <c r="W51" i="9"/>
  <c r="N54" i="9"/>
  <c r="V54" i="9"/>
  <c r="AD54" i="9"/>
  <c r="M57" i="9"/>
  <c r="U57" i="9"/>
  <c r="AC57" i="9"/>
  <c r="K60" i="9"/>
  <c r="S60" i="9"/>
  <c r="AA60" i="9"/>
  <c r="O72" i="9"/>
  <c r="AD75" i="9"/>
  <c r="H51" i="9"/>
  <c r="P51" i="9"/>
  <c r="X51" i="9"/>
  <c r="I126" i="9"/>
  <c r="Q126" i="9"/>
  <c r="Y126" i="9"/>
  <c r="H129" i="9"/>
  <c r="P129" i="9"/>
  <c r="X129" i="9"/>
  <c r="O132" i="9"/>
  <c r="W132" i="9"/>
  <c r="N135" i="9"/>
  <c r="V135" i="9"/>
  <c r="AD135" i="9"/>
  <c r="N183" i="9"/>
  <c r="V183" i="9"/>
  <c r="AD183" i="9"/>
  <c r="M186" i="9"/>
  <c r="U186" i="9"/>
  <c r="AC186" i="9"/>
  <c r="L189" i="9"/>
  <c r="T189" i="9"/>
  <c r="AB189" i="9"/>
  <c r="J195" i="9"/>
  <c r="R195" i="9"/>
  <c r="Z195" i="9"/>
  <c r="I198" i="9"/>
  <c r="Q198" i="9"/>
  <c r="Y198" i="9"/>
  <c r="H201" i="9"/>
  <c r="P201" i="9"/>
  <c r="X201" i="9"/>
  <c r="N204" i="9"/>
  <c r="V204" i="9"/>
  <c r="AD204" i="9"/>
  <c r="M207" i="9"/>
  <c r="U207" i="9"/>
  <c r="AC207" i="9"/>
  <c r="L210" i="9"/>
  <c r="T210" i="9"/>
  <c r="AB210" i="9"/>
  <c r="J213" i="9"/>
  <c r="R213" i="9"/>
  <c r="Z213" i="9"/>
  <c r="I216" i="9"/>
  <c r="Q216" i="9"/>
  <c r="Y216" i="9"/>
  <c r="O219" i="9"/>
  <c r="W219" i="9"/>
  <c r="N222" i="9"/>
  <c r="V222" i="9"/>
  <c r="AD222" i="9"/>
  <c r="M225" i="9"/>
  <c r="U225" i="9"/>
  <c r="AC225" i="9"/>
  <c r="L228" i="9"/>
  <c r="T228" i="9"/>
  <c r="AB228" i="9"/>
  <c r="K231" i="9"/>
  <c r="S231" i="9"/>
  <c r="AA231" i="9"/>
  <c r="J234" i="9"/>
  <c r="R234" i="9"/>
  <c r="Z234" i="9"/>
  <c r="H237" i="9"/>
  <c r="P237" i="9"/>
  <c r="X237" i="9"/>
  <c r="O240" i="9"/>
  <c r="W240" i="9"/>
  <c r="N243" i="9"/>
  <c r="V243" i="9"/>
  <c r="AD243" i="9"/>
  <c r="M246" i="9"/>
  <c r="U246" i="9"/>
  <c r="AC246" i="9"/>
  <c r="L249" i="9"/>
  <c r="T249" i="9"/>
  <c r="AB249" i="9"/>
  <c r="K252" i="9"/>
  <c r="S252" i="9"/>
  <c r="AA252" i="9"/>
  <c r="J255" i="9"/>
  <c r="R255" i="9"/>
  <c r="Z255" i="9"/>
  <c r="J162" i="9"/>
  <c r="R162" i="9"/>
  <c r="Z162" i="9"/>
  <c r="I165" i="9"/>
  <c r="Q165" i="9"/>
  <c r="Y165" i="9"/>
  <c r="O168" i="9"/>
  <c r="W168" i="9"/>
  <c r="N171" i="9"/>
  <c r="V171" i="9"/>
  <c r="AD171" i="9"/>
  <c r="M174" i="9"/>
  <c r="U174" i="9"/>
  <c r="AC174" i="9"/>
  <c r="L177" i="9"/>
  <c r="T177" i="9"/>
  <c r="AB177" i="9"/>
  <c r="K180" i="9"/>
  <c r="S180" i="9"/>
  <c r="AA180" i="9"/>
  <c r="N213" i="9"/>
  <c r="V213" i="9"/>
  <c r="AD213" i="9"/>
  <c r="M216" i="9"/>
  <c r="U216" i="9"/>
  <c r="AC216" i="9"/>
  <c r="K219" i="9"/>
  <c r="S219" i="9"/>
  <c r="AA219" i="9"/>
  <c r="J222" i="9"/>
  <c r="R222" i="9"/>
  <c r="Z222" i="9"/>
  <c r="I225" i="9"/>
  <c r="Q225" i="9"/>
  <c r="Y225" i="9"/>
  <c r="H228" i="9"/>
  <c r="P228" i="9"/>
  <c r="X228" i="9"/>
  <c r="O231" i="9"/>
  <c r="W231" i="9"/>
  <c r="N234" i="9"/>
  <c r="V234" i="9"/>
  <c r="AD234" i="9"/>
  <c r="L237" i="9"/>
  <c r="T237" i="9"/>
  <c r="AB237" i="9"/>
  <c r="K240" i="9"/>
  <c r="S240" i="9"/>
  <c r="AA240" i="9"/>
  <c r="J243" i="9"/>
  <c r="R243" i="9"/>
  <c r="Z243" i="9"/>
  <c r="I246" i="9"/>
  <c r="Q246" i="9"/>
  <c r="Y246" i="9"/>
  <c r="H249" i="9"/>
  <c r="P249" i="9"/>
  <c r="X249" i="9"/>
  <c r="O252" i="9"/>
  <c r="W252" i="9"/>
  <c r="V255" i="9"/>
  <c r="AD255" i="9"/>
  <c r="M258" i="9"/>
  <c r="U258" i="9"/>
  <c r="AC258" i="9"/>
  <c r="J24" i="9"/>
  <c r="R24" i="9"/>
  <c r="Z24" i="9"/>
  <c r="I27" i="9"/>
  <c r="Q27" i="9"/>
  <c r="Y27" i="9"/>
  <c r="H30" i="9"/>
  <c r="P30" i="9"/>
  <c r="X30" i="9"/>
  <c r="I54" i="9"/>
  <c r="Q54" i="9"/>
  <c r="Y54" i="9"/>
  <c r="H57" i="9"/>
  <c r="P57" i="9"/>
  <c r="X57" i="9"/>
  <c r="N60" i="9"/>
  <c r="V60" i="9"/>
  <c r="AD60" i="9"/>
  <c r="M63" i="9"/>
  <c r="U63" i="9"/>
  <c r="AC63" i="9"/>
  <c r="N138" i="9"/>
  <c r="V138" i="9"/>
  <c r="AD138" i="9"/>
  <c r="M141" i="9"/>
  <c r="U141" i="9"/>
  <c r="AC141" i="9"/>
  <c r="T144" i="9"/>
  <c r="AB144" i="9"/>
  <c r="N36" i="9"/>
  <c r="V36" i="9"/>
  <c r="AD36" i="9"/>
  <c r="M39" i="9"/>
  <c r="U39" i="9"/>
  <c r="AC39" i="9"/>
  <c r="L42" i="9"/>
  <c r="T42" i="9"/>
  <c r="AB42" i="9"/>
  <c r="K45" i="9"/>
  <c r="S45" i="9"/>
  <c r="AA45" i="9"/>
  <c r="J48" i="9"/>
  <c r="R48" i="9"/>
  <c r="Z48" i="9"/>
  <c r="O54" i="9"/>
  <c r="W54" i="9"/>
  <c r="N57" i="9"/>
  <c r="V57" i="9"/>
  <c r="AD57" i="9"/>
  <c r="L60" i="9"/>
  <c r="T60" i="9"/>
  <c r="AB60" i="9"/>
  <c r="L81" i="9"/>
  <c r="T81" i="9"/>
  <c r="AB81" i="9"/>
  <c r="K84" i="9"/>
  <c r="S84" i="9"/>
  <c r="AA84" i="9"/>
  <c r="J87" i="9"/>
  <c r="R87" i="9"/>
  <c r="Z87" i="9"/>
  <c r="I90" i="9"/>
  <c r="Q90" i="9"/>
  <c r="Y90" i="9"/>
  <c r="H93" i="9"/>
  <c r="P93" i="9"/>
  <c r="X93" i="9"/>
  <c r="O96" i="9"/>
  <c r="W96" i="9"/>
  <c r="N99" i="9"/>
  <c r="V99" i="9"/>
  <c r="AD99" i="9"/>
  <c r="M102" i="9"/>
  <c r="U102" i="9"/>
  <c r="AC102" i="9"/>
  <c r="L105" i="9"/>
  <c r="T105" i="9"/>
  <c r="AB105" i="9"/>
  <c r="K108" i="9"/>
  <c r="S108" i="9"/>
  <c r="AA108" i="9"/>
  <c r="I114" i="9"/>
  <c r="Q114" i="9"/>
  <c r="Y114" i="9"/>
  <c r="H117" i="9"/>
  <c r="P117" i="9"/>
  <c r="X117" i="9"/>
  <c r="O120" i="9"/>
  <c r="W120" i="9"/>
  <c r="N123" i="9"/>
  <c r="V123" i="9"/>
  <c r="AD123" i="9"/>
  <c r="M126" i="9"/>
  <c r="U126" i="9"/>
  <c r="AC126" i="9"/>
  <c r="L129" i="9"/>
  <c r="T129" i="9"/>
  <c r="AB129" i="9"/>
  <c r="K132" i="9"/>
  <c r="S132" i="9"/>
  <c r="AA132" i="9"/>
  <c r="J135" i="9"/>
  <c r="R135" i="9"/>
  <c r="Z135" i="9"/>
  <c r="L153" i="9"/>
  <c r="T153" i="9"/>
  <c r="J138" i="9"/>
  <c r="R138" i="9"/>
  <c r="Z138" i="9"/>
  <c r="I141" i="9"/>
  <c r="Q141" i="9"/>
  <c r="Y141" i="9"/>
  <c r="H144" i="9"/>
  <c r="P144" i="9"/>
  <c r="X144" i="9"/>
  <c r="O147" i="9"/>
  <c r="W147" i="9"/>
  <c r="L66" i="9"/>
  <c r="T66" i="9"/>
  <c r="AB66" i="9"/>
  <c r="K69" i="9"/>
  <c r="S69" i="9"/>
  <c r="AA69" i="9"/>
  <c r="J72" i="9"/>
  <c r="R72" i="9"/>
  <c r="Z72" i="9"/>
  <c r="I75" i="9"/>
  <c r="Q75" i="9"/>
  <c r="Y75" i="9"/>
  <c r="H78" i="9"/>
  <c r="P78" i="9"/>
  <c r="X78" i="9"/>
  <c r="N81" i="9"/>
  <c r="V81" i="9"/>
  <c r="AD81" i="9"/>
  <c r="M84" i="9"/>
  <c r="U84" i="9"/>
  <c r="AC84" i="9"/>
  <c r="L87" i="9"/>
  <c r="T87" i="9"/>
  <c r="AB87" i="9"/>
  <c r="K90" i="9"/>
  <c r="S90" i="9"/>
  <c r="AA90" i="9"/>
  <c r="J93" i="9"/>
  <c r="R93" i="9"/>
  <c r="Z93" i="9"/>
  <c r="I96" i="9"/>
  <c r="Q96" i="9"/>
  <c r="Y96" i="9"/>
  <c r="H99" i="9"/>
  <c r="P99" i="9"/>
  <c r="X99" i="9"/>
  <c r="O102" i="9"/>
  <c r="W102" i="9"/>
  <c r="N105" i="9"/>
  <c r="V105" i="9"/>
  <c r="AD105" i="9"/>
  <c r="M108" i="9"/>
  <c r="U108" i="9"/>
  <c r="AC108" i="9"/>
  <c r="K114" i="9"/>
  <c r="S114" i="9"/>
  <c r="AA114" i="9"/>
  <c r="J117" i="9"/>
  <c r="R117" i="9"/>
  <c r="Z117" i="9"/>
  <c r="I120" i="9"/>
  <c r="Q120" i="9"/>
  <c r="Y120" i="9"/>
  <c r="H123" i="9"/>
  <c r="P123" i="9"/>
  <c r="X123" i="9"/>
  <c r="O126" i="9"/>
  <c r="W126" i="9"/>
  <c r="N129" i="9"/>
  <c r="V129" i="9"/>
  <c r="AD129" i="9"/>
  <c r="M132" i="9"/>
  <c r="U132" i="9"/>
  <c r="AC132" i="9"/>
  <c r="L135" i="9"/>
  <c r="T135" i="9"/>
  <c r="AB135" i="9"/>
  <c r="N153" i="9"/>
  <c r="V153" i="9"/>
  <c r="AD153" i="9"/>
  <c r="M159" i="9"/>
  <c r="U159" i="9"/>
  <c r="AC159" i="9"/>
  <c r="L162" i="9"/>
  <c r="T162" i="9"/>
  <c r="AB162" i="9"/>
  <c r="K165" i="9"/>
  <c r="S165" i="9"/>
  <c r="AA165" i="9"/>
  <c r="L168" i="9"/>
  <c r="T168" i="9"/>
  <c r="AB168" i="9"/>
  <c r="K171" i="9"/>
  <c r="S171" i="9"/>
  <c r="AE176" i="9"/>
  <c r="O183" i="9"/>
  <c r="W183" i="9"/>
  <c r="N186" i="9"/>
  <c r="V186" i="9"/>
  <c r="AD186" i="9"/>
  <c r="M189" i="9"/>
  <c r="U189" i="9"/>
  <c r="AC189" i="9"/>
  <c r="L192" i="9"/>
  <c r="T192" i="9"/>
  <c r="AB192" i="9"/>
  <c r="K195" i="9"/>
  <c r="S195" i="9"/>
  <c r="AA195" i="9"/>
  <c r="J198" i="9"/>
  <c r="R198" i="9"/>
  <c r="Z198" i="9"/>
  <c r="Q201" i="9"/>
  <c r="Y201" i="9"/>
  <c r="AE257" i="9"/>
  <c r="M168" i="9"/>
  <c r="U168" i="9"/>
  <c r="AC168" i="9"/>
  <c r="L171" i="9"/>
  <c r="T171" i="9"/>
  <c r="AB171" i="9"/>
  <c r="K174" i="9"/>
  <c r="S174" i="9"/>
  <c r="AA174" i="9"/>
  <c r="J177" i="9"/>
  <c r="R177" i="9"/>
  <c r="Z177" i="9"/>
  <c r="I180" i="9"/>
  <c r="Q180" i="9"/>
  <c r="Y180" i="9"/>
  <c r="H183" i="9"/>
  <c r="P183" i="9"/>
  <c r="X183" i="9"/>
  <c r="O186" i="9"/>
  <c r="W186" i="9"/>
  <c r="N189" i="9"/>
  <c r="V189" i="9"/>
  <c r="AD189" i="9"/>
  <c r="M192" i="9"/>
  <c r="U192" i="9"/>
  <c r="AC192" i="9"/>
  <c r="L195" i="9"/>
  <c r="T195" i="9"/>
  <c r="AB195" i="9"/>
  <c r="K198" i="9"/>
  <c r="S198" i="9"/>
  <c r="AA198" i="9"/>
  <c r="J201" i="9"/>
  <c r="R201" i="9"/>
  <c r="Z201" i="9"/>
  <c r="H204" i="9"/>
  <c r="P204" i="9"/>
  <c r="X204" i="9"/>
  <c r="O207" i="9"/>
  <c r="W207" i="9"/>
  <c r="N210" i="9"/>
  <c r="V210" i="9"/>
  <c r="AD210" i="9"/>
  <c r="L213" i="9"/>
  <c r="T213" i="9"/>
  <c r="AB213" i="9"/>
  <c r="K216" i="9"/>
  <c r="S216" i="9"/>
  <c r="AA216" i="9"/>
  <c r="I219" i="9"/>
  <c r="Q219" i="9"/>
  <c r="Y219" i="9"/>
  <c r="H222" i="9"/>
  <c r="P222" i="9"/>
  <c r="X222" i="9"/>
  <c r="O225" i="9"/>
  <c r="W225" i="9"/>
  <c r="N228" i="9"/>
  <c r="V228" i="9"/>
  <c r="AD228" i="9"/>
  <c r="M231" i="9"/>
  <c r="U231" i="9"/>
  <c r="AC231" i="9"/>
  <c r="T234" i="9"/>
  <c r="AB234" i="9"/>
  <c r="I240" i="9"/>
  <c r="Q240" i="9"/>
  <c r="Y240" i="9"/>
  <c r="P243" i="9"/>
  <c r="O246" i="9"/>
  <c r="N249" i="9"/>
  <c r="V249" i="9"/>
  <c r="M252" i="9"/>
  <c r="U252" i="9"/>
  <c r="AC252" i="9"/>
  <c r="L255" i="9"/>
  <c r="T255" i="9"/>
  <c r="AB255" i="9"/>
  <c r="J258" i="9"/>
  <c r="R258" i="9"/>
  <c r="Z258" i="9"/>
  <c r="AD174" i="9"/>
  <c r="N198" i="9"/>
  <c r="V198" i="9"/>
  <c r="AD198" i="9"/>
  <c r="M201" i="9"/>
  <c r="U201" i="9"/>
  <c r="AC201" i="9"/>
  <c r="K204" i="9"/>
  <c r="S204" i="9"/>
  <c r="AA204" i="9"/>
  <c r="AE203" i="9"/>
  <c r="I168" i="9"/>
  <c r="Q168" i="9"/>
  <c r="Y168" i="9"/>
  <c r="H171" i="9"/>
  <c r="P171" i="9"/>
  <c r="X171" i="9"/>
  <c r="O174" i="9"/>
  <c r="W174" i="9"/>
  <c r="N177" i="9"/>
  <c r="V177" i="9"/>
  <c r="AD177" i="9"/>
  <c r="M180" i="9"/>
  <c r="U180" i="9"/>
  <c r="AC180" i="9"/>
  <c r="L183" i="9"/>
  <c r="T183" i="9"/>
  <c r="AB183" i="9"/>
  <c r="K186" i="9"/>
  <c r="S186" i="9"/>
  <c r="AA186" i="9"/>
  <c r="J189" i="9"/>
  <c r="R189" i="9"/>
  <c r="Z189" i="9"/>
  <c r="I192" i="9"/>
  <c r="Q192" i="9"/>
  <c r="Y192" i="9"/>
  <c r="H195" i="9"/>
  <c r="P195" i="9"/>
  <c r="X195" i="9"/>
  <c r="O198" i="9"/>
  <c r="W198" i="9"/>
  <c r="N201" i="9"/>
  <c r="V201" i="9"/>
  <c r="AD201" i="9"/>
  <c r="L204" i="9"/>
  <c r="T204" i="9"/>
  <c r="AB204" i="9"/>
  <c r="K207" i="9"/>
  <c r="S207" i="9"/>
  <c r="AA207" i="9"/>
  <c r="J210" i="9"/>
  <c r="R210" i="9"/>
  <c r="Z210" i="9"/>
  <c r="H213" i="9"/>
  <c r="P213" i="9"/>
  <c r="X213" i="9"/>
  <c r="O216" i="9"/>
  <c r="W216" i="9"/>
  <c r="M219" i="9"/>
  <c r="U219" i="9"/>
  <c r="AC219" i="9"/>
  <c r="L222" i="9"/>
  <c r="T222" i="9"/>
  <c r="AB222" i="9"/>
  <c r="M240" i="9"/>
  <c r="U240" i="9"/>
  <c r="AC240" i="9"/>
  <c r="L243" i="9"/>
  <c r="T243" i="9"/>
  <c r="AB243" i="9"/>
  <c r="AE242" i="9"/>
  <c r="K246" i="9"/>
  <c r="S246" i="9"/>
  <c r="AA246" i="9"/>
  <c r="J249" i="9"/>
  <c r="R249" i="9"/>
  <c r="Z249" i="9"/>
  <c r="I252" i="9"/>
  <c r="Q252" i="9"/>
  <c r="Y252" i="9"/>
  <c r="N258" i="9"/>
  <c r="V258" i="9"/>
  <c r="AD258" i="9"/>
  <c r="O177" i="9"/>
  <c r="W177" i="9"/>
  <c r="N180" i="9"/>
  <c r="V180" i="9"/>
  <c r="AD180" i="9"/>
  <c r="M183" i="9"/>
  <c r="U183" i="9"/>
  <c r="AC183" i="9"/>
  <c r="L186" i="9"/>
  <c r="T186" i="9"/>
  <c r="AB186" i="9"/>
  <c r="K189" i="9"/>
  <c r="S189" i="9"/>
  <c r="AA189" i="9"/>
  <c r="J192" i="9"/>
  <c r="R192" i="9"/>
  <c r="Z192" i="9"/>
  <c r="I195" i="9"/>
  <c r="Q195" i="9"/>
  <c r="Y195" i="9"/>
  <c r="H198" i="9"/>
  <c r="P198" i="9"/>
  <c r="X198" i="9"/>
  <c r="O201" i="9"/>
  <c r="W201" i="9"/>
  <c r="M204" i="9"/>
  <c r="U204" i="9"/>
  <c r="AC204" i="9"/>
  <c r="L207" i="9"/>
  <c r="T207" i="9"/>
  <c r="AB207" i="9"/>
  <c r="AA210" i="9"/>
  <c r="O258" i="9"/>
  <c r="W258" i="9"/>
  <c r="N27" i="9"/>
  <c r="V27" i="9"/>
  <c r="AD27" i="9"/>
  <c r="M30" i="9"/>
  <c r="U30" i="9"/>
  <c r="AC30" i="9"/>
  <c r="L33" i="9"/>
  <c r="T33" i="9"/>
  <c r="AB33" i="9"/>
  <c r="N51" i="9"/>
  <c r="V51" i="9"/>
  <c r="AD51" i="9"/>
  <c r="L54" i="9"/>
  <c r="T54" i="9"/>
  <c r="AB54" i="9"/>
  <c r="K57" i="9"/>
  <c r="S57" i="9"/>
  <c r="AA57" i="9"/>
  <c r="I60" i="9"/>
  <c r="Q60" i="9"/>
  <c r="Y60" i="9"/>
  <c r="H66" i="9"/>
  <c r="I24" i="9"/>
  <c r="Q24" i="9"/>
  <c r="Y24" i="9"/>
  <c r="N75" i="9"/>
  <c r="V75" i="9"/>
  <c r="J27" i="9"/>
  <c r="R27" i="9"/>
  <c r="Z27" i="9"/>
  <c r="I30" i="9"/>
  <c r="Q30" i="9"/>
  <c r="Y30" i="9"/>
  <c r="H33" i="9"/>
  <c r="P33" i="9"/>
  <c r="X33" i="9"/>
  <c r="O36" i="9"/>
  <c r="W36" i="9"/>
  <c r="N39" i="9"/>
  <c r="V39" i="9"/>
  <c r="AD39" i="9"/>
  <c r="M42" i="9"/>
  <c r="U42" i="9"/>
  <c r="AC42" i="9"/>
  <c r="L45" i="9"/>
  <c r="T45" i="9"/>
  <c r="AB45" i="9"/>
  <c r="K48" i="9"/>
  <c r="S48" i="9"/>
  <c r="AA48" i="9"/>
  <c r="J51" i="9"/>
  <c r="R51" i="9"/>
  <c r="Z51" i="9"/>
  <c r="M60" i="9"/>
  <c r="U60" i="9"/>
  <c r="AC60" i="9"/>
  <c r="L63" i="9"/>
  <c r="T63" i="9"/>
  <c r="AB63" i="9"/>
  <c r="K66" i="9"/>
  <c r="S66" i="9"/>
  <c r="AA66" i="9"/>
  <c r="L27" i="9"/>
  <c r="T27" i="9"/>
  <c r="AB27" i="9"/>
  <c r="K30" i="9"/>
  <c r="S30" i="9"/>
  <c r="AA30" i="9"/>
  <c r="J33" i="9"/>
  <c r="R33" i="9"/>
  <c r="Z33" i="9"/>
  <c r="L51" i="9"/>
  <c r="T51" i="9"/>
  <c r="AB51" i="9"/>
  <c r="M78" i="9"/>
  <c r="U78" i="9"/>
  <c r="AC78" i="9"/>
  <c r="K81" i="9"/>
  <c r="S81" i="9"/>
  <c r="AA81" i="9"/>
  <c r="J84" i="9"/>
  <c r="R84" i="9"/>
  <c r="Z84" i="9"/>
  <c r="I87" i="9"/>
  <c r="Q87" i="9"/>
  <c r="Y87" i="9"/>
  <c r="H90" i="9"/>
  <c r="P90" i="9"/>
  <c r="X90" i="9"/>
  <c r="O93" i="9"/>
  <c r="W93" i="9"/>
  <c r="N96" i="9"/>
  <c r="V96" i="9"/>
  <c r="AD96" i="9"/>
  <c r="M99" i="9"/>
  <c r="U99" i="9"/>
  <c r="AC99" i="9"/>
  <c r="L102" i="9"/>
  <c r="T102" i="9"/>
  <c r="AB102" i="9"/>
  <c r="K105" i="9"/>
  <c r="S105" i="9"/>
  <c r="AA105" i="9"/>
  <c r="J108" i="9"/>
  <c r="R108" i="9"/>
  <c r="Z108" i="9"/>
  <c r="H114" i="9"/>
  <c r="P114" i="9"/>
  <c r="X114" i="9"/>
  <c r="O117" i="9"/>
  <c r="W117" i="9"/>
  <c r="N120" i="9"/>
  <c r="V120" i="9"/>
  <c r="AD120" i="9"/>
  <c r="M123" i="9"/>
  <c r="U123" i="9"/>
  <c r="AC123" i="9"/>
  <c r="L126" i="9"/>
  <c r="T126" i="9"/>
  <c r="AB126" i="9"/>
  <c r="K129" i="9"/>
  <c r="S129" i="9"/>
  <c r="AA129" i="9"/>
  <c r="J132" i="9"/>
  <c r="R132" i="9"/>
  <c r="Z132" i="9"/>
  <c r="I135" i="9"/>
  <c r="Q135" i="9"/>
  <c r="Y135" i="9"/>
  <c r="O138" i="9"/>
  <c r="W138" i="9"/>
  <c r="N141" i="9"/>
  <c r="V141" i="9"/>
  <c r="AD141" i="9"/>
  <c r="M144" i="9"/>
  <c r="U144" i="9"/>
  <c r="AC144" i="9"/>
  <c r="L147" i="9"/>
  <c r="T147" i="9"/>
  <c r="AB147" i="9"/>
  <c r="J150" i="9"/>
  <c r="R150" i="9"/>
  <c r="Z150" i="9"/>
  <c r="I201" i="9"/>
  <c r="O204" i="9"/>
  <c r="W204" i="9"/>
  <c r="N207" i="9"/>
  <c r="V207" i="9"/>
  <c r="AD207" i="9"/>
  <c r="M210" i="9"/>
  <c r="U210" i="9"/>
  <c r="AC210" i="9"/>
  <c r="L252" i="9"/>
  <c r="L234" i="9"/>
  <c r="H243" i="9"/>
  <c r="J69" i="9"/>
  <c r="R69" i="9"/>
  <c r="Z69" i="9"/>
  <c r="I72" i="9"/>
  <c r="Q72" i="9"/>
  <c r="Y72" i="9"/>
  <c r="H75" i="9"/>
  <c r="P75" i="9"/>
  <c r="X75" i="9"/>
  <c r="O78" i="9"/>
  <c r="W78" i="9"/>
  <c r="I93" i="9"/>
  <c r="Q93" i="9"/>
  <c r="Y93" i="9"/>
  <c r="H96" i="9"/>
  <c r="P96" i="9"/>
  <c r="X96" i="9"/>
  <c r="O99" i="9"/>
  <c r="W99" i="9"/>
  <c r="N102" i="9"/>
  <c r="V102" i="9"/>
  <c r="AD102" i="9"/>
  <c r="M105" i="9"/>
  <c r="U105" i="9"/>
  <c r="AC105" i="9"/>
  <c r="O123" i="9"/>
  <c r="W123" i="9"/>
  <c r="N126" i="9"/>
  <c r="V126" i="9"/>
  <c r="AD126" i="9"/>
  <c r="M129" i="9"/>
  <c r="U129" i="9"/>
  <c r="AC129" i="9"/>
  <c r="L132" i="9"/>
  <c r="T132" i="9"/>
  <c r="AB132" i="9"/>
  <c r="K135" i="9"/>
  <c r="S135" i="9"/>
  <c r="AA135" i="9"/>
  <c r="L150" i="9"/>
  <c r="T150" i="9"/>
  <c r="AB150" i="9"/>
  <c r="H207" i="9"/>
  <c r="O210" i="9"/>
  <c r="M213" i="9"/>
  <c r="U213" i="9"/>
  <c r="AC213" i="9"/>
  <c r="L216" i="9"/>
  <c r="T216" i="9"/>
  <c r="AB216" i="9"/>
  <c r="J219" i="9"/>
  <c r="R219" i="9"/>
  <c r="Z219" i="9"/>
  <c r="I222" i="9"/>
  <c r="Q222" i="9"/>
  <c r="H225" i="9"/>
  <c r="P225" i="9"/>
  <c r="N195" i="9"/>
  <c r="V195" i="9"/>
  <c r="AD195" i="9"/>
  <c r="M198" i="9"/>
  <c r="U198" i="9"/>
  <c r="AC198" i="9"/>
  <c r="L201" i="9"/>
  <c r="T201" i="9"/>
  <c r="AB201" i="9"/>
  <c r="N255" i="9"/>
  <c r="I78" i="9"/>
  <c r="Q78" i="9"/>
  <c r="Y78" i="9"/>
  <c r="O81" i="9"/>
  <c r="W81" i="9"/>
  <c r="N84" i="9"/>
  <c r="V84" i="9"/>
  <c r="AD84" i="9"/>
  <c r="M87" i="9"/>
  <c r="U87" i="9"/>
  <c r="AC87" i="9"/>
  <c r="L90" i="9"/>
  <c r="T90" i="9"/>
  <c r="AB90" i="9"/>
  <c r="I123" i="9"/>
  <c r="Q123" i="9"/>
  <c r="Y123" i="9"/>
  <c r="H126" i="9"/>
  <c r="P126" i="9"/>
  <c r="X126" i="9"/>
  <c r="O129" i="9"/>
  <c r="W129" i="9"/>
  <c r="N132" i="9"/>
  <c r="V132" i="9"/>
  <c r="AD132" i="9"/>
  <c r="M135" i="9"/>
  <c r="U135" i="9"/>
  <c r="AC135" i="9"/>
  <c r="N150" i="9"/>
  <c r="V150" i="9"/>
  <c r="AD150" i="9"/>
  <c r="H168" i="9"/>
  <c r="P168" i="9"/>
  <c r="X168" i="9"/>
  <c r="O171" i="9"/>
  <c r="W171" i="9"/>
  <c r="N174" i="9"/>
  <c r="V174" i="9"/>
  <c r="M177" i="9"/>
  <c r="U177" i="9"/>
  <c r="AC177" i="9"/>
  <c r="L180" i="9"/>
  <c r="T180" i="9"/>
  <c r="AB180" i="9"/>
  <c r="J207" i="9"/>
  <c r="R207" i="9"/>
  <c r="Z207" i="9"/>
  <c r="I210" i="9"/>
  <c r="Q210" i="9"/>
  <c r="Y210" i="9"/>
  <c r="O213" i="9"/>
  <c r="W213" i="9"/>
  <c r="N216" i="9"/>
  <c r="K222" i="9"/>
  <c r="S222" i="9"/>
  <c r="AA222" i="9"/>
  <c r="M237" i="9"/>
  <c r="U237" i="9"/>
  <c r="AC237" i="9"/>
  <c r="AE140" i="9"/>
  <c r="H63" i="9"/>
  <c r="P63" i="9"/>
  <c r="X63" i="9"/>
  <c r="O66" i="9"/>
  <c r="W66" i="9"/>
  <c r="N69" i="9"/>
  <c r="V69" i="9"/>
  <c r="AD69" i="9"/>
  <c r="M72" i="9"/>
  <c r="U72" i="9"/>
  <c r="AC72" i="9"/>
  <c r="L75" i="9"/>
  <c r="T75" i="9"/>
  <c r="AB75" i="9"/>
  <c r="I81" i="9"/>
  <c r="Q81" i="9"/>
  <c r="Y81" i="9"/>
  <c r="H84" i="9"/>
  <c r="P84" i="9"/>
  <c r="X84" i="9"/>
  <c r="O87" i="9"/>
  <c r="W87" i="9"/>
  <c r="N90" i="9"/>
  <c r="V90" i="9"/>
  <c r="AD90" i="9"/>
  <c r="M93" i="9"/>
  <c r="U93" i="9"/>
  <c r="AC93" i="9"/>
  <c r="L96" i="9"/>
  <c r="T96" i="9"/>
  <c r="AB96" i="9"/>
  <c r="K99" i="9"/>
  <c r="S99" i="9"/>
  <c r="AA99" i="9"/>
  <c r="J102" i="9"/>
  <c r="R102" i="9"/>
  <c r="Z102" i="9"/>
  <c r="I105" i="9"/>
  <c r="Q105" i="9"/>
  <c r="Y105" i="9"/>
  <c r="H150" i="9"/>
  <c r="P150" i="9"/>
  <c r="X150" i="9"/>
  <c r="K210" i="9"/>
  <c r="S210" i="9"/>
  <c r="I213" i="9"/>
  <c r="Q213" i="9"/>
  <c r="Y213" i="9"/>
  <c r="H216" i="9"/>
  <c r="P216" i="9"/>
  <c r="X216" i="9"/>
  <c r="M222" i="9"/>
  <c r="U222" i="9"/>
  <c r="AC222" i="9"/>
  <c r="L225" i="9"/>
  <c r="T225" i="9"/>
  <c r="AB225" i="9"/>
  <c r="AE224" i="9"/>
  <c r="K228" i="9"/>
  <c r="S228" i="9"/>
  <c r="AA228" i="9"/>
  <c r="J231" i="9"/>
  <c r="R231" i="9"/>
  <c r="Z231" i="9"/>
  <c r="I234" i="9"/>
  <c r="Q234" i="9"/>
  <c r="Y234" i="9"/>
  <c r="N240" i="9"/>
  <c r="V240" i="9"/>
  <c r="AD240" i="9"/>
  <c r="M243" i="9"/>
  <c r="U243" i="9"/>
  <c r="L246" i="9"/>
  <c r="K249" i="9"/>
  <c r="S249" i="9"/>
  <c r="J252" i="9"/>
  <c r="R252" i="9"/>
  <c r="Z252" i="9"/>
  <c r="I255" i="9"/>
  <c r="Q255" i="9"/>
  <c r="Y255" i="9"/>
  <c r="AE254" i="9"/>
  <c r="H255" i="9"/>
  <c r="AE128" i="9"/>
  <c r="L144" i="9"/>
  <c r="K147" i="9"/>
  <c r="S147" i="9"/>
  <c r="AA147" i="9"/>
  <c r="H153" i="9"/>
  <c r="P153" i="9"/>
  <c r="O159" i="9"/>
  <c r="W159" i="9"/>
  <c r="N162" i="9"/>
  <c r="V162" i="9"/>
  <c r="AD162" i="9"/>
  <c r="M165" i="9"/>
  <c r="U165" i="9"/>
  <c r="AC165" i="9"/>
  <c r="K192" i="9"/>
  <c r="S192" i="9"/>
  <c r="H258" i="9"/>
  <c r="K243" i="9"/>
  <c r="K225" i="9"/>
  <c r="J204" i="9"/>
  <c r="H177" i="9"/>
  <c r="J141" i="9"/>
  <c r="H147" i="9"/>
  <c r="I129" i="9"/>
  <c r="AE116" i="9"/>
  <c r="AE74" i="9"/>
  <c r="AE89" i="9"/>
  <c r="AE68" i="9"/>
  <c r="AE83" i="9"/>
  <c r="AE125" i="9"/>
  <c r="AE71" i="9"/>
  <c r="AE104" i="9"/>
  <c r="AE86" i="9"/>
  <c r="AE122" i="9"/>
  <c r="AE179" i="9"/>
  <c r="AE77" i="9"/>
  <c r="AE119" i="9"/>
  <c r="AE98" i="9"/>
  <c r="AE80" i="9"/>
  <c r="AE92" i="9"/>
  <c r="AE161" i="9"/>
  <c r="AE113" i="9"/>
  <c r="AE158" i="9"/>
  <c r="AE182" i="9"/>
  <c r="AE131" i="9"/>
  <c r="AE137" i="9"/>
  <c r="AE143" i="9"/>
  <c r="AE149" i="9"/>
  <c r="AE164" i="9"/>
  <c r="AE170" i="9"/>
  <c r="AE101" i="9"/>
  <c r="AE167" i="9"/>
  <c r="AE152" i="9"/>
  <c r="AE59" i="9"/>
  <c r="AE173" i="9"/>
  <c r="AE209" i="9"/>
  <c r="AE221" i="9"/>
  <c r="AE230" i="9"/>
  <c r="AE197" i="9"/>
  <c r="AE218" i="9"/>
  <c r="AE251" i="9"/>
  <c r="AE194" i="9"/>
  <c r="AE239" i="9"/>
  <c r="AE248" i="9"/>
  <c r="AE200" i="9"/>
  <c r="AE215" i="9"/>
  <c r="AE236" i="9"/>
  <c r="AE245" i="9"/>
  <c r="AE185" i="9"/>
  <c r="AE188" i="9"/>
  <c r="AE212" i="9"/>
  <c r="AE233" i="9"/>
  <c r="AE206" i="9"/>
  <c r="AE227" i="9"/>
  <c r="AE95" i="9"/>
  <c r="AE56" i="9"/>
  <c r="AE47" i="9"/>
  <c r="AE44" i="9"/>
  <c r="AE65" i="9"/>
  <c r="N474" i="9" l="1"/>
  <c r="AE474" i="9" s="1"/>
  <c r="AF474" i="9" s="1"/>
  <c r="AE473" i="9"/>
  <c r="AE24" i="9"/>
  <c r="AE272" i="9"/>
  <c r="T276" i="9"/>
  <c r="S276" i="9"/>
  <c r="K276" i="9"/>
  <c r="Z276" i="9"/>
  <c r="U276" i="9"/>
  <c r="R276" i="9"/>
  <c r="AC276" i="9"/>
  <c r="I276" i="9"/>
  <c r="N276" i="9"/>
  <c r="Q276" i="9"/>
  <c r="M276" i="9"/>
  <c r="V276" i="9"/>
  <c r="P276" i="9"/>
  <c r="Y276" i="9"/>
  <c r="AD276" i="9"/>
  <c r="O276" i="9"/>
  <c r="X276" i="9"/>
  <c r="L276" i="9"/>
  <c r="W276" i="9"/>
  <c r="AB276" i="9"/>
  <c r="J276" i="9"/>
  <c r="AA276" i="9"/>
  <c r="AE273" i="9"/>
  <c r="AF273" i="9" s="1"/>
  <c r="AE267" i="9"/>
  <c r="AF267" i="9" s="1"/>
  <c r="AE270" i="9"/>
  <c r="AF270" i="9" s="1"/>
  <c r="AE87" i="9"/>
  <c r="AF87" i="9" s="1"/>
  <c r="AE216" i="9"/>
  <c r="AF216" i="9" s="1"/>
  <c r="AE159" i="9"/>
  <c r="AF159" i="9" s="1"/>
  <c r="AE96" i="9"/>
  <c r="AF96" i="9" s="1"/>
  <c r="AE93" i="9"/>
  <c r="AF93" i="9" s="1"/>
  <c r="AE90" i="9"/>
  <c r="AF90" i="9" s="1"/>
  <c r="AE126" i="9"/>
  <c r="AF126" i="9" s="1"/>
  <c r="AE150" i="9"/>
  <c r="AF150" i="9" s="1"/>
  <c r="AE147" i="9"/>
  <c r="AF147" i="9" s="1"/>
  <c r="AE144" i="9"/>
  <c r="AF144" i="9" s="1"/>
  <c r="AE198" i="9"/>
  <c r="AF198" i="9" s="1"/>
  <c r="AE195" i="9"/>
  <c r="AF195" i="9" s="1"/>
  <c r="AE249" i="9"/>
  <c r="AF249" i="9" s="1"/>
  <c r="AE69" i="9"/>
  <c r="AF69" i="9" s="1"/>
  <c r="AE117" i="9"/>
  <c r="AF117" i="9" s="1"/>
  <c r="AE162" i="9"/>
  <c r="AF162" i="9" s="1"/>
  <c r="AE108" i="9"/>
  <c r="AF108" i="9" s="1"/>
  <c r="AE201" i="9"/>
  <c r="AF201" i="9" s="1"/>
  <c r="AE258" i="9"/>
  <c r="AF258" i="9" s="1"/>
  <c r="AE207" i="9"/>
  <c r="AF207" i="9" s="1"/>
  <c r="AE186" i="9"/>
  <c r="AF186" i="9" s="1"/>
  <c r="AE252" i="9"/>
  <c r="AF252" i="9" s="1"/>
  <c r="AE255" i="9"/>
  <c r="AF255" i="9" s="1"/>
  <c r="AE75" i="9"/>
  <c r="AF75" i="9" s="1"/>
  <c r="AE120" i="9"/>
  <c r="AF120" i="9" s="1"/>
  <c r="AE183" i="9"/>
  <c r="AF183" i="9" s="1"/>
  <c r="AE78" i="9"/>
  <c r="AF78" i="9" s="1"/>
  <c r="AE237" i="9"/>
  <c r="AF237" i="9" s="1"/>
  <c r="AE165" i="9"/>
  <c r="AF165" i="9" s="1"/>
  <c r="AE153" i="9"/>
  <c r="AF153" i="9" s="1"/>
  <c r="AE246" i="9"/>
  <c r="AF246" i="9" s="1"/>
  <c r="AE234" i="9"/>
  <c r="AF234" i="9" s="1"/>
  <c r="AE99" i="9"/>
  <c r="AF99" i="9" s="1"/>
  <c r="AE84" i="9"/>
  <c r="AF84" i="9" s="1"/>
  <c r="AE222" i="9"/>
  <c r="AF222" i="9" s="1"/>
  <c r="AE210" i="9"/>
  <c r="AF210" i="9" s="1"/>
  <c r="AE168" i="9"/>
  <c r="AF168" i="9" s="1"/>
  <c r="AE132" i="9"/>
  <c r="AF132" i="9" s="1"/>
  <c r="AE219" i="9"/>
  <c r="AF219" i="9" s="1"/>
  <c r="AE129" i="9"/>
  <c r="AF129" i="9" s="1"/>
  <c r="AE189" i="9"/>
  <c r="AF189" i="9" s="1"/>
  <c r="AE225" i="9"/>
  <c r="AF225" i="9" s="1"/>
  <c r="AE213" i="9"/>
  <c r="AF213" i="9" s="1"/>
  <c r="AE204" i="9"/>
  <c r="AF204" i="9" s="1"/>
  <c r="AE171" i="9"/>
  <c r="AF171" i="9" s="1"/>
  <c r="AE105" i="9"/>
  <c r="AF105" i="9" s="1"/>
  <c r="AE138" i="9"/>
  <c r="AF138" i="9" s="1"/>
  <c r="AE231" i="9"/>
  <c r="AF231" i="9" s="1"/>
  <c r="AE72" i="9"/>
  <c r="AF72" i="9" s="1"/>
  <c r="AE135" i="9"/>
  <c r="AF135" i="9" s="1"/>
  <c r="AE192" i="9"/>
  <c r="AF192" i="9" s="1"/>
  <c r="AE240" i="9"/>
  <c r="AF240" i="9" s="1"/>
  <c r="AE177" i="9"/>
  <c r="AF177" i="9" s="1"/>
  <c r="AE228" i="9"/>
  <c r="AF228" i="9" s="1"/>
  <c r="AE180" i="9"/>
  <c r="AF180" i="9" s="1"/>
  <c r="AE243" i="9"/>
  <c r="AF243" i="9" s="1"/>
  <c r="AE123" i="9"/>
  <c r="AF123" i="9" s="1"/>
  <c r="AE114" i="9"/>
  <c r="AF114" i="9" s="1"/>
  <c r="AE81" i="9"/>
  <c r="AF81" i="9" s="1"/>
  <c r="AE60" i="9"/>
  <c r="AF60" i="9" s="1"/>
  <c r="AE174" i="9"/>
  <c r="AF174" i="9" s="1"/>
  <c r="AE141" i="9"/>
  <c r="AF141" i="9" s="1"/>
  <c r="AE39" i="9"/>
  <c r="AE41" i="9"/>
  <c r="AE54" i="9"/>
  <c r="AE102" i="9"/>
  <c r="AF102" i="9" s="1"/>
  <c r="AE62" i="9"/>
  <c r="AE38" i="9"/>
  <c r="AE53" i="9"/>
  <c r="AE42" i="9"/>
  <c r="AE45" i="9"/>
  <c r="AE50" i="9"/>
  <c r="AE66" i="9"/>
  <c r="AE48" i="9"/>
  <c r="AE51" i="9"/>
  <c r="AC477" i="9" l="1"/>
  <c r="M477" i="9"/>
  <c r="T477" i="9"/>
  <c r="V477" i="9"/>
  <c r="Z477" i="9"/>
  <c r="AB477" i="9"/>
  <c r="J477" i="9"/>
  <c r="L477" i="9"/>
  <c r="U477" i="9"/>
  <c r="H477" i="9"/>
  <c r="H276" i="9"/>
  <c r="AE276" i="9" s="1"/>
  <c r="AF276" i="9" s="1"/>
  <c r="AE275" i="9"/>
  <c r="AB279" i="9"/>
  <c r="M279" i="9"/>
  <c r="X279" i="9"/>
  <c r="K279" i="9"/>
  <c r="Y279" i="9"/>
  <c r="N279" i="9"/>
  <c r="L279" i="9"/>
  <c r="S279" i="9"/>
  <c r="V279" i="9"/>
  <c r="AA279" i="9"/>
  <c r="P279" i="9"/>
  <c r="AD279" i="9"/>
  <c r="J279" i="9"/>
  <c r="O279" i="9"/>
  <c r="T279" i="9"/>
  <c r="I279" i="9"/>
  <c r="R279" i="9"/>
  <c r="U279" i="9"/>
  <c r="W279" i="9"/>
  <c r="AC279" i="9"/>
  <c r="Q279" i="9"/>
  <c r="Z279" i="9"/>
  <c r="AE63" i="9"/>
  <c r="AF63" i="9" s="1"/>
  <c r="AF39" i="9"/>
  <c r="AF42" i="9"/>
  <c r="AE57" i="9"/>
  <c r="AF57" i="9" s="1"/>
  <c r="AF45" i="9"/>
  <c r="AF48" i="9"/>
  <c r="AF66" i="9"/>
  <c r="AF54" i="9"/>
  <c r="AF51" i="9"/>
  <c r="I21" i="9"/>
  <c r="J21" i="9"/>
  <c r="K21" i="9"/>
  <c r="L21" i="9"/>
  <c r="M21" i="9"/>
  <c r="N21" i="9"/>
  <c r="O21" i="9"/>
  <c r="P21" i="9"/>
  <c r="Q21" i="9"/>
  <c r="R21" i="9"/>
  <c r="S21" i="9"/>
  <c r="T21" i="9"/>
  <c r="U21" i="9"/>
  <c r="V21" i="9"/>
  <c r="W21" i="9"/>
  <c r="X21" i="9"/>
  <c r="Y21" i="9"/>
  <c r="Z21" i="9"/>
  <c r="AA21" i="9"/>
  <c r="AB21" i="9"/>
  <c r="AC21" i="9"/>
  <c r="AD21" i="9"/>
  <c r="H21" i="9"/>
  <c r="M480" i="9" l="1"/>
  <c r="AC480" i="9"/>
  <c r="J480" i="9"/>
  <c r="AD477" i="9"/>
  <c r="N477" i="9"/>
  <c r="AB480" i="9"/>
  <c r="L480" i="9"/>
  <c r="R477" i="9"/>
  <c r="Z480" i="9"/>
  <c r="O477" i="9"/>
  <c r="V480" i="9"/>
  <c r="U480" i="9"/>
  <c r="T480" i="9"/>
  <c r="H480" i="9"/>
  <c r="AE278" i="9"/>
  <c r="H279" i="9"/>
  <c r="AE279" i="9" s="1"/>
  <c r="AF279" i="9" s="1"/>
  <c r="P282" i="9"/>
  <c r="J282" i="9"/>
  <c r="S282" i="9"/>
  <c r="X282" i="9"/>
  <c r="V282" i="9"/>
  <c r="I282" i="9"/>
  <c r="R282" i="9"/>
  <c r="AA282" i="9"/>
  <c r="Q282" i="9"/>
  <c r="Z282" i="9"/>
  <c r="K282" i="9"/>
  <c r="N282" i="9"/>
  <c r="Y282" i="9"/>
  <c r="M282" i="9"/>
  <c r="L282" i="9"/>
  <c r="O282" i="9"/>
  <c r="U282" i="9"/>
  <c r="T282" i="9"/>
  <c r="W282" i="9"/>
  <c r="AC282" i="9"/>
  <c r="AB282" i="9"/>
  <c r="AD282" i="9"/>
  <c r="AE35" i="9"/>
  <c r="AE32" i="9"/>
  <c r="AE29" i="9"/>
  <c r="AE26" i="9"/>
  <c r="AE20" i="9"/>
  <c r="AE477" i="9" l="1"/>
  <c r="AF477" i="9" s="1"/>
  <c r="AC486" i="9"/>
  <c r="AC483" i="9"/>
  <c r="M486" i="9"/>
  <c r="M483" i="9"/>
  <c r="AE476" i="9"/>
  <c r="T483" i="9"/>
  <c r="T486" i="9"/>
  <c r="L486" i="9"/>
  <c r="L483" i="9"/>
  <c r="AB483" i="9"/>
  <c r="AB486" i="9"/>
  <c r="V483" i="9"/>
  <c r="V486" i="9"/>
  <c r="U486" i="9"/>
  <c r="U483" i="9"/>
  <c r="O480" i="9"/>
  <c r="AD480" i="9"/>
  <c r="N480" i="9"/>
  <c r="R480" i="9"/>
  <c r="Z486" i="9"/>
  <c r="Z483" i="9"/>
  <c r="J483" i="9"/>
  <c r="J486" i="9"/>
  <c r="H282" i="9"/>
  <c r="AE282" i="9" s="1"/>
  <c r="AF282" i="9" s="1"/>
  <c r="AE281" i="9"/>
  <c r="P285" i="9"/>
  <c r="U285" i="9"/>
  <c r="X285" i="9"/>
  <c r="AC285" i="9"/>
  <c r="O285" i="9"/>
  <c r="M285" i="9"/>
  <c r="I285" i="9"/>
  <c r="L285" i="9"/>
  <c r="N285" i="9"/>
  <c r="Q285" i="9"/>
  <c r="K285" i="9"/>
  <c r="T285" i="9"/>
  <c r="W285" i="9"/>
  <c r="Y285" i="9"/>
  <c r="J285" i="9"/>
  <c r="AD285" i="9"/>
  <c r="S285" i="9"/>
  <c r="AB285" i="9"/>
  <c r="R285" i="9"/>
  <c r="AA285" i="9"/>
  <c r="V285" i="9"/>
  <c r="Z285" i="9"/>
  <c r="AE36" i="9"/>
  <c r="AF36" i="9" s="1"/>
  <c r="AE21" i="9"/>
  <c r="AF21" i="9" s="1"/>
  <c r="AE27" i="9"/>
  <c r="AF27" i="9" s="1"/>
  <c r="AE33" i="9"/>
  <c r="AF33" i="9" s="1"/>
  <c r="AF24" i="9"/>
  <c r="AE30" i="9"/>
  <c r="AF30" i="9" s="1"/>
  <c r="AE480" i="9" l="1"/>
  <c r="AF480" i="9" s="1"/>
  <c r="AE479" i="9"/>
  <c r="O486" i="9"/>
  <c r="O483" i="9"/>
  <c r="N486" i="9"/>
  <c r="N483" i="9"/>
  <c r="AD486" i="9"/>
  <c r="AD483" i="9"/>
  <c r="R486" i="9"/>
  <c r="R483" i="9"/>
  <c r="AF259" i="9"/>
  <c r="G623" i="9" s="1"/>
  <c r="H483" i="9"/>
  <c r="H285" i="9"/>
  <c r="AE285" i="9" s="1"/>
  <c r="AF285" i="9" s="1"/>
  <c r="AE284" i="9"/>
  <c r="X288" i="9"/>
  <c r="S288" i="9"/>
  <c r="P288" i="9"/>
  <c r="AB288" i="9"/>
  <c r="O288" i="9"/>
  <c r="AA288" i="9"/>
  <c r="K288" i="9"/>
  <c r="I288" i="9"/>
  <c r="N288" i="9"/>
  <c r="Q288" i="9"/>
  <c r="V288" i="9"/>
  <c r="T288" i="9"/>
  <c r="Y288" i="9"/>
  <c r="AD288" i="9"/>
  <c r="J288" i="9"/>
  <c r="M288" i="9"/>
  <c r="R288" i="9"/>
  <c r="L288" i="9"/>
  <c r="U288" i="9"/>
  <c r="W288" i="9"/>
  <c r="Z288" i="9"/>
  <c r="AC288" i="9"/>
  <c r="AE482" i="9" l="1"/>
  <c r="AE483" i="9"/>
  <c r="AF483" i="9" s="1"/>
  <c r="H288" i="9"/>
  <c r="AE288" i="9" s="1"/>
  <c r="AF288" i="9" s="1"/>
  <c r="AE287" i="9"/>
  <c r="K291" i="9"/>
  <c r="N291" i="9"/>
  <c r="S291" i="9"/>
  <c r="Y291" i="9"/>
  <c r="M291" i="9"/>
  <c r="V291" i="9"/>
  <c r="AA291" i="9"/>
  <c r="L291" i="9"/>
  <c r="U291" i="9"/>
  <c r="AD291" i="9"/>
  <c r="Z291" i="9"/>
  <c r="X291" i="9"/>
  <c r="Q291" i="9"/>
  <c r="T291" i="9"/>
  <c r="AC291" i="9"/>
  <c r="P291" i="9"/>
  <c r="AB291" i="9"/>
  <c r="I291" i="9"/>
  <c r="J291" i="9"/>
  <c r="O291" i="9"/>
  <c r="R291" i="9"/>
  <c r="W291" i="9"/>
  <c r="AE485" i="9" l="1"/>
  <c r="H486" i="9"/>
  <c r="AE486" i="9" s="1"/>
  <c r="AF486" i="9" s="1"/>
  <c r="H291" i="9"/>
  <c r="AE291" i="9" s="1"/>
  <c r="AF291" i="9" s="1"/>
  <c r="AE290" i="9"/>
  <c r="K294" i="9"/>
  <c r="V294" i="9"/>
  <c r="AC294" i="9"/>
  <c r="P294" i="9"/>
  <c r="T294" i="9"/>
  <c r="R294" i="9"/>
  <c r="AA294" i="9"/>
  <c r="AB294" i="9"/>
  <c r="I294" i="9"/>
  <c r="S294" i="9"/>
  <c r="AD294" i="9"/>
  <c r="X294" i="9"/>
  <c r="L294" i="9"/>
  <c r="O294" i="9"/>
  <c r="U294" i="9"/>
  <c r="N294" i="9"/>
  <c r="Z294" i="9"/>
  <c r="M294" i="9"/>
  <c r="Q294" i="9"/>
  <c r="Y294" i="9"/>
  <c r="J294" i="9"/>
  <c r="W294" i="9"/>
  <c r="AF487" i="9" l="1"/>
  <c r="G626" i="9" s="1"/>
  <c r="AE335" i="9"/>
  <c r="H336" i="9"/>
  <c r="AE336" i="9" s="1"/>
  <c r="AF336" i="9" s="1"/>
  <c r="I297" i="9"/>
  <c r="AC297" i="9"/>
  <c r="N297" i="9"/>
  <c r="X297" i="9"/>
  <c r="AB297" i="9"/>
  <c r="M297" i="9"/>
  <c r="P297" i="9"/>
  <c r="T297" i="9"/>
  <c r="K297" i="9"/>
  <c r="L297" i="9"/>
  <c r="J297" i="9"/>
  <c r="Z297" i="9"/>
  <c r="W297" i="9"/>
  <c r="AA297" i="9"/>
  <c r="R297" i="9"/>
  <c r="O297" i="9"/>
  <c r="U297" i="9"/>
  <c r="Y297" i="9"/>
  <c r="AD297" i="9"/>
  <c r="S297" i="9"/>
  <c r="Q297" i="9"/>
  <c r="V297" i="9"/>
  <c r="H294" i="9"/>
  <c r="AE294" i="9" s="1"/>
  <c r="AF294" i="9" s="1"/>
  <c r="AE293" i="9"/>
  <c r="H297" i="9" l="1"/>
  <c r="AE297" i="9" s="1"/>
  <c r="AF297" i="9" s="1"/>
  <c r="AE296" i="9"/>
  <c r="H348" i="9" l="1"/>
  <c r="AE348" i="9" s="1"/>
  <c r="AF348" i="9" s="1"/>
  <c r="AE347" i="9"/>
  <c r="K303" i="9"/>
  <c r="P303" i="9"/>
  <c r="U303" i="9"/>
  <c r="R303" i="9"/>
  <c r="W303" i="9"/>
  <c r="L303" i="9"/>
  <c r="J303" i="9"/>
  <c r="O303" i="9"/>
  <c r="T303" i="9"/>
  <c r="M303" i="9"/>
  <c r="Y303" i="9"/>
  <c r="AD303" i="9"/>
  <c r="AB303" i="9"/>
  <c r="Z303" i="9"/>
  <c r="Q303" i="9"/>
  <c r="V303" i="9"/>
  <c r="X303" i="9"/>
  <c r="AA303" i="9"/>
  <c r="I303" i="9"/>
  <c r="N303" i="9"/>
  <c r="S303" i="9"/>
  <c r="AC303" i="9"/>
  <c r="H351" i="9" l="1"/>
  <c r="AE351" i="9" s="1"/>
  <c r="AF351" i="9" s="1"/>
  <c r="AE350" i="9"/>
  <c r="AE302" i="9"/>
  <c r="H303" i="9"/>
  <c r="AE303" i="9" s="1"/>
  <c r="AF303" i="9" s="1"/>
  <c r="T312" i="9" l="1"/>
  <c r="Y312" i="9"/>
  <c r="AD312" i="9"/>
  <c r="W312" i="9"/>
  <c r="AB312" i="9"/>
  <c r="L312" i="9"/>
  <c r="Q312" i="9"/>
  <c r="V312" i="9"/>
  <c r="X312" i="9"/>
  <c r="AA312" i="9"/>
  <c r="I312" i="9"/>
  <c r="N312" i="9"/>
  <c r="S312" i="9"/>
  <c r="AC312" i="9"/>
  <c r="O312" i="9"/>
  <c r="K312" i="9"/>
  <c r="P312" i="9"/>
  <c r="U312" i="9"/>
  <c r="Z312" i="9"/>
  <c r="M312" i="9"/>
  <c r="R312" i="9"/>
  <c r="J312" i="9"/>
  <c r="H312" i="9" l="1"/>
  <c r="AE312" i="9" s="1"/>
  <c r="AF312" i="9" s="1"/>
  <c r="AE311" i="9"/>
  <c r="AB315" i="9"/>
  <c r="J315" i="9"/>
  <c r="O315" i="9"/>
  <c r="T315" i="9"/>
  <c r="Y315" i="9"/>
  <c r="V315" i="9"/>
  <c r="AA315" i="9"/>
  <c r="AD315" i="9"/>
  <c r="M315" i="9"/>
  <c r="W315" i="9"/>
  <c r="L315" i="9"/>
  <c r="Q315" i="9"/>
  <c r="N315" i="9"/>
  <c r="I315" i="9"/>
  <c r="Z315" i="9"/>
  <c r="S315" i="9"/>
  <c r="X315" i="9"/>
  <c r="AC315" i="9"/>
  <c r="K315" i="9"/>
  <c r="P315" i="9"/>
  <c r="U315" i="9"/>
  <c r="R315" i="9"/>
  <c r="H315" i="9" l="1"/>
  <c r="AE315" i="9" s="1"/>
  <c r="AF315" i="9" s="1"/>
  <c r="AE314" i="9"/>
  <c r="X318" i="9" l="1"/>
  <c r="AC318" i="9"/>
  <c r="K318" i="9"/>
  <c r="P318" i="9"/>
  <c r="U318" i="9"/>
  <c r="Z318" i="9"/>
  <c r="O318" i="9"/>
  <c r="N318" i="9"/>
  <c r="V318" i="9"/>
  <c r="M318" i="9"/>
  <c r="R318" i="9"/>
  <c r="W318" i="9"/>
  <c r="J318" i="9"/>
  <c r="I318" i="9"/>
  <c r="S318" i="9"/>
  <c r="AB318" i="9"/>
  <c r="T318" i="9"/>
  <c r="Y318" i="9"/>
  <c r="AD318" i="9"/>
  <c r="L318" i="9"/>
  <c r="Q318" i="9"/>
  <c r="AA318" i="9"/>
  <c r="H318" i="9" l="1"/>
  <c r="AE318" i="9" s="1"/>
  <c r="AF318" i="9" s="1"/>
  <c r="AE317" i="9"/>
  <c r="V324" i="9" l="1"/>
  <c r="AA324" i="9"/>
  <c r="I324" i="9"/>
  <c r="X324" i="9"/>
  <c r="AC324" i="9"/>
  <c r="K324" i="9"/>
  <c r="P324" i="9"/>
  <c r="U324" i="9"/>
  <c r="Z324" i="9"/>
  <c r="M324" i="9"/>
  <c r="R324" i="9"/>
  <c r="Q324" i="9"/>
  <c r="S324" i="9"/>
  <c r="W324" i="9"/>
  <c r="AB324" i="9"/>
  <c r="J324" i="9"/>
  <c r="L324" i="9"/>
  <c r="N324" i="9"/>
  <c r="O324" i="9"/>
  <c r="T324" i="9"/>
  <c r="Y324" i="9"/>
  <c r="AD324" i="9"/>
  <c r="H324" i="9" l="1"/>
  <c r="AE324" i="9" s="1"/>
  <c r="AF324" i="9" s="1"/>
  <c r="AE323" i="9"/>
  <c r="W327" i="9"/>
  <c r="AB327" i="9"/>
  <c r="J327" i="9"/>
  <c r="O327" i="9"/>
  <c r="T327" i="9"/>
  <c r="Q327" i="9"/>
  <c r="U327" i="9"/>
  <c r="AD327" i="9"/>
  <c r="L327" i="9"/>
  <c r="I327" i="9"/>
  <c r="Z327" i="9"/>
  <c r="V327" i="9"/>
  <c r="AA327" i="9"/>
  <c r="Y327" i="9"/>
  <c r="P327" i="9"/>
  <c r="M327" i="9"/>
  <c r="N327" i="9"/>
  <c r="S327" i="9"/>
  <c r="R327" i="9"/>
  <c r="X327" i="9"/>
  <c r="AC327" i="9"/>
  <c r="K327" i="9"/>
  <c r="Q330" i="9" l="1"/>
  <c r="V330" i="9"/>
  <c r="AA330" i="9"/>
  <c r="U330" i="9"/>
  <c r="I330" i="9"/>
  <c r="N330" i="9"/>
  <c r="S330" i="9"/>
  <c r="J330" i="9"/>
  <c r="Z330" i="9"/>
  <c r="T330" i="9"/>
  <c r="X330" i="9"/>
  <c r="AC330" i="9"/>
  <c r="K330" i="9"/>
  <c r="M330" i="9"/>
  <c r="P330" i="9"/>
  <c r="O330" i="9"/>
  <c r="W330" i="9"/>
  <c r="AB330" i="9"/>
  <c r="R330" i="9"/>
  <c r="Y330" i="9"/>
  <c r="AD330" i="9"/>
  <c r="L330" i="9"/>
  <c r="H327" i="9"/>
  <c r="AE327" i="9" s="1"/>
  <c r="AF327" i="9" s="1"/>
  <c r="AE326" i="9"/>
  <c r="AE329" i="9" l="1"/>
  <c r="H330" i="9"/>
  <c r="AE330" i="9" s="1"/>
  <c r="AF330" i="9" s="1"/>
  <c r="R333" i="9"/>
  <c r="W333" i="9"/>
  <c r="AB333" i="9"/>
  <c r="J333" i="9"/>
  <c r="T333" i="9"/>
  <c r="AA333" i="9"/>
  <c r="AC333" i="9"/>
  <c r="O333" i="9"/>
  <c r="L333" i="9"/>
  <c r="K333" i="9"/>
  <c r="Y333" i="9"/>
  <c r="AD333" i="9"/>
  <c r="N333" i="9"/>
  <c r="U333" i="9"/>
  <c r="Q333" i="9"/>
  <c r="V333" i="9"/>
  <c r="I333" i="9"/>
  <c r="P333" i="9"/>
  <c r="M333" i="9"/>
  <c r="S333" i="9"/>
  <c r="Z333" i="9"/>
  <c r="X333" i="9"/>
  <c r="H333" i="9" l="1"/>
  <c r="AE333" i="9" s="1"/>
  <c r="AF333" i="9" s="1"/>
  <c r="AE332" i="9"/>
  <c r="Q345" i="9" l="1"/>
  <c r="V345" i="9"/>
  <c r="AA345" i="9"/>
  <c r="I345" i="9"/>
  <c r="N345" i="9"/>
  <c r="S345" i="9"/>
  <c r="X345" i="9"/>
  <c r="AC345" i="9"/>
  <c r="O345" i="9"/>
  <c r="K345" i="9"/>
  <c r="P345" i="9"/>
  <c r="U345" i="9"/>
  <c r="T345" i="9"/>
  <c r="Z345" i="9"/>
  <c r="M345" i="9"/>
  <c r="J345" i="9"/>
  <c r="R345" i="9"/>
  <c r="W345" i="9"/>
  <c r="L345" i="9"/>
  <c r="Y345" i="9"/>
  <c r="AD345" i="9"/>
  <c r="AB345" i="9"/>
  <c r="H345" i="9" l="1"/>
  <c r="AE345" i="9" s="1"/>
  <c r="AF345" i="9" s="1"/>
  <c r="AE344" i="9"/>
  <c r="AA354" i="9" l="1"/>
  <c r="I354" i="9"/>
  <c r="N354" i="9"/>
  <c r="AC354" i="9"/>
  <c r="R354" i="9"/>
  <c r="O354" i="9"/>
  <c r="L354" i="9"/>
  <c r="S354" i="9"/>
  <c r="X354" i="9"/>
  <c r="M354" i="9"/>
  <c r="K354" i="9"/>
  <c r="P354" i="9"/>
  <c r="U354" i="9"/>
  <c r="W354" i="9"/>
  <c r="Z354" i="9"/>
  <c r="J354" i="9"/>
  <c r="Y354" i="9"/>
  <c r="AB354" i="9"/>
  <c r="AD354" i="9"/>
  <c r="V354" i="9"/>
  <c r="T354" i="9"/>
  <c r="Q354" i="9"/>
  <c r="H354" i="9" l="1"/>
  <c r="AE354" i="9" s="1"/>
  <c r="AF354" i="9" s="1"/>
  <c r="AE353" i="9"/>
  <c r="AC357" i="9"/>
  <c r="K357" i="9"/>
  <c r="P357" i="9"/>
  <c r="Y357" i="9"/>
  <c r="AA357" i="9"/>
  <c r="U357" i="9"/>
  <c r="Z357" i="9"/>
  <c r="O357" i="9"/>
  <c r="I357" i="9"/>
  <c r="M357" i="9"/>
  <c r="R357" i="9"/>
  <c r="W357" i="9"/>
  <c r="AD357" i="9"/>
  <c r="N357" i="9"/>
  <c r="AB357" i="9"/>
  <c r="J357" i="9"/>
  <c r="V357" i="9"/>
  <c r="T357" i="9"/>
  <c r="L357" i="9"/>
  <c r="Q357" i="9"/>
  <c r="S357" i="9"/>
  <c r="X357" i="9"/>
  <c r="H357" i="9" l="1"/>
  <c r="AE357" i="9" s="1"/>
  <c r="AF357" i="9" s="1"/>
  <c r="AE356" i="9"/>
  <c r="AC360" i="9"/>
  <c r="K360" i="9"/>
  <c r="P360" i="9"/>
  <c r="J360" i="9"/>
  <c r="Y360" i="9"/>
  <c r="AA360" i="9"/>
  <c r="U360" i="9"/>
  <c r="Z360" i="9"/>
  <c r="W360" i="9"/>
  <c r="N360" i="9"/>
  <c r="M360" i="9"/>
  <c r="R360" i="9"/>
  <c r="O360" i="9"/>
  <c r="T360" i="9"/>
  <c r="V360" i="9"/>
  <c r="AB360" i="9"/>
  <c r="I360" i="9"/>
  <c r="S360" i="9"/>
  <c r="AD360" i="9"/>
  <c r="L360" i="9"/>
  <c r="Q360" i="9"/>
  <c r="X360" i="9"/>
  <c r="H360" i="9" l="1"/>
  <c r="AE360" i="9" s="1"/>
  <c r="AF360" i="9" s="1"/>
  <c r="AE359" i="9"/>
  <c r="V363" i="9"/>
  <c r="AA363" i="9"/>
  <c r="I363" i="9"/>
  <c r="O363" i="9"/>
  <c r="N363" i="9"/>
  <c r="S363" i="9"/>
  <c r="X363" i="9"/>
  <c r="AC363" i="9"/>
  <c r="K363" i="9"/>
  <c r="P363" i="9"/>
  <c r="U363" i="9"/>
  <c r="Z363" i="9"/>
  <c r="T363" i="9"/>
  <c r="Q363" i="9"/>
  <c r="M363" i="9"/>
  <c r="R363" i="9"/>
  <c r="Y363" i="9"/>
  <c r="L363" i="9"/>
  <c r="W363" i="9"/>
  <c r="AB363" i="9"/>
  <c r="J363" i="9"/>
  <c r="AD363" i="9"/>
  <c r="W366" i="9" l="1"/>
  <c r="AB366" i="9"/>
  <c r="J366" i="9"/>
  <c r="S366" i="9"/>
  <c r="Z366" i="9"/>
  <c r="O366" i="9"/>
  <c r="T366" i="9"/>
  <c r="Y366" i="9"/>
  <c r="AD366" i="9"/>
  <c r="L366" i="9"/>
  <c r="Q366" i="9"/>
  <c r="V366" i="9"/>
  <c r="AA366" i="9"/>
  <c r="I366" i="9"/>
  <c r="P366" i="9"/>
  <c r="N366" i="9"/>
  <c r="U366" i="9"/>
  <c r="X366" i="9"/>
  <c r="AC366" i="9"/>
  <c r="K366" i="9"/>
  <c r="M366" i="9"/>
  <c r="R366" i="9"/>
  <c r="H363" i="9"/>
  <c r="AE363" i="9" s="1"/>
  <c r="AF363" i="9" s="1"/>
  <c r="AE362" i="9"/>
  <c r="Y369" i="9" l="1"/>
  <c r="AD369" i="9"/>
  <c r="L369" i="9"/>
  <c r="K369" i="9"/>
  <c r="AB369" i="9"/>
  <c r="Q369" i="9"/>
  <c r="V369" i="9"/>
  <c r="AA369" i="9"/>
  <c r="R369" i="9"/>
  <c r="I369" i="9"/>
  <c r="N369" i="9"/>
  <c r="S369" i="9"/>
  <c r="U369" i="9"/>
  <c r="X369" i="9"/>
  <c r="AC369" i="9"/>
  <c r="J369" i="9"/>
  <c r="P369" i="9"/>
  <c r="W369" i="9"/>
  <c r="M369" i="9"/>
  <c r="Z369" i="9"/>
  <c r="O369" i="9"/>
  <c r="T369" i="9"/>
  <c r="AE365" i="9"/>
  <c r="H366" i="9"/>
  <c r="AE366" i="9" s="1"/>
  <c r="AF366" i="9" s="1"/>
  <c r="AE368" i="9" l="1"/>
  <c r="H369" i="9"/>
  <c r="AE369" i="9" s="1"/>
  <c r="AF369" i="9" s="1"/>
  <c r="Y372" i="9"/>
  <c r="AD372" i="9"/>
  <c r="L372" i="9"/>
  <c r="J372" i="9"/>
  <c r="Q372" i="9"/>
  <c r="V372" i="9"/>
  <c r="AA372" i="9"/>
  <c r="I372" i="9"/>
  <c r="N372" i="9"/>
  <c r="S372" i="9"/>
  <c r="X372" i="9"/>
  <c r="AC372" i="9"/>
  <c r="K372" i="9"/>
  <c r="P372" i="9"/>
  <c r="U372" i="9"/>
  <c r="Z372" i="9"/>
  <c r="M372" i="9"/>
  <c r="O372" i="9"/>
  <c r="R372" i="9"/>
  <c r="W372" i="9"/>
  <c r="AB372" i="9"/>
  <c r="T372" i="9"/>
  <c r="AA375" i="9" l="1"/>
  <c r="I375" i="9"/>
  <c r="N375" i="9"/>
  <c r="S375" i="9"/>
  <c r="X375" i="9"/>
  <c r="AC375" i="9"/>
  <c r="Q375" i="9"/>
  <c r="K375" i="9"/>
  <c r="P375" i="9"/>
  <c r="U375" i="9"/>
  <c r="V375" i="9"/>
  <c r="Z375" i="9"/>
  <c r="M375" i="9"/>
  <c r="R375" i="9"/>
  <c r="W375" i="9"/>
  <c r="T375" i="9"/>
  <c r="J375" i="9"/>
  <c r="O375" i="9"/>
  <c r="L375" i="9"/>
  <c r="Y375" i="9"/>
  <c r="AD375" i="9"/>
  <c r="AB375" i="9"/>
  <c r="AE371" i="9"/>
  <c r="H372" i="9"/>
  <c r="AE372" i="9" s="1"/>
  <c r="AF372" i="9" s="1"/>
  <c r="H375" i="9" l="1"/>
  <c r="AE375" i="9" s="1"/>
  <c r="AF375" i="9" s="1"/>
  <c r="AE374" i="9"/>
  <c r="AA378" i="9"/>
  <c r="I378" i="9"/>
  <c r="N378" i="9"/>
  <c r="AC378" i="9"/>
  <c r="J378" i="9"/>
  <c r="S378" i="9"/>
  <c r="X378" i="9"/>
  <c r="U378" i="9"/>
  <c r="O378" i="9"/>
  <c r="L378" i="9"/>
  <c r="K378" i="9"/>
  <c r="P378" i="9"/>
  <c r="M378" i="9"/>
  <c r="R378" i="9"/>
  <c r="Y378" i="9"/>
  <c r="Q378" i="9"/>
  <c r="Z378" i="9"/>
  <c r="W378" i="9"/>
  <c r="AB378" i="9"/>
  <c r="AD378" i="9"/>
  <c r="T378" i="9"/>
  <c r="V378" i="9"/>
  <c r="AB381" i="9" l="1"/>
  <c r="J381" i="9"/>
  <c r="O381" i="9"/>
  <c r="AD381" i="9"/>
  <c r="S381" i="9"/>
  <c r="P381" i="9"/>
  <c r="T381" i="9"/>
  <c r="Y381" i="9"/>
  <c r="N381" i="9"/>
  <c r="AC381" i="9"/>
  <c r="R381" i="9"/>
  <c r="L381" i="9"/>
  <c r="Q381" i="9"/>
  <c r="V381" i="9"/>
  <c r="X381" i="9"/>
  <c r="AA381" i="9"/>
  <c r="I381" i="9"/>
  <c r="U381" i="9"/>
  <c r="M381" i="9"/>
  <c r="Z381" i="9"/>
  <c r="K381" i="9"/>
  <c r="W381" i="9"/>
  <c r="AE377" i="9"/>
  <c r="H378" i="9"/>
  <c r="AE378" i="9" s="1"/>
  <c r="AF378" i="9" s="1"/>
  <c r="H381" i="9" l="1"/>
  <c r="AE381" i="9" s="1"/>
  <c r="AF381" i="9" s="1"/>
  <c r="AE380" i="9"/>
  <c r="AC384" i="9"/>
  <c r="K384" i="9"/>
  <c r="P384" i="9"/>
  <c r="U384" i="9"/>
  <c r="Y384" i="9"/>
  <c r="Z384" i="9"/>
  <c r="T384" i="9"/>
  <c r="Q384" i="9"/>
  <c r="N384" i="9"/>
  <c r="M384" i="9"/>
  <c r="R384" i="9"/>
  <c r="O384" i="9"/>
  <c r="L384" i="9"/>
  <c r="AB384" i="9"/>
  <c r="J384" i="9"/>
  <c r="W384" i="9"/>
  <c r="AA384" i="9"/>
  <c r="X384" i="9"/>
  <c r="I384" i="9"/>
  <c r="AD384" i="9"/>
  <c r="S384" i="9"/>
  <c r="V384" i="9"/>
  <c r="H384" i="9" l="1"/>
  <c r="AE384" i="9" s="1"/>
  <c r="AF384" i="9" s="1"/>
  <c r="AE383" i="9"/>
  <c r="N387" i="9"/>
  <c r="S387" i="9"/>
  <c r="AB387" i="9"/>
  <c r="AD387" i="9"/>
  <c r="AC387" i="9"/>
  <c r="K387" i="9"/>
  <c r="X387" i="9"/>
  <c r="P387" i="9"/>
  <c r="J387" i="9"/>
  <c r="U387" i="9"/>
  <c r="Z387" i="9"/>
  <c r="R387" i="9"/>
  <c r="Y387" i="9"/>
  <c r="L387" i="9"/>
  <c r="M387" i="9"/>
  <c r="V387" i="9"/>
  <c r="W387" i="9"/>
  <c r="I387" i="9"/>
  <c r="O387" i="9"/>
  <c r="T387" i="9"/>
  <c r="Q387" i="9"/>
  <c r="AA387" i="9"/>
  <c r="H387" i="9" l="1"/>
  <c r="AE387" i="9" s="1"/>
  <c r="AF387" i="9" s="1"/>
  <c r="AE386" i="9"/>
  <c r="M390" i="9"/>
  <c r="R390" i="9"/>
  <c r="Y390" i="9"/>
  <c r="L390" i="9"/>
  <c r="P390" i="9"/>
  <c r="W390" i="9"/>
  <c r="AB390" i="9"/>
  <c r="J390" i="9"/>
  <c r="T390" i="9"/>
  <c r="Q390" i="9"/>
  <c r="X390" i="9"/>
  <c r="O390" i="9"/>
  <c r="AA390" i="9"/>
  <c r="K390" i="9"/>
  <c r="Z390" i="9"/>
  <c r="AD390" i="9"/>
  <c r="V390" i="9"/>
  <c r="I390" i="9"/>
  <c r="U390" i="9"/>
  <c r="N390" i="9"/>
  <c r="S390" i="9"/>
  <c r="AC390" i="9"/>
  <c r="H390" i="9" l="1"/>
  <c r="AE390" i="9" s="1"/>
  <c r="AF390" i="9" s="1"/>
  <c r="AE389" i="9"/>
  <c r="I393" i="9"/>
  <c r="N393" i="9"/>
  <c r="S393" i="9"/>
  <c r="M393" i="9"/>
  <c r="W393" i="9"/>
  <c r="T393" i="9"/>
  <c r="Q393" i="9"/>
  <c r="X393" i="9"/>
  <c r="AC393" i="9"/>
  <c r="K393" i="9"/>
  <c r="Z393" i="9"/>
  <c r="Y393" i="9"/>
  <c r="AA393" i="9"/>
  <c r="P393" i="9"/>
  <c r="U393" i="9"/>
  <c r="J393" i="9"/>
  <c r="R393" i="9"/>
  <c r="AB393" i="9"/>
  <c r="AD393" i="9"/>
  <c r="V393" i="9"/>
  <c r="O393" i="9"/>
  <c r="L393" i="9"/>
  <c r="H393" i="9" l="1"/>
  <c r="AE393" i="9" s="1"/>
  <c r="AF393" i="9" s="1"/>
  <c r="AE392" i="9"/>
  <c r="J396" i="9"/>
  <c r="O396" i="9"/>
  <c r="T396" i="9"/>
  <c r="L396" i="9"/>
  <c r="P396" i="9"/>
  <c r="AB396" i="9"/>
  <c r="Y396" i="9"/>
  <c r="AD396" i="9"/>
  <c r="AC396" i="9"/>
  <c r="Q396" i="9"/>
  <c r="V396" i="9"/>
  <c r="AA396" i="9"/>
  <c r="S396" i="9"/>
  <c r="Z396" i="9"/>
  <c r="I396" i="9"/>
  <c r="N396" i="9"/>
  <c r="K396" i="9"/>
  <c r="W396" i="9"/>
  <c r="X396" i="9"/>
  <c r="U396" i="9"/>
  <c r="M396" i="9"/>
  <c r="R396" i="9"/>
  <c r="H396" i="9" l="1"/>
  <c r="AE396" i="9" s="1"/>
  <c r="AF396" i="9" s="1"/>
  <c r="AE395" i="9"/>
  <c r="K399" i="9"/>
  <c r="P399" i="9"/>
  <c r="U399" i="9"/>
  <c r="AB399" i="9"/>
  <c r="AD399" i="9"/>
  <c r="X399" i="9"/>
  <c r="Z399" i="9"/>
  <c r="M399" i="9"/>
  <c r="Y399" i="9"/>
  <c r="V399" i="9"/>
  <c r="R399" i="9"/>
  <c r="W399" i="9"/>
  <c r="O399" i="9"/>
  <c r="L399" i="9"/>
  <c r="S399" i="9"/>
  <c r="J399" i="9"/>
  <c r="T399" i="9"/>
  <c r="Q399" i="9"/>
  <c r="AC399" i="9"/>
  <c r="I399" i="9"/>
  <c r="N399" i="9"/>
  <c r="AA399" i="9"/>
  <c r="H399" i="9" l="1"/>
  <c r="AE399" i="9" s="1"/>
  <c r="AF399" i="9" s="1"/>
  <c r="AE398" i="9"/>
  <c r="AF403" i="9" l="1"/>
  <c r="G624" i="9" s="1"/>
  <c r="G630" i="9" s="1"/>
  <c r="G632" i="9" l="1"/>
  <c r="G634" i="9" s="1"/>
</calcChain>
</file>

<file path=xl/sharedStrings.xml><?xml version="1.0" encoding="utf-8"?>
<sst xmlns="http://schemas.openxmlformats.org/spreadsheetml/2006/main" count="1785" uniqueCount="205">
  <si>
    <t>施設名</t>
    <rPh sb="0" eb="2">
      <t>シセツ</t>
    </rPh>
    <rPh sb="2" eb="3">
      <t>メイ</t>
    </rPh>
    <phoneticPr fontId="2"/>
  </si>
  <si>
    <t>供給期間</t>
    <rPh sb="0" eb="2">
      <t>キョウキュウ</t>
    </rPh>
    <rPh sb="2" eb="4">
      <t>キカン</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</si>
  <si>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</si>
  <si>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</si>
  <si>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</si>
  <si>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</si>
  <si>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</si>
  <si>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</si>
  <si>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</si>
  <si>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</si>
  <si>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</si>
  <si>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</si>
  <si>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</si>
  <si>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</si>
  <si>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令和４年</t>
    <rPh sb="0" eb="2">
      <t>レイワ</t>
    </rPh>
    <rPh sb="3" eb="4">
      <t>ネン</t>
    </rPh>
    <phoneticPr fontId="2"/>
  </si>
  <si>
    <t>令和５年</t>
    <rPh sb="0" eb="2">
      <t>レイワ</t>
    </rPh>
    <rPh sb="3" eb="4">
      <t>ネン</t>
    </rPh>
    <phoneticPr fontId="2"/>
  </si>
  <si>
    <t>令和６年</t>
    <rPh sb="0" eb="2">
      <t>レイワ</t>
    </rPh>
    <rPh sb="3" eb="4">
      <t>ネン</t>
    </rPh>
    <phoneticPr fontId="2"/>
  </si>
  <si>
    <t>平第一</t>
  </si>
  <si>
    <t>平第二</t>
  </si>
  <si>
    <t>平第三</t>
  </si>
  <si>
    <t>平第四</t>
  </si>
  <si>
    <t>平第五</t>
  </si>
  <si>
    <t>平第六</t>
  </si>
  <si>
    <t>郷ヶ丘</t>
  </si>
  <si>
    <t>中央台北</t>
  </si>
  <si>
    <t>中央台南</t>
  </si>
  <si>
    <t>中央台東</t>
  </si>
  <si>
    <t>豊間</t>
  </si>
  <si>
    <t>高久</t>
  </si>
  <si>
    <t>夏井</t>
  </si>
  <si>
    <t>草野</t>
  </si>
  <si>
    <t>赤井</t>
  </si>
  <si>
    <t>四倉</t>
  </si>
  <si>
    <t>大浦</t>
  </si>
  <si>
    <t>小川</t>
  </si>
  <si>
    <t>小玉</t>
  </si>
  <si>
    <t>内町</t>
  </si>
  <si>
    <t>綴</t>
  </si>
  <si>
    <t>御厩</t>
  </si>
  <si>
    <t>高坂</t>
  </si>
  <si>
    <t>宮</t>
  </si>
  <si>
    <t>高野</t>
  </si>
  <si>
    <t>好間第一</t>
  </si>
  <si>
    <t>好間第二</t>
  </si>
  <si>
    <t>小名浜東</t>
  </si>
  <si>
    <t>小名浜西</t>
  </si>
  <si>
    <t>鹿島</t>
  </si>
  <si>
    <t>江名</t>
  </si>
  <si>
    <t>永崎</t>
  </si>
  <si>
    <t>泉</t>
  </si>
  <si>
    <t>泉北</t>
  </si>
  <si>
    <t>渡辺</t>
  </si>
  <si>
    <t>湯本第一</t>
  </si>
  <si>
    <t>湯本第二</t>
  </si>
  <si>
    <t>湯本第三</t>
  </si>
  <si>
    <t>長倉</t>
  </si>
  <si>
    <t>磐崎</t>
  </si>
  <si>
    <t>藤原</t>
  </si>
  <si>
    <t>植田</t>
  </si>
  <si>
    <t>汐見が丘</t>
  </si>
  <si>
    <t>錦</t>
  </si>
  <si>
    <t>錦東</t>
  </si>
  <si>
    <t>菊田</t>
  </si>
  <si>
    <t>勿来第一</t>
  </si>
  <si>
    <t>勿来第二</t>
  </si>
  <si>
    <t>川部</t>
  </si>
  <si>
    <t>上遠野</t>
  </si>
  <si>
    <t>入遠野</t>
  </si>
  <si>
    <t>番号</t>
    <rPh sb="0" eb="2">
      <t>バンゴウ</t>
    </rPh>
    <phoneticPr fontId="2"/>
  </si>
  <si>
    <t>低圧</t>
    <rPh sb="0" eb="2">
      <t>テイアツ</t>
    </rPh>
    <phoneticPr fontId="2"/>
  </si>
  <si>
    <t>契約電流</t>
    <rPh sb="0" eb="2">
      <t>ケイヤク</t>
    </rPh>
    <rPh sb="2" eb="4">
      <t>デンリュウ</t>
    </rPh>
    <phoneticPr fontId="2"/>
  </si>
  <si>
    <t>電灯</t>
    <rPh sb="0" eb="2">
      <t>デントウ</t>
    </rPh>
    <phoneticPr fontId="2"/>
  </si>
  <si>
    <t>小学校</t>
    <rPh sb="0" eb="3">
      <t>ショウガッコウ</t>
    </rPh>
    <phoneticPr fontId="2"/>
  </si>
  <si>
    <t>中学校</t>
    <rPh sb="0" eb="3">
      <t>チュウガッコウ</t>
    </rPh>
    <phoneticPr fontId="2"/>
  </si>
  <si>
    <t>廃校</t>
    <rPh sb="0" eb="2">
      <t>ハイコウ</t>
    </rPh>
    <phoneticPr fontId="2"/>
  </si>
  <si>
    <t>学校給食共同調理場</t>
    <rPh sb="0" eb="9">
      <t>ガッコウキュウショクキョウドウチョウリジョウ</t>
    </rPh>
    <phoneticPr fontId="2"/>
  </si>
  <si>
    <t>体験型経済教育施設</t>
    <rPh sb="0" eb="9">
      <t>タイケンガタケイザイキョウイクシセツ</t>
    </rPh>
    <phoneticPr fontId="2"/>
  </si>
  <si>
    <t>公民館</t>
    <rPh sb="0" eb="3">
      <t>コウミンカン</t>
    </rPh>
    <phoneticPr fontId="2"/>
  </si>
  <si>
    <t>文化センター</t>
    <rPh sb="0" eb="2">
      <t>ブンカ</t>
    </rPh>
    <phoneticPr fontId="2"/>
  </si>
  <si>
    <t>動力</t>
    <rPh sb="0" eb="2">
      <t>ドウリョク</t>
    </rPh>
    <phoneticPr fontId="2"/>
  </si>
  <si>
    <t>契約電力</t>
    <rPh sb="0" eb="2">
      <t>ケイヤク</t>
    </rPh>
    <rPh sb="2" eb="4">
      <t>デンリョク</t>
    </rPh>
    <phoneticPr fontId="2"/>
  </si>
  <si>
    <t>高圧</t>
    <rPh sb="0" eb="2">
      <t>コウアツ</t>
    </rPh>
    <phoneticPr fontId="2"/>
  </si>
  <si>
    <t>番号</t>
    <rPh sb="0" eb="2">
      <t>バンゴウ</t>
    </rPh>
    <phoneticPr fontId="2"/>
  </si>
  <si>
    <t>電灯、動力</t>
    <rPh sb="0" eb="2">
      <t>デントウ</t>
    </rPh>
    <rPh sb="3" eb="5">
      <t>ドウリョク</t>
    </rPh>
    <phoneticPr fontId="2"/>
  </si>
  <si>
    <t>動力、付帯電灯</t>
    <rPh sb="0" eb="2">
      <t>ドウリョク</t>
    </rPh>
    <rPh sb="3" eb="5">
      <t>フタイ</t>
    </rPh>
    <rPh sb="5" eb="7">
      <t>デントウ</t>
    </rPh>
    <phoneticPr fontId="2"/>
  </si>
  <si>
    <t>単位</t>
    <rPh sb="0" eb="2">
      <t>タンイ</t>
    </rPh>
    <phoneticPr fontId="2"/>
  </si>
  <si>
    <t>契約電力等による単価の区分</t>
    <rPh sb="0" eb="2">
      <t>ケイヤク</t>
    </rPh>
    <rPh sb="2" eb="4">
      <t>デンリョク</t>
    </rPh>
    <rPh sb="4" eb="5">
      <t>トウ</t>
    </rPh>
    <rPh sb="8" eb="10">
      <t>タンカ</t>
    </rPh>
    <rPh sb="11" eb="13">
      <t>クブン</t>
    </rPh>
    <phoneticPr fontId="2"/>
  </si>
  <si>
    <t>基本料金単価(円)</t>
    <rPh sb="0" eb="2">
      <t>キホン</t>
    </rPh>
    <rPh sb="2" eb="4">
      <t>リョウキン</t>
    </rPh>
    <rPh sb="4" eb="6">
      <t>タンカ</t>
    </rPh>
    <rPh sb="7" eb="8">
      <t>エン</t>
    </rPh>
    <phoneticPr fontId="2"/>
  </si>
  <si>
    <t>電力量料金単価(円)</t>
    <rPh sb="0" eb="2">
      <t>デンリョク</t>
    </rPh>
    <rPh sb="2" eb="3">
      <t>リョウ</t>
    </rPh>
    <rPh sb="3" eb="5">
      <t>リョウキン</t>
    </rPh>
    <rPh sb="5" eb="7">
      <t>タンカ</t>
    </rPh>
    <rPh sb="8" eb="9">
      <t>エン</t>
    </rPh>
    <phoneticPr fontId="2"/>
  </si>
  <si>
    <t>金額</t>
    <rPh sb="0" eb="2">
      <t>キンガク</t>
    </rPh>
    <phoneticPr fontId="2"/>
  </si>
  <si>
    <t>１契約
当たり</t>
    <rPh sb="1" eb="3">
      <t>ケイヤク</t>
    </rPh>
    <rPh sb="4" eb="5">
      <t>ア</t>
    </rPh>
    <phoneticPr fontId="2"/>
  </si>
  <si>
    <t>金額(夏季)</t>
    <rPh sb="0" eb="2">
      <t>キンガク</t>
    </rPh>
    <rPh sb="3" eb="5">
      <t>カキ</t>
    </rPh>
    <phoneticPr fontId="2"/>
  </si>
  <si>
    <t>金額(その他季）</t>
    <rPh sb="0" eb="2">
      <t>キンガク</t>
    </rPh>
    <rPh sb="5" eb="6">
      <t>タ</t>
    </rPh>
    <rPh sb="6" eb="7">
      <t>キ</t>
    </rPh>
    <phoneticPr fontId="2"/>
  </si>
  <si>
    <t>藤間</t>
  </si>
  <si>
    <t>久之浜</t>
  </si>
  <si>
    <t>内郷第一</t>
  </si>
  <si>
    <t>内郷第二</t>
  </si>
  <si>
    <t>好間</t>
  </si>
  <si>
    <t>玉川</t>
  </si>
  <si>
    <t>植田東</t>
  </si>
  <si>
    <t>飯野</t>
  </si>
  <si>
    <t>中央台</t>
  </si>
  <si>
    <t>平窪</t>
  </si>
  <si>
    <t>神谷</t>
  </si>
  <si>
    <t>小名浜</t>
  </si>
  <si>
    <t>金山</t>
  </si>
  <si>
    <t>勿来</t>
  </si>
  <si>
    <t>山田</t>
  </si>
  <si>
    <t>大野</t>
  </si>
  <si>
    <t>川前</t>
  </si>
  <si>
    <t>大久</t>
  </si>
  <si>
    <t>基本料金単価(a)</t>
    <rPh sb="0" eb="2">
      <t>キホン</t>
    </rPh>
    <rPh sb="2" eb="4">
      <t>リョウキン</t>
    </rPh>
    <rPh sb="4" eb="6">
      <t>タンカ</t>
    </rPh>
    <phoneticPr fontId="2"/>
  </si>
  <si>
    <t>契約電力等(b)</t>
    <rPh sb="0" eb="2">
      <t>ケイヤク</t>
    </rPh>
    <rPh sb="2" eb="4">
      <t>デンリョク</t>
    </rPh>
    <rPh sb="4" eb="5">
      <t>トウ</t>
    </rPh>
    <phoneticPr fontId="2"/>
  </si>
  <si>
    <t>電力量料金単価(c)</t>
    <rPh sb="0" eb="2">
      <t>デンリョク</t>
    </rPh>
    <rPh sb="2" eb="3">
      <t>リョウ</t>
    </rPh>
    <rPh sb="3" eb="5">
      <t>リョウキン</t>
    </rPh>
    <rPh sb="5" eb="7">
      <t>タンカ</t>
    </rPh>
    <phoneticPr fontId="2"/>
  </si>
  <si>
    <t>予定使用電力量(d)</t>
    <phoneticPr fontId="2"/>
  </si>
  <si>
    <t>施設名</t>
    <phoneticPr fontId="2"/>
  </si>
  <si>
    <t>契約月数</t>
    <rPh sb="0" eb="2">
      <t>ケイヤク</t>
    </rPh>
    <rPh sb="2" eb="4">
      <t>ツキスウ</t>
    </rPh>
    <phoneticPr fontId="2"/>
  </si>
  <si>
    <t>金額(円)</t>
    <rPh sb="0" eb="2">
      <t>キンガク</t>
    </rPh>
    <rPh sb="3" eb="4">
      <t>エン</t>
    </rPh>
    <phoneticPr fontId="2"/>
  </si>
  <si>
    <t>施設の区分</t>
    <rPh sb="0" eb="2">
      <t>シセツ</t>
    </rPh>
    <rPh sb="3" eb="5">
      <t>クブン</t>
    </rPh>
    <phoneticPr fontId="2"/>
  </si>
  <si>
    <t>単価
番号</t>
    <rPh sb="0" eb="2">
      <t>タンカ</t>
    </rPh>
    <rPh sb="3" eb="5">
      <t>バンゴウ</t>
    </rPh>
    <phoneticPr fontId="2"/>
  </si>
  <si>
    <t>１　調達する役務の名称</t>
    <rPh sb="2" eb="4">
      <t>チョウタツ</t>
    </rPh>
    <rPh sb="6" eb="8">
      <t>エキム</t>
    </rPh>
    <rPh sb="9" eb="11">
      <t>メイショウ</t>
    </rPh>
    <phoneticPr fontId="2"/>
  </si>
  <si>
    <t>　　教育施設で使用する電力の供給</t>
    <rPh sb="2" eb="4">
      <t>キョウイク</t>
    </rPh>
    <rPh sb="4" eb="6">
      <t>シセツ</t>
    </rPh>
    <rPh sb="7" eb="9">
      <t>シヨウ</t>
    </rPh>
    <rPh sb="11" eb="13">
      <t>デンリョク</t>
    </rPh>
    <rPh sb="14" eb="16">
      <t>キョウキュウ</t>
    </rPh>
    <phoneticPr fontId="2"/>
  </si>
  <si>
    <t>２　入札に参加する者の商号又は名称</t>
    <rPh sb="2" eb="4">
      <t>ニュウサツ</t>
    </rPh>
    <rPh sb="5" eb="7">
      <t>サンカ</t>
    </rPh>
    <rPh sb="9" eb="10">
      <t>モノ</t>
    </rPh>
    <rPh sb="11" eb="13">
      <t>ショウゴウ</t>
    </rPh>
    <rPh sb="13" eb="14">
      <t>マタ</t>
    </rPh>
    <rPh sb="15" eb="17">
      <t>メイショウ</t>
    </rPh>
    <phoneticPr fontId="2"/>
  </si>
  <si>
    <t>３　供給期間</t>
    <rPh sb="2" eb="4">
      <t>キョウキュウ</t>
    </rPh>
    <rPh sb="4" eb="6">
      <t>キカン</t>
    </rPh>
    <phoneticPr fontId="2"/>
  </si>
  <si>
    <t>月）</t>
    <rPh sb="0" eb="1">
      <t>ツキ</t>
    </rPh>
    <phoneticPr fontId="2"/>
  </si>
  <si>
    <t>表１（小学校）</t>
    <rPh sb="0" eb="1">
      <t>ヒョウ</t>
    </rPh>
    <rPh sb="3" eb="6">
      <t>ショウガッコウ</t>
    </rPh>
    <phoneticPr fontId="2"/>
  </si>
  <si>
    <t>表２（中学校）</t>
    <rPh sb="0" eb="1">
      <t>ヒョウ</t>
    </rPh>
    <rPh sb="3" eb="6">
      <t>チュウガッコウ</t>
    </rPh>
    <phoneticPr fontId="2"/>
  </si>
  <si>
    <t>表３（廃校）</t>
    <rPh sb="0" eb="1">
      <t>ヒョウ</t>
    </rPh>
    <rPh sb="3" eb="5">
      <t>ハイコウ</t>
    </rPh>
    <phoneticPr fontId="2"/>
  </si>
  <si>
    <t>表４（学校給食共同調理場）</t>
    <rPh sb="0" eb="1">
      <t>ヒョウ</t>
    </rPh>
    <rPh sb="3" eb="12">
      <t>ガッコウキュウショクキョウドウチョウリジョウ</t>
    </rPh>
    <phoneticPr fontId="2"/>
  </si>
  <si>
    <t>表６（公民館）</t>
    <rPh sb="0" eb="1">
      <t>ヒョウ</t>
    </rPh>
    <rPh sb="3" eb="6">
      <t>コウミンカン</t>
    </rPh>
    <phoneticPr fontId="2"/>
  </si>
  <si>
    <t>表７</t>
    <rPh sb="0" eb="1">
      <t>ヒョウ</t>
    </rPh>
    <phoneticPr fontId="2"/>
  </si>
  <si>
    <t>表５</t>
    <rPh sb="0" eb="1">
      <t>ヒョウ</t>
    </rPh>
    <phoneticPr fontId="2"/>
  </si>
  <si>
    <t>合計</t>
    <rPh sb="0" eb="2">
      <t>ゴウケイ</t>
    </rPh>
    <phoneticPr fontId="2"/>
  </si>
  <si>
    <t>基本料金</t>
    <phoneticPr fontId="2"/>
  </si>
  <si>
    <t>(B)</t>
    <phoneticPr fontId="2"/>
  </si>
  <si>
    <t>電力量料金</t>
    <rPh sb="0" eb="2">
      <t>デンリョク</t>
    </rPh>
    <rPh sb="2" eb="3">
      <t>リョウ</t>
    </rPh>
    <rPh sb="3" eb="5">
      <t>リョウキン</t>
    </rPh>
    <phoneticPr fontId="2"/>
  </si>
  <si>
    <t>電力量料金(c×d)</t>
    <rPh sb="0" eb="2">
      <t>デンリョク</t>
    </rPh>
    <rPh sb="2" eb="3">
      <t>リョウ</t>
    </rPh>
    <rPh sb="3" eb="5">
      <t>リョウキン</t>
    </rPh>
    <phoneticPr fontId="2"/>
  </si>
  <si>
    <t>表８（集計表）</t>
    <rPh sb="0" eb="1">
      <t>ヒョウ</t>
    </rPh>
    <rPh sb="3" eb="5">
      <t>シュウケイ</t>
    </rPh>
    <rPh sb="5" eb="6">
      <t>ヒョウ</t>
    </rPh>
    <phoneticPr fontId="2"/>
  </si>
  <si>
    <t>総合計(消費税込み) (C)</t>
    <rPh sb="0" eb="3">
      <t>ソウゴウケイ</t>
    </rPh>
    <rPh sb="4" eb="7">
      <t>ショウヒゼイ</t>
    </rPh>
    <rPh sb="7" eb="8">
      <t>コ</t>
    </rPh>
    <phoneticPr fontId="2"/>
  </si>
  <si>
    <t>消費税 (D)　C×10／110</t>
    <rPh sb="0" eb="3">
      <t>ショウヒゼイ</t>
    </rPh>
    <phoneticPr fontId="2"/>
  </si>
  <si>
    <t>電力量料金の総額</t>
    <rPh sb="6" eb="8">
      <t>ソウガク</t>
    </rPh>
    <phoneticPr fontId="2"/>
  </si>
  <si>
    <t>基本料金の総額(A)</t>
    <rPh sb="5" eb="7">
      <t>ソウガク</t>
    </rPh>
    <phoneticPr fontId="2"/>
  </si>
  <si>
    <t>小計
(A)＋(B)</t>
    <phoneticPr fontId="2"/>
  </si>
  <si>
    <t>15 A</t>
    <phoneticPr fontId="2"/>
  </si>
  <si>
    <t>20 A</t>
    <phoneticPr fontId="2"/>
  </si>
  <si>
    <t>30 A</t>
    <phoneticPr fontId="2"/>
  </si>
  <si>
    <t>40 A</t>
    <phoneticPr fontId="2"/>
  </si>
  <si>
    <t>60 A</t>
    <phoneticPr fontId="2"/>
  </si>
  <si>
    <t>50 kVA未満</t>
    <rPh sb="6" eb="8">
      <t>ミマン</t>
    </rPh>
    <phoneticPr fontId="2"/>
  </si>
  <si>
    <t>500 kW未満</t>
    <rPh sb="6" eb="8">
      <t>ミマン</t>
    </rPh>
    <phoneticPr fontId="2"/>
  </si>
  <si>
    <t>500 kW以上</t>
    <rPh sb="6" eb="8">
      <t>イジョウ</t>
    </rPh>
    <phoneticPr fontId="2"/>
  </si>
  <si>
    <t xml:space="preserve"> 50 kW未満</t>
    <rPh sb="6" eb="8">
      <t>ミマン</t>
    </rPh>
    <phoneticPr fontId="2"/>
  </si>
  <si>
    <t xml:space="preserve">  3 kW</t>
    <phoneticPr fontId="2"/>
  </si>
  <si>
    <t xml:space="preserve"> 5 A</t>
    <phoneticPr fontId="2"/>
  </si>
  <si>
    <t>10 A</t>
    <phoneticPr fontId="2"/>
  </si>
  <si>
    <t>1 kW
当たり</t>
    <rPh sb="5" eb="6">
      <t>アタ</t>
    </rPh>
    <phoneticPr fontId="2"/>
  </si>
  <si>
    <t>1 kWh
当たり</t>
    <rPh sb="6" eb="7">
      <t>ア</t>
    </rPh>
    <phoneticPr fontId="2"/>
  </si>
  <si>
    <t>〇　単価表</t>
    <rPh sb="2" eb="4">
      <t>タンカ</t>
    </rPh>
    <rPh sb="4" eb="5">
      <t>ヒョウ</t>
    </rPh>
    <phoneticPr fontId="2"/>
  </si>
  <si>
    <t>入　札　金　額　内　訳　書</t>
    <rPh sb="0" eb="1">
      <t>イ</t>
    </rPh>
    <rPh sb="2" eb="3">
      <t>サツ</t>
    </rPh>
    <rPh sb="4" eb="5">
      <t>キン</t>
    </rPh>
    <rPh sb="6" eb="7">
      <t>ガク</t>
    </rPh>
    <rPh sb="8" eb="9">
      <t>ナイ</t>
    </rPh>
    <rPh sb="10" eb="11">
      <t>ワケ</t>
    </rPh>
    <rPh sb="12" eb="13">
      <t>ショ</t>
    </rPh>
    <phoneticPr fontId="2"/>
  </si>
  <si>
    <t>総合計(消費税抜き) (E＝C－D)</t>
    <rPh sb="0" eb="3">
      <t>ソウゴウケイ</t>
    </rPh>
    <rPh sb="4" eb="6">
      <t>ショウヒ</t>
    </rPh>
    <rPh sb="6" eb="7">
      <t>ゼイ</t>
    </rPh>
    <rPh sb="7" eb="8">
      <t>ヌ</t>
    </rPh>
    <phoneticPr fontId="2"/>
  </si>
  <si>
    <t>備考</t>
    <rPh sb="0" eb="2">
      <t>ビコウ</t>
    </rPh>
    <phoneticPr fontId="2"/>
  </si>
  <si>
    <t>　１　電力量料金単価の「夏季」は毎年７月１日から９月30日まで、「その他季」は毎年10月１日から翌年６月30日までの期間をいう。</t>
    <rPh sb="3" eb="5">
      <t>デンリョク</t>
    </rPh>
    <rPh sb="5" eb="6">
      <t>リョウ</t>
    </rPh>
    <rPh sb="6" eb="8">
      <t>リョウキン</t>
    </rPh>
    <rPh sb="8" eb="10">
      <t>タンカ</t>
    </rPh>
    <rPh sb="12" eb="14">
      <t>カキ</t>
    </rPh>
    <rPh sb="16" eb="18">
      <t>マイトシ</t>
    </rPh>
    <rPh sb="19" eb="20">
      <t>ガツ</t>
    </rPh>
    <rPh sb="21" eb="22">
      <t>ニチ</t>
    </rPh>
    <rPh sb="25" eb="26">
      <t>ガツ</t>
    </rPh>
    <rPh sb="28" eb="29">
      <t>ニチ</t>
    </rPh>
    <rPh sb="35" eb="36">
      <t>タ</t>
    </rPh>
    <rPh sb="36" eb="37">
      <t>キ</t>
    </rPh>
    <rPh sb="39" eb="41">
      <t>マイトシ</t>
    </rPh>
    <rPh sb="43" eb="44">
      <t>ガツ</t>
    </rPh>
    <rPh sb="45" eb="46">
      <t>ニチ</t>
    </rPh>
    <rPh sb="48" eb="50">
      <t>ヨクネン</t>
    </rPh>
    <rPh sb="51" eb="52">
      <t>ガツ</t>
    </rPh>
    <rPh sb="54" eb="55">
      <t>ニチ</t>
    </rPh>
    <rPh sb="58" eb="60">
      <t>キカン</t>
    </rPh>
    <phoneticPr fontId="2"/>
  </si>
  <si>
    <t>　２　希望する基本料金単価及び電力量料金単価を契約電力等の区分に従って水色のセルに入力すること。</t>
    <rPh sb="3" eb="5">
      <t>キボウ</t>
    </rPh>
    <rPh sb="7" eb="9">
      <t>キホン</t>
    </rPh>
    <rPh sb="9" eb="11">
      <t>リョウキン</t>
    </rPh>
    <rPh sb="11" eb="13">
      <t>タンカ</t>
    </rPh>
    <rPh sb="13" eb="14">
      <t>オヨ</t>
    </rPh>
    <rPh sb="15" eb="17">
      <t>デンリョク</t>
    </rPh>
    <rPh sb="17" eb="18">
      <t>リョウ</t>
    </rPh>
    <rPh sb="18" eb="20">
      <t>リョウキン</t>
    </rPh>
    <rPh sb="20" eb="22">
      <t>タンカ</t>
    </rPh>
    <rPh sb="23" eb="25">
      <t>ケイヤク</t>
    </rPh>
    <rPh sb="25" eb="27">
      <t>デンリョク</t>
    </rPh>
    <rPh sb="27" eb="28">
      <t>トウ</t>
    </rPh>
    <rPh sb="29" eb="31">
      <t>クブン</t>
    </rPh>
    <rPh sb="32" eb="33">
      <t>シタガ</t>
    </rPh>
    <rPh sb="35" eb="37">
      <t>ミズイロ</t>
    </rPh>
    <rPh sb="41" eb="43">
      <t>ニュウリョク</t>
    </rPh>
    <phoneticPr fontId="2"/>
  </si>
  <si>
    <t>　　　（入力された単価は、自動的に「入札金額内訳書」シートに反映される。）</t>
    <phoneticPr fontId="2"/>
  </si>
  <si>
    <t>　３　基本料金単価は、力率割引割増をして得た金額とすること。</t>
    <rPh sb="3" eb="5">
      <t>キホン</t>
    </rPh>
    <rPh sb="5" eb="7">
      <t>リョウキン</t>
    </rPh>
    <rPh sb="7" eb="9">
      <t>タンカ</t>
    </rPh>
    <rPh sb="11" eb="13">
      <t>リキリツ</t>
    </rPh>
    <rPh sb="13" eb="15">
      <t>ワリビキ</t>
    </rPh>
    <rPh sb="15" eb="17">
      <t>ワリマシ</t>
    </rPh>
    <rPh sb="20" eb="21">
      <t>エ</t>
    </rPh>
    <rPh sb="22" eb="24">
      <t>キンガク</t>
    </rPh>
    <phoneticPr fontId="2"/>
  </si>
  <si>
    <t>A</t>
  </si>
  <si>
    <t>kW</t>
  </si>
  <si>
    <t>kVA</t>
  </si>
  <si>
    <t>契約容量</t>
  </si>
  <si>
    <t>　　令和４年４月１日から令和６年２月29日まで　　　（</t>
    <rPh sb="2" eb="4">
      <t>レイワ</t>
    </rPh>
    <rPh sb="5" eb="6">
      <t>ネン</t>
    </rPh>
    <rPh sb="7" eb="8">
      <t>ガツ</t>
    </rPh>
    <rPh sb="9" eb="10">
      <t>ニチ</t>
    </rPh>
    <rPh sb="12" eb="14">
      <t>レイワ</t>
    </rPh>
    <rPh sb="15" eb="16">
      <t>ネン</t>
    </rPh>
    <rPh sb="17" eb="18">
      <t>ガツ</t>
    </rPh>
    <rPh sb="20" eb="21">
      <t>ニチ</t>
    </rPh>
    <phoneticPr fontId="2"/>
  </si>
  <si>
    <t>※</t>
    <phoneticPr fontId="2"/>
  </si>
  <si>
    <t>入札金額内訳書の入力にあたっては、別紙「入札金額内訳書入力要領」のとおりとする。</t>
    <rPh sb="0" eb="2">
      <t>ニュウサツ</t>
    </rPh>
    <rPh sb="2" eb="4">
      <t>キンガク</t>
    </rPh>
    <rPh sb="4" eb="7">
      <t>ウチワケショ</t>
    </rPh>
    <rPh sb="8" eb="10">
      <t>ニュウリョク</t>
    </rPh>
    <rPh sb="17" eb="19">
      <t>ベッシ</t>
    </rPh>
    <rPh sb="20" eb="27">
      <t>ニュウサツキンガクウチワケショ</t>
    </rPh>
    <rPh sb="27" eb="29">
      <t>ニュウリョク</t>
    </rPh>
    <rPh sb="29" eb="31">
      <t>ヨウリョウ</t>
    </rPh>
    <phoneticPr fontId="2"/>
  </si>
  <si>
    <t>1 kVA当たり</t>
    <rPh sb="5" eb="6">
      <t>ア</t>
    </rPh>
    <phoneticPr fontId="2"/>
  </si>
  <si>
    <t>(絹谷分校)</t>
  </si>
  <si>
    <t>久之浜第一</t>
  </si>
  <si>
    <t>久之浜第二</t>
  </si>
  <si>
    <t>桶売(教職員住宅)</t>
  </si>
  <si>
    <t>好間第四</t>
  </si>
  <si>
    <t>三和</t>
  </si>
  <si>
    <t>小名浜第一</t>
  </si>
  <si>
    <t>小名浜第二</t>
  </si>
  <si>
    <t>小名浜第三</t>
  </si>
  <si>
    <t>勿来第三</t>
  </si>
  <si>
    <t>田人</t>
  </si>
  <si>
    <t>桶売</t>
  </si>
  <si>
    <t>小白井</t>
  </si>
  <si>
    <t>内郷第三</t>
  </si>
  <si>
    <t>田人(旧校舎)</t>
  </si>
  <si>
    <t>大野第一小学校</t>
  </si>
  <si>
    <t>大野第二小学校</t>
  </si>
  <si>
    <t>白水小学校</t>
  </si>
  <si>
    <t>好間第三小学校</t>
  </si>
  <si>
    <t>三阪小中学校</t>
  </si>
  <si>
    <t>差塩小中学校</t>
  </si>
  <si>
    <t>田人第一小学校荷路夫分校</t>
  </si>
  <si>
    <t>貝泊小中学校</t>
  </si>
  <si>
    <t>三和中学校(旧校舎)</t>
  </si>
  <si>
    <t>平南部</t>
  </si>
  <si>
    <t>平北部</t>
  </si>
  <si>
    <t>常磐</t>
  </si>
  <si>
    <t>体験型経済教育施設</t>
  </si>
  <si>
    <t>文化センター</t>
  </si>
  <si>
    <t>契約電力等(b)</t>
  </si>
  <si>
    <t>基本料金単価(a)</t>
  </si>
  <si>
    <t>基本料金の総額(A)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</si>
</sst>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ｋW&quot;"/>
    <numFmt numFmtId="178" formatCode="#,##0.00_ "/>
    <numFmt numFmtId="179" formatCode="#,##0.00;&quot;△ &quot;#,##0.00"/>
  </numFmts>
  <fonts count="26" x14ac:knownFonts="1">
    <font>
      <sz val="11"/>
      <color theme="1"/>
      <name val="ＭＳ Ｐゴシック"/>
      <family val="2"/>
      <scheme val="minor"/>
    </font>
    <font>
      <sz val="10.5"/>
      <color theme="1"/>
      <name val="ＭＳ 明朝"/>
      <family val="2"/>
      <charset val="128"/>
    </font>
    <font>
      <sz val="6"/>
      <name val="ＭＳ Ｐゴシック"/>
      <family val="3"/>
      <charset val="128"/>
      <scheme val="minor"/>
    </font>
    <font>
      <sz val="10.5"/>
      <color theme="1"/>
      <name val="ＭＳ 明朝"/>
      <family val="1"/>
      <charset val="128"/>
    </font>
    <font>
      <sz val="10.5"/>
      <name val="ＭＳ 明朝"/>
      <family val="1"/>
      <charset val="128"/>
    </font>
    <font>
      <sz val="9"/>
      <name val="ＭＳ 明朝"/>
      <family val="1"/>
      <charset val="128"/>
    </font>
    <font>
      <sz val="10.5"/>
      <color theme="1"/>
      <name val="ＭＳ ゴシック"/>
      <family val="3"/>
      <charset val="128"/>
    </font>
    <font>
      <b/>
      <sz val="14"/>
      <color theme="1"/>
      <name val="ＭＳ ゴシック"/>
      <family val="3"/>
      <charset val="128"/>
    </font>
    <font>
      <sz val="11"/>
      <name val="ＭＳ Ｐゴシック"/>
      <family val="3"/>
      <charset val="128"/>
    </font>
    <font>
      <sz val="14"/>
      <name val="ＭＳ 明朝"/>
      <family val="1"/>
      <charset val="128"/>
    </font>
    <font>
      <sz val="11"/>
      <color theme="1"/>
      <name val="ＭＳ Ｐゴシック"/>
      <family val="2"/>
      <scheme val="minor"/>
    </font>
    <font>
      <sz val="10.5"/>
      <color theme="0"/>
      <name val="ＭＳ 明朝"/>
      <family val="1"/>
      <charset val="128"/>
    </font>
    <font>
      <sz val="7"/>
      <color theme="1"/>
      <name val="ＭＳ 明朝"/>
      <family val="1"/>
      <charset val="128"/>
    </font>
    <font>
      <sz val="10.5"/>
      <color theme="1"/>
      <name val="ＭＳ Ｐゴシック"/>
      <family val="2"/>
      <scheme val="minor"/>
    </font>
    <font>
      <sz val="12"/>
      <name val="Arial"/>
      <family val="2"/>
    </font>
    <font>
      <sz val="10.5"/>
      <color rgb="FFFF0000"/>
      <name val="ＭＳ 明朝"/>
      <family val="1"/>
      <charset val="128"/>
    </font>
    <font>
      <sz val="10.5"/>
      <name val="ＭＳ ゴシック"/>
      <family val="3"/>
      <charset val="128"/>
    </font>
    <font>
      <sz val="9"/>
      <color theme="1"/>
      <name val="ＭＳ 明朝"/>
      <family val="1"/>
      <charset val="128"/>
    </font>
    <font>
      <sz val="10.5"/>
      <name val="ＭＳ Ｐゴシック"/>
      <family val="2"/>
      <scheme val="minor"/>
    </font>
    <font>
      <sz val="11"/>
      <name val="ＭＳ Ｐゴシック"/>
      <family val="2"/>
      <scheme val="minor"/>
    </font>
    <font>
      <strike/>
      <sz val="10.5"/>
      <color theme="1"/>
      <name val="ＭＳ 明朝"/>
      <family val="1"/>
      <charset val="128"/>
    </font>
    <font>
      <b/>
      <sz val="10.5"/>
      <color rgb="FFFF0000"/>
      <name val="ＭＳ 明朝"/>
      <family val="1"/>
      <charset val="128"/>
    </font>
    <font>
      <b/>
      <sz val="10.5"/>
      <color theme="1"/>
      <name val="ＭＳ 明朝"/>
      <family val="1"/>
      <charset val="128"/>
    </font>
    <font>
      <sz val="7"/>
      <color theme="0"/>
      <name val="ＭＳ 明朝"/>
      <family val="1"/>
      <charset val="128"/>
    </font>
    <font>
      <sz val="1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diagonalUp="1">
      <left style="hair">
        <color indexed="64"/>
      </left>
      <right style="thin">
        <color indexed="64"/>
      </right>
      <top style="thin">
        <color indexed="64"/>
      </top>
      <bottom style="hair">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s>
  <cellStyleXfs count="8">
    <xf numFmtId="0" fontId="0" fillId="0" borderId="0"/>
    <xf numFmtId="38" fontId="8" fillId="0" borderId="0" applyFont="0" applyFill="0" applyBorder="0" applyAlignment="0" applyProtection="0"/>
    <xf numFmtId="0" fontId="8" fillId="0" borderId="0"/>
    <xf numFmtId="0" fontId="9" fillId="0" borderId="0"/>
    <xf numFmtId="38" fontId="10" fillId="0" borderId="0" applyFont="0" applyFill="0" applyBorder="0" applyAlignment="0" applyProtection="0">
      <alignment vertical="center"/>
    </xf>
    <xf numFmtId="0" fontId="1" fillId="0" borderId="0">
      <alignment vertical="center"/>
    </xf>
    <xf numFmtId="0" fontId="14" fillId="0" borderId="0"/>
    <xf numFmtId="38" fontId="14" fillId="0" borderId="0" applyFont="0" applyFill="0" applyBorder="0" applyAlignment="0" applyProtection="0">
      <alignment vertical="center"/>
    </xf>
  </cellStyleXfs>
  <cellXfs count="289">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horizontal="center"/>
    </xf>
    <xf numFmtId="0" fontId="3" fillId="0" borderId="1" xfId="0" applyFont="1" applyBorder="1"/>
    <xf numFmtId="0" fontId="6" fillId="0" borderId="0" xfId="0" applyFont="1"/>
    <xf numFmtId="3" fontId="3" fillId="0" borderId="1" xfId="0" applyNumberFormat="1" applyFont="1" applyBorder="1"/>
    <xf numFmtId="0" fontId="3" fillId="0" borderId="1" xfId="0" quotePrefix="1" applyFont="1" applyBorder="1"/>
    <xf numFmtId="0" fontId="3" fillId="0" borderId="0" xfId="0" applyFont="1" applyAlignment="1">
      <alignment horizontal="center" vertical="center"/>
    </xf>
    <xf numFmtId="18" fontId="3" fillId="0" borderId="1" xfId="0" quotePrefix="1" applyNumberFormat="1" applyFont="1" applyBorder="1"/>
    <xf numFmtId="0" fontId="3" fillId="0" borderId="1" xfId="0" applyFont="1" applyBorder="1" applyAlignment="1">
      <alignment horizontal="center"/>
    </xf>
    <xf numFmtId="0" fontId="4" fillId="0" borderId="0" xfId="0" applyFont="1"/>
    <xf numFmtId="0" fontId="3" fillId="0" borderId="27" xfId="0" applyFont="1" applyBorder="1" applyAlignment="1">
      <alignment vertical="center"/>
    </xf>
    <xf numFmtId="0" fontId="3" fillId="0" borderId="0" xfId="0" applyFont="1" applyAlignment="1">
      <alignment vertical="center" shrinkToFit="1"/>
    </xf>
    <xf numFmtId="0" fontId="20" fillId="0" borderId="0" xfId="0" applyFont="1" applyAlignment="1">
      <alignment vertical="center" shrinkToFit="1"/>
    </xf>
    <xf numFmtId="0" fontId="3" fillId="0" borderId="0" xfId="0" applyFont="1" applyFill="1" applyBorder="1" applyAlignment="1">
      <alignment horizontal="center" vertical="center"/>
    </xf>
    <xf numFmtId="2"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20" fillId="0" borderId="0" xfId="0" applyFont="1" applyFill="1" applyBorder="1" applyAlignment="1">
      <alignment vertical="center" shrinkToFit="1"/>
    </xf>
    <xf numFmtId="0" fontId="3" fillId="0" borderId="0" xfId="0" applyFont="1" applyFill="1" applyBorder="1" applyAlignment="1">
      <alignment vertical="center"/>
    </xf>
    <xf numFmtId="0" fontId="3"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2" fillId="0" borderId="0" xfId="0" applyFont="1" applyFill="1" applyBorder="1" applyAlignment="1">
      <alignment horizontal="center" vertical="center"/>
    </xf>
    <xf numFmtId="4" fontId="15" fillId="0" borderId="0" xfId="0" applyNumberFormat="1" applyFont="1" applyFill="1" applyBorder="1" applyAlignment="1">
      <alignment vertical="center" shrinkToFit="1"/>
    </xf>
    <xf numFmtId="40" fontId="22" fillId="0" borderId="0" xfId="4" applyNumberFormat="1" applyFont="1" applyFill="1" applyBorder="1" applyAlignment="1">
      <alignment vertical="center"/>
    </xf>
    <xf numFmtId="4" fontId="15" fillId="0" borderId="0" xfId="4" applyNumberFormat="1" applyFont="1" applyFill="1" applyBorder="1" applyAlignment="1">
      <alignment vertical="center" shrinkToFit="1"/>
    </xf>
    <xf numFmtId="2" fontId="3" fillId="0" borderId="0" xfId="0" applyNumberFormat="1" applyFont="1" applyFill="1" applyBorder="1" applyAlignment="1">
      <alignment vertical="center" shrinkToFit="1"/>
    </xf>
    <xf numFmtId="0" fontId="3" fillId="0" borderId="27"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4" fillId="0" borderId="0" xfId="0" quotePrefix="1" applyFont="1" applyProtection="1">
      <protection locked="0"/>
    </xf>
    <xf numFmtId="0" fontId="4" fillId="0" borderId="0" xfId="0" applyFont="1" applyProtection="1"/>
    <xf numFmtId="0" fontId="3" fillId="0" borderId="0" xfId="0" applyFont="1" applyProtection="1"/>
    <xf numFmtId="0" fontId="3" fillId="0" borderId="0" xfId="0" applyFont="1" applyFill="1" applyProtection="1"/>
    <xf numFmtId="0" fontId="3" fillId="0" borderId="0" xfId="0" applyFont="1" applyAlignment="1" applyProtection="1">
      <alignment horizontal="center"/>
    </xf>
    <xf numFmtId="176" fontId="3" fillId="0" borderId="0" xfId="0" applyNumberFormat="1" applyFont="1" applyAlignment="1" applyProtection="1">
      <alignment horizontal="right" vertical="center" shrinkToFit="1"/>
    </xf>
    <xf numFmtId="0" fontId="3" fillId="0" borderId="0" xfId="0" applyFont="1" applyAlignment="1" applyProtection="1">
      <alignment horizontal="right" vertical="center" shrinkToFit="1"/>
    </xf>
    <xf numFmtId="176" fontId="3" fillId="0" borderId="0" xfId="0" applyNumberFormat="1" applyFont="1" applyAlignment="1" applyProtection="1">
      <alignment horizontal="right"/>
    </xf>
    <xf numFmtId="0" fontId="3" fillId="0" borderId="0" xfId="0" applyFont="1" applyAlignment="1" applyProtection="1">
      <alignment horizontal="right"/>
    </xf>
    <xf numFmtId="0" fontId="0" fillId="0" borderId="0" xfId="0" applyProtection="1"/>
    <xf numFmtId="0" fontId="7"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16" fillId="0" borderId="0" xfId="0" applyFont="1" applyProtection="1"/>
    <xf numFmtId="0" fontId="3" fillId="0" borderId="0" xfId="0" applyFont="1" applyBorder="1" applyAlignment="1" applyProtection="1"/>
    <xf numFmtId="0" fontId="4" fillId="0" borderId="0" xfId="0" applyFont="1" applyFill="1" applyBorder="1" applyAlignment="1" applyProtection="1"/>
    <xf numFmtId="0" fontId="11" fillId="0" borderId="0" xfId="0" applyFont="1" applyAlignment="1" applyProtection="1">
      <alignment horizontal="right"/>
    </xf>
    <xf numFmtId="0" fontId="4" fillId="0" borderId="0" xfId="0" applyFont="1" applyBorder="1" applyAlignment="1" applyProtection="1"/>
    <xf numFmtId="0" fontId="3" fillId="0" borderId="0" xfId="0" applyFont="1" applyFill="1" applyAlignment="1" applyProtection="1">
      <alignment horizontal="center"/>
    </xf>
    <xf numFmtId="0" fontId="3" fillId="0" borderId="0" xfId="0" applyFont="1" applyAlignment="1" applyProtection="1"/>
    <xf numFmtId="0" fontId="24" fillId="0" borderId="0" xfId="0" applyFont="1" applyProtection="1"/>
    <xf numFmtId="0" fontId="25" fillId="0" borderId="0" xfId="0" applyFont="1" applyProtection="1"/>
    <xf numFmtId="0" fontId="16" fillId="0" borderId="0" xfId="0" applyFont="1" applyAlignment="1" applyProtection="1">
      <alignment vertical="top"/>
    </xf>
    <xf numFmtId="0" fontId="6" fillId="0" borderId="0" xfId="0" applyFont="1" applyFill="1" applyAlignment="1" applyProtection="1">
      <alignment vertical="top"/>
    </xf>
    <xf numFmtId="0" fontId="6" fillId="0" borderId="0" xfId="0" applyFont="1" applyAlignment="1" applyProtection="1">
      <alignment vertical="top"/>
    </xf>
    <xf numFmtId="0" fontId="3" fillId="0" borderId="0" xfId="0" applyFont="1" applyAlignment="1" applyProtection="1">
      <alignment horizontal="center" vertical="top"/>
    </xf>
    <xf numFmtId="176" fontId="3" fillId="0" borderId="0" xfId="0" applyNumberFormat="1" applyFont="1" applyAlignment="1" applyProtection="1">
      <alignment horizontal="right" vertical="top" shrinkToFit="1"/>
    </xf>
    <xf numFmtId="0" fontId="3" fillId="0" borderId="0" xfId="0" applyFont="1" applyAlignment="1" applyProtection="1">
      <alignment horizontal="right" vertical="top" shrinkToFit="1"/>
    </xf>
    <xf numFmtId="176" fontId="3" fillId="0" borderId="0" xfId="0" applyNumberFormat="1" applyFont="1" applyAlignment="1" applyProtection="1">
      <alignment horizontal="right" vertical="top"/>
    </xf>
    <xf numFmtId="0" fontId="3" fillId="0" borderId="0" xfId="0" applyFont="1" applyAlignment="1" applyProtection="1">
      <alignment horizontal="right" vertical="top"/>
    </xf>
    <xf numFmtId="0" fontId="3" fillId="0" borderId="0" xfId="0" applyFont="1" applyAlignment="1" applyProtection="1">
      <alignment vertical="top"/>
    </xf>
    <xf numFmtId="0" fontId="4" fillId="0" borderId="34" xfId="0" applyFont="1" applyBorder="1" applyAlignment="1" applyProtection="1">
      <alignment vertical="center" shrinkToFit="1"/>
    </xf>
    <xf numFmtId="0" fontId="4" fillId="0" borderId="33" xfId="0" applyFont="1" applyBorder="1" applyAlignment="1" applyProtection="1">
      <alignment vertical="center" shrinkToFit="1"/>
    </xf>
    <xf numFmtId="0" fontId="4" fillId="0" borderId="35" xfId="0" applyFont="1" applyBorder="1" applyAlignment="1" applyProtection="1">
      <alignment vertical="center" shrinkToFit="1"/>
    </xf>
    <xf numFmtId="176" fontId="3" fillId="0" borderId="46" xfId="0" applyNumberFormat="1" applyFont="1" applyFill="1" applyBorder="1" applyAlignment="1" applyProtection="1">
      <alignment horizontal="center" vertical="center" shrinkToFit="1"/>
    </xf>
    <xf numFmtId="0" fontId="4" fillId="0" borderId="32" xfId="0" applyFont="1" applyBorder="1" applyAlignment="1" applyProtection="1">
      <alignment vertical="center" shrinkToFit="1"/>
    </xf>
    <xf numFmtId="0" fontId="4" fillId="0" borderId="37" xfId="0" applyFont="1" applyBorder="1" applyAlignment="1" applyProtection="1">
      <alignment vertical="center" shrinkToFit="1"/>
    </xf>
    <xf numFmtId="0" fontId="4" fillId="0" borderId="31" xfId="0" applyFont="1" applyBorder="1" applyAlignment="1" applyProtection="1">
      <alignment vertical="center" shrinkToFit="1"/>
    </xf>
    <xf numFmtId="176" fontId="3" fillId="0" borderId="13" xfId="0" applyNumberFormat="1" applyFont="1" applyBorder="1" applyAlignment="1" applyProtection="1">
      <alignment horizontal="center" vertical="center" shrinkToFit="1"/>
    </xf>
    <xf numFmtId="0" fontId="3" fillId="0" borderId="14" xfId="0" applyFont="1" applyBorder="1" applyAlignment="1" applyProtection="1">
      <alignment horizontal="center" vertical="center"/>
    </xf>
    <xf numFmtId="0" fontId="3" fillId="0" borderId="0" xfId="0" applyFont="1" applyAlignment="1" applyProtection="1">
      <alignment vertical="center"/>
    </xf>
    <xf numFmtId="0" fontId="3" fillId="0" borderId="25" xfId="0" applyFont="1" applyBorder="1" applyAlignment="1" applyProtection="1">
      <alignment horizontal="center" vertical="center" shrinkToFit="1"/>
    </xf>
    <xf numFmtId="0" fontId="5" fillId="0" borderId="5" xfId="0" applyFont="1" applyBorder="1" applyAlignment="1" applyProtection="1">
      <alignment vertical="center" shrinkToFit="1"/>
    </xf>
    <xf numFmtId="4" fontId="4" fillId="2" borderId="30" xfId="0" applyNumberFormat="1" applyFont="1" applyFill="1" applyBorder="1" applyAlignment="1" applyProtection="1">
      <alignment vertical="center" shrinkToFit="1"/>
    </xf>
    <xf numFmtId="0" fontId="11" fillId="0" borderId="41" xfId="0" applyNumberFormat="1" applyFont="1" applyFill="1" applyBorder="1" applyAlignment="1" applyProtection="1">
      <alignment vertical="center" shrinkToFit="1"/>
    </xf>
    <xf numFmtId="0" fontId="5" fillId="0" borderId="17" xfId="0" applyFont="1" applyBorder="1" applyAlignment="1" applyProtection="1">
      <alignment vertical="center" shrinkToFit="1"/>
    </xf>
    <xf numFmtId="179" fontId="3" fillId="2" borderId="6" xfId="0" applyNumberFormat="1" applyFont="1" applyFill="1" applyBorder="1" applyAlignment="1" applyProtection="1">
      <alignment vertical="center" shrinkToFit="1"/>
    </xf>
    <xf numFmtId="0" fontId="3" fillId="0" borderId="16" xfId="0" applyFont="1" applyFill="1" applyBorder="1" applyAlignment="1" applyProtection="1">
      <alignment horizontal="center" vertical="center"/>
    </xf>
    <xf numFmtId="0" fontId="3" fillId="0" borderId="25" xfId="0" applyFont="1" applyBorder="1" applyAlignment="1" applyProtection="1">
      <alignment vertical="center"/>
    </xf>
    <xf numFmtId="0" fontId="3" fillId="0" borderId="26" xfId="0" applyFont="1" applyBorder="1" applyAlignment="1" applyProtection="1">
      <alignment horizontal="center" vertical="center" shrinkToFit="1"/>
    </xf>
    <xf numFmtId="0" fontId="5" fillId="0" borderId="8" xfId="0" applyFont="1" applyBorder="1" applyAlignment="1" applyProtection="1">
      <alignment vertical="center" shrinkToFit="1"/>
    </xf>
    <xf numFmtId="0" fontId="4" fillId="0" borderId="43" xfId="0" applyNumberFormat="1" applyFont="1" applyBorder="1" applyAlignment="1" applyProtection="1"/>
    <xf numFmtId="177" fontId="4" fillId="0" borderId="45" xfId="0" applyNumberFormat="1" applyFont="1" applyBorder="1" applyAlignment="1" applyProtection="1"/>
    <xf numFmtId="177" fontId="5" fillId="0" borderId="18" xfId="0" applyNumberFormat="1" applyFont="1" applyBorder="1" applyAlignment="1" applyProtection="1">
      <alignment vertical="center" shrinkToFit="1"/>
    </xf>
    <xf numFmtId="176" fontId="3" fillId="0" borderId="4" xfId="0" applyNumberFormat="1" applyFont="1" applyBorder="1" applyAlignment="1" applyProtection="1">
      <alignment horizontal="right" vertical="center" shrinkToFit="1"/>
    </xf>
    <xf numFmtId="38" fontId="3" fillId="0" borderId="9" xfId="4" applyFont="1" applyBorder="1" applyAlignment="1" applyProtection="1"/>
    <xf numFmtId="0" fontId="3" fillId="0" borderId="26" xfId="0" applyFont="1" applyBorder="1" applyAlignment="1" applyProtection="1">
      <alignment vertical="center"/>
    </xf>
    <xf numFmtId="176" fontId="3" fillId="0" borderId="0" xfId="0" applyNumberFormat="1" applyFont="1" applyProtection="1"/>
    <xf numFmtId="0" fontId="3" fillId="0" borderId="32" xfId="0" applyFont="1" applyBorder="1" applyAlignment="1" applyProtection="1">
      <alignment horizontal="center" vertical="center" shrinkToFit="1"/>
    </xf>
    <xf numFmtId="0" fontId="5" fillId="0" borderId="10" xfId="0" applyFont="1" applyBorder="1" applyAlignment="1" applyProtection="1">
      <alignment vertical="center" shrinkToFit="1"/>
    </xf>
    <xf numFmtId="38" fontId="4" fillId="0" borderId="28" xfId="4" applyFont="1" applyBorder="1" applyAlignment="1" applyProtection="1">
      <alignment shrinkToFit="1"/>
    </xf>
    <xf numFmtId="178" fontId="4" fillId="0" borderId="42" xfId="0" applyNumberFormat="1" applyFont="1" applyBorder="1" applyAlignment="1" applyProtection="1">
      <alignment shrinkToFit="1"/>
    </xf>
    <xf numFmtId="177" fontId="5" fillId="0" borderId="19" xfId="0" applyNumberFormat="1" applyFont="1" applyBorder="1" applyAlignment="1" applyProtection="1">
      <alignment vertical="center" shrinkToFit="1"/>
    </xf>
    <xf numFmtId="38" fontId="3" fillId="0" borderId="11" xfId="4" applyFont="1" applyBorder="1" applyAlignment="1" applyProtection="1">
      <alignment horizontal="right" vertical="center" shrinkToFit="1"/>
    </xf>
    <xf numFmtId="38" fontId="3" fillId="0" borderId="12" xfId="4" applyFont="1" applyBorder="1" applyAlignment="1" applyProtection="1"/>
    <xf numFmtId="38" fontId="3" fillId="0" borderId="31" xfId="4" applyFont="1" applyBorder="1" applyAlignment="1" applyProtection="1">
      <alignment shrinkToFit="1"/>
    </xf>
    <xf numFmtId="0" fontId="3" fillId="0" borderId="27"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18" fillId="0" borderId="0" xfId="0" applyFont="1" applyProtection="1"/>
    <xf numFmtId="0" fontId="13" fillId="0" borderId="0" xfId="0" applyFont="1" applyProtection="1"/>
    <xf numFmtId="38" fontId="3" fillId="0" borderId="36" xfId="0" applyNumberFormat="1" applyFont="1" applyBorder="1" applyProtection="1"/>
    <xf numFmtId="0" fontId="3" fillId="0" borderId="34" xfId="0" applyFont="1" applyBorder="1" applyAlignment="1" applyProtection="1">
      <alignment vertical="center" shrinkToFit="1"/>
    </xf>
    <xf numFmtId="176" fontId="3" fillId="0" borderId="9" xfId="0" applyNumberFormat="1" applyFont="1" applyBorder="1" applyProtection="1"/>
    <xf numFmtId="0" fontId="3" fillId="0" borderId="32" xfId="0" applyFont="1" applyBorder="1" applyAlignment="1" applyProtection="1">
      <alignment vertical="center" shrinkToFit="1"/>
    </xf>
    <xf numFmtId="0" fontId="3" fillId="0" borderId="25" xfId="0" applyFont="1" applyBorder="1" applyAlignment="1" applyProtection="1">
      <alignment vertical="center" shrinkToFit="1"/>
    </xf>
    <xf numFmtId="0" fontId="3" fillId="0" borderId="27" xfId="0" applyFont="1" applyBorder="1" applyAlignment="1" applyProtection="1">
      <alignment vertical="center" shrinkToFit="1"/>
    </xf>
    <xf numFmtId="179" fontId="3" fillId="0" borderId="12" xfId="0" applyNumberFormat="1" applyFont="1" applyBorder="1" applyProtection="1"/>
    <xf numFmtId="0" fontId="3" fillId="0" borderId="47" xfId="0" applyFont="1" applyBorder="1" applyAlignment="1" applyProtection="1">
      <alignment vertical="center" shrinkToFit="1"/>
    </xf>
    <xf numFmtId="0" fontId="3" fillId="0" borderId="26" xfId="0" applyFont="1" applyBorder="1" applyAlignment="1" applyProtection="1">
      <alignment vertical="center" shrinkToFit="1"/>
    </xf>
    <xf numFmtId="0" fontId="13" fillId="0" borderId="0" xfId="0" applyFont="1" applyBorder="1" applyProtection="1"/>
    <xf numFmtId="0" fontId="4" fillId="0" borderId="44" xfId="0" applyNumberFormat="1" applyFont="1" applyBorder="1" applyAlignment="1" applyProtection="1"/>
    <xf numFmtId="0" fontId="3" fillId="0" borderId="21" xfId="0" applyFont="1" applyBorder="1" applyAlignment="1" applyProtection="1">
      <alignment horizontal="center" vertical="center" shrinkToFit="1"/>
    </xf>
    <xf numFmtId="0" fontId="12" fillId="0" borderId="25"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3" fillId="0" borderId="33" xfId="0" quotePrefix="1" applyFont="1" applyBorder="1" applyAlignment="1" applyProtection="1">
      <alignment horizontal="left" vertical="center" shrinkToFit="1"/>
    </xf>
    <xf numFmtId="0" fontId="3" fillId="0" borderId="0" xfId="0" quotePrefix="1" applyFont="1" applyBorder="1" applyAlignment="1" applyProtection="1">
      <alignment horizontal="center" vertical="center" shrinkToFit="1"/>
    </xf>
    <xf numFmtId="0" fontId="3" fillId="0" borderId="37" xfId="0" quotePrefix="1" applyFont="1" applyBorder="1" applyAlignment="1" applyProtection="1">
      <alignment horizontal="left" vertical="center" shrinkToFit="1"/>
    </xf>
    <xf numFmtId="0" fontId="3" fillId="0" borderId="34"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47" xfId="0" applyFont="1" applyBorder="1" applyAlignment="1" applyProtection="1"/>
    <xf numFmtId="0" fontId="3" fillId="0" borderId="0" xfId="0" applyFont="1" applyBorder="1" applyProtection="1"/>
    <xf numFmtId="0" fontId="4" fillId="0" borderId="15" xfId="0" applyFont="1" applyBorder="1" applyProtection="1"/>
    <xf numFmtId="0" fontId="3" fillId="0" borderId="39" xfId="0" applyFont="1" applyBorder="1" applyProtection="1"/>
    <xf numFmtId="0" fontId="3" fillId="0" borderId="52" xfId="0" applyFont="1" applyBorder="1" applyProtection="1"/>
    <xf numFmtId="0" fontId="3" fillId="0" borderId="51" xfId="0" applyFont="1" applyBorder="1" applyProtection="1"/>
    <xf numFmtId="38" fontId="3" fillId="0" borderId="47" xfId="4" applyFont="1" applyBorder="1" applyAlignment="1" applyProtection="1"/>
    <xf numFmtId="38" fontId="3" fillId="0" borderId="0" xfId="4" applyFont="1" applyBorder="1" applyAlignment="1" applyProtection="1"/>
    <xf numFmtId="0" fontId="4" fillId="0" borderId="50" xfId="0" applyFont="1" applyBorder="1" applyProtection="1"/>
    <xf numFmtId="0" fontId="3" fillId="0" borderId="44" xfId="0" applyFont="1" applyBorder="1" applyProtection="1"/>
    <xf numFmtId="0" fontId="3" fillId="0" borderId="45" xfId="0" applyFont="1" applyBorder="1" applyProtection="1"/>
    <xf numFmtId="38" fontId="3" fillId="0" borderId="0" xfId="0" applyNumberFormat="1" applyFont="1" applyBorder="1" applyAlignment="1" applyProtection="1">
      <alignment vertical="center"/>
    </xf>
    <xf numFmtId="0" fontId="4" fillId="0" borderId="57" xfId="0" applyFont="1" applyBorder="1" applyProtection="1"/>
    <xf numFmtId="0" fontId="3" fillId="0" borderId="29" xfId="0" applyFont="1" applyBorder="1" applyProtection="1"/>
    <xf numFmtId="0" fontId="3" fillId="0" borderId="42" xfId="0" applyFont="1" applyBorder="1" applyProtection="1"/>
    <xf numFmtId="0" fontId="4" fillId="0" borderId="32" xfId="0" applyFont="1" applyBorder="1" applyProtection="1"/>
    <xf numFmtId="0" fontId="3" fillId="0" borderId="37" xfId="0" applyFont="1" applyBorder="1" applyProtection="1"/>
    <xf numFmtId="0" fontId="3" fillId="0" borderId="31" xfId="0" applyFont="1" applyBorder="1" applyProtection="1"/>
    <xf numFmtId="38" fontId="6" fillId="0" borderId="47" xfId="4" applyFont="1" applyBorder="1" applyAlignment="1" applyProtection="1"/>
    <xf numFmtId="38" fontId="6" fillId="0" borderId="0" xfId="4" applyFont="1" applyBorder="1" applyAlignment="1" applyProtection="1"/>
    <xf numFmtId="0" fontId="4" fillId="0" borderId="58" xfId="0" applyFont="1" applyBorder="1" applyProtection="1"/>
    <xf numFmtId="38" fontId="3" fillId="0" borderId="47" xfId="0" applyNumberFormat="1" applyFont="1" applyBorder="1" applyAlignment="1" applyProtection="1"/>
    <xf numFmtId="38" fontId="3" fillId="0" borderId="0" xfId="0" applyNumberFormat="1" applyFont="1" applyBorder="1" applyAlignment="1" applyProtection="1"/>
    <xf numFmtId="38" fontId="3" fillId="0" borderId="47" xfId="0" applyNumberFormat="1" applyFont="1" applyBorder="1" applyAlignment="1" applyProtection="1">
      <alignment vertical="center"/>
    </xf>
    <xf numFmtId="0" fontId="3" fillId="0" borderId="47" xfId="0" applyFont="1" applyBorder="1" applyProtection="1"/>
    <xf numFmtId="0" fontId="19" fillId="0" borderId="0" xfId="0" applyFont="1" applyProtection="1"/>
    <xf numFmtId="4" fontId="15" fillId="2" borderId="1" xfId="0" applyNumberFormat="1" applyFont="1" applyFill="1" applyBorder="1" applyProtection="1">
      <protection locked="0"/>
    </xf>
    <xf numFmtId="4" fontId="21" fillId="2" borderId="1" xfId="4" applyNumberFormat="1" applyFont="1" applyFill="1" applyBorder="1" applyAlignment="1" applyProtection="1">
      <protection locked="0"/>
    </xf>
    <xf numFmtId="40" fontId="21" fillId="2" borderId="1" xfId="4" applyNumberFormat="1" applyFont="1" applyFill="1" applyBorder="1" applyAlignment="1" applyProtection="1">
      <protection locked="0"/>
    </xf>
    <xf numFmtId="4" fontId="15" fillId="2" borderId="1" xfId="4" applyNumberFormat="1" applyFont="1" applyFill="1" applyBorder="1" applyAlignment="1" applyProtection="1">
      <protection locked="0"/>
    </xf>
    <xf numFmtId="4" fontId="15" fillId="2" borderId="1" xfId="0" applyNumberFormat="1" applyFont="1" applyFill="1" applyBorder="1" applyAlignment="1" applyProtection="1">
      <alignment vertical="center"/>
      <protection locked="0"/>
    </xf>
    <xf numFmtId="0" fontId="11" fillId="0" borderId="26" xfId="0" applyFont="1" applyBorder="1" applyAlignment="1" applyProtection="1">
      <alignment vertical="center" shrinkToFit="1"/>
    </xf>
    <xf numFmtId="0" fontId="11" fillId="0" borderId="27" xfId="0" applyFont="1" applyBorder="1" applyAlignment="1" applyProtection="1">
      <alignment vertical="center" shrinkToFit="1"/>
    </xf>
    <xf numFmtId="0" fontId="11" fillId="0" borderId="26" xfId="0" applyFont="1" applyBorder="1" applyAlignment="1" applyProtection="1">
      <alignment horizontal="center" vertical="center" shrinkToFit="1"/>
    </xf>
    <xf numFmtId="0" fontId="11" fillId="0" borderId="27" xfId="0" applyFont="1" applyBorder="1" applyAlignment="1" applyProtection="1">
      <alignment horizontal="center" vertical="center" shrinkToFit="1"/>
    </xf>
    <xf numFmtId="0" fontId="3" fillId="0" borderId="34"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35"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31" xfId="0" applyFont="1" applyBorder="1" applyAlignment="1" applyProtection="1">
      <alignment horizontal="left" vertical="center"/>
    </xf>
    <xf numFmtId="38" fontId="3" fillId="0" borderId="34" xfId="4" applyFont="1" applyBorder="1" applyAlignment="1" applyProtection="1">
      <alignment vertical="center"/>
    </xf>
    <xf numFmtId="38" fontId="3" fillId="0" borderId="33" xfId="4" applyFont="1" applyBorder="1" applyAlignment="1" applyProtection="1">
      <alignment vertical="center"/>
    </xf>
    <xf numFmtId="38" fontId="3" fillId="0" borderId="47" xfId="4" applyFont="1" applyBorder="1" applyAlignment="1" applyProtection="1">
      <alignment vertical="center"/>
    </xf>
    <xf numFmtId="38" fontId="3" fillId="0" borderId="49" xfId="4" applyFont="1" applyBorder="1" applyAlignment="1" applyProtection="1">
      <alignment vertical="center"/>
    </xf>
    <xf numFmtId="38" fontId="3" fillId="0" borderId="53" xfId="4" applyFont="1" applyBorder="1" applyAlignment="1" applyProtection="1">
      <alignment vertical="center"/>
    </xf>
    <xf numFmtId="38" fontId="3" fillId="0" borderId="54" xfId="4" applyFont="1" applyBorder="1" applyAlignment="1" applyProtection="1">
      <alignment vertical="center"/>
    </xf>
    <xf numFmtId="38" fontId="3" fillId="0" borderId="55" xfId="4" applyFont="1" applyBorder="1" applyAlignment="1" applyProtection="1">
      <alignment vertical="center"/>
    </xf>
    <xf numFmtId="38" fontId="3" fillId="0" borderId="56" xfId="4" applyFont="1" applyBorder="1" applyAlignment="1" applyProtection="1">
      <alignment vertical="center"/>
    </xf>
    <xf numFmtId="0" fontId="4" fillId="0" borderId="2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1"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1" xfId="0" applyFont="1" applyBorder="1" applyAlignment="1" applyProtection="1">
      <alignment horizontal="center" vertical="center"/>
    </xf>
    <xf numFmtId="176" fontId="3" fillId="0" borderId="17" xfId="0" applyNumberFormat="1" applyFont="1" applyFill="1" applyBorder="1" applyAlignment="1" applyProtection="1">
      <alignment horizontal="center" vertical="center" shrinkToFit="1"/>
    </xf>
    <xf numFmtId="176" fontId="3" fillId="0" borderId="6" xfId="0" applyNumberFormat="1" applyFont="1" applyFill="1" applyBorder="1" applyAlignment="1" applyProtection="1">
      <alignment horizontal="center" vertical="center" shrinkToFit="1"/>
    </xf>
    <xf numFmtId="176" fontId="3" fillId="0" borderId="30" xfId="0" applyNumberFormat="1" applyFont="1" applyFill="1" applyBorder="1" applyAlignment="1" applyProtection="1">
      <alignment horizontal="center" vertical="center" shrinkToFit="1"/>
    </xf>
    <xf numFmtId="176" fontId="3" fillId="0" borderId="7" xfId="0" applyNumberFormat="1" applyFont="1" applyFill="1" applyBorder="1" applyAlignment="1" applyProtection="1">
      <alignment horizontal="center" vertical="center" shrinkToFit="1"/>
    </xf>
    <xf numFmtId="0" fontId="4" fillId="0" borderId="47"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48" xfId="0" applyFont="1" applyBorder="1" applyAlignment="1" applyProtection="1">
      <alignment horizontal="center" vertical="center" shrinkToFit="1"/>
    </xf>
    <xf numFmtId="0" fontId="4" fillId="0" borderId="40" xfId="0" applyFont="1" applyBorder="1" applyAlignment="1" applyProtection="1">
      <alignment horizontal="center" vertical="center" shrinkToFit="1"/>
    </xf>
    <xf numFmtId="176" fontId="3" fillId="0" borderId="43" xfId="0" applyNumberFormat="1" applyFont="1" applyFill="1" applyBorder="1" applyAlignment="1" applyProtection="1">
      <alignment horizontal="center" vertical="center" shrinkToFit="1"/>
    </xf>
    <xf numFmtId="176" fontId="3" fillId="0" borderId="44" xfId="0" applyNumberFormat="1" applyFont="1" applyFill="1" applyBorder="1" applyAlignment="1" applyProtection="1">
      <alignment horizontal="center" vertical="center" shrinkToFit="1"/>
    </xf>
    <xf numFmtId="176" fontId="3" fillId="0" borderId="18" xfId="0" applyNumberFormat="1" applyFont="1" applyFill="1" applyBorder="1" applyAlignment="1" applyProtection="1">
      <alignment horizontal="center" vertical="center" shrinkToFit="1"/>
    </xf>
    <xf numFmtId="0" fontId="4" fillId="0" borderId="20" xfId="0" quotePrefix="1"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3" fillId="0" borderId="20" xfId="0" applyFont="1" applyBorder="1" applyAlignment="1" applyProtection="1">
      <alignment vertical="center" wrapText="1" shrinkToFit="1"/>
    </xf>
    <xf numFmtId="0" fontId="3" fillId="0" borderId="22" xfId="0" applyFont="1" applyBorder="1" applyAlignment="1" applyProtection="1">
      <alignment vertical="center" wrapText="1" shrinkToFit="1"/>
    </xf>
    <xf numFmtId="0" fontId="3" fillId="0" borderId="21" xfId="0" applyFont="1" applyBorder="1" applyAlignment="1" applyProtection="1">
      <alignment vertical="center" wrapText="1" shrinkToFit="1"/>
    </xf>
    <xf numFmtId="0" fontId="4" fillId="0" borderId="20" xfId="0" applyFont="1" applyBorder="1" applyAlignment="1" applyProtection="1">
      <alignment horizontal="center" vertical="center" shrinkToFit="1"/>
    </xf>
    <xf numFmtId="0" fontId="11" fillId="0" borderId="24" xfId="0"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0" fontId="11" fillId="0" borderId="23" xfId="0" applyFont="1" applyBorder="1" applyAlignment="1" applyProtection="1">
      <alignment horizontal="center" vertical="center" shrinkToFit="1"/>
    </xf>
    <xf numFmtId="0" fontId="3" fillId="0" borderId="24" xfId="0" applyFont="1" applyBorder="1" applyAlignment="1" applyProtection="1">
      <alignment vertical="center" shrinkToFit="1"/>
    </xf>
    <xf numFmtId="0" fontId="3" fillId="0" borderId="22" xfId="0" applyFont="1" applyBorder="1" applyAlignment="1" applyProtection="1">
      <alignment vertical="center" shrinkToFit="1"/>
    </xf>
    <xf numFmtId="0" fontId="3" fillId="0" borderId="23" xfId="0" applyFont="1" applyBorder="1" applyAlignment="1" applyProtection="1">
      <alignment vertical="center" shrinkToFit="1"/>
    </xf>
    <xf numFmtId="0" fontId="7" fillId="0" borderId="0" xfId="0" applyFont="1" applyAlignment="1" applyProtection="1">
      <alignment horizontal="center" vertical="center"/>
    </xf>
    <xf numFmtId="0" fontId="3" fillId="0" borderId="25" xfId="0" applyFont="1" applyBorder="1" applyAlignment="1" applyProtection="1">
      <alignment horizontal="center" vertical="center" wrapText="1"/>
    </xf>
    <xf numFmtId="0" fontId="3" fillId="0" borderId="27" xfId="0" applyFont="1" applyBorder="1" applyAlignment="1" applyProtection="1">
      <alignment horizontal="center" vertical="center"/>
    </xf>
    <xf numFmtId="0" fontId="6" fillId="0" borderId="2" xfId="0" applyFont="1" applyBorder="1" applyAlignment="1" applyProtection="1">
      <alignment horizontal="center"/>
    </xf>
    <xf numFmtId="0" fontId="6" fillId="0" borderId="38" xfId="0" applyFont="1" applyBorder="1" applyAlignment="1" applyProtection="1">
      <alignment horizontal="center"/>
    </xf>
    <xf numFmtId="0" fontId="6" fillId="0" borderId="3" xfId="0" applyFont="1" applyBorder="1" applyAlignment="1" applyProtection="1">
      <alignment horizontal="center"/>
    </xf>
    <xf numFmtId="38" fontId="3" fillId="0" borderId="32" xfId="4" applyFont="1" applyBorder="1" applyAlignment="1" applyProtection="1">
      <alignment vertical="center"/>
    </xf>
    <xf numFmtId="38" fontId="3" fillId="0" borderId="37" xfId="4" applyFont="1" applyBorder="1" applyAlignment="1" applyProtection="1">
      <alignment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4" xfId="0" quotePrefix="1" applyFont="1" applyBorder="1" applyAlignment="1" applyProtection="1">
      <alignment horizontal="left" vertical="center" shrinkToFit="1"/>
    </xf>
    <xf numFmtId="0" fontId="3" fillId="0" borderId="35" xfId="0" quotePrefix="1" applyFont="1" applyBorder="1" applyAlignment="1" applyProtection="1">
      <alignment horizontal="left" vertical="center" shrinkToFit="1"/>
    </xf>
    <xf numFmtId="0" fontId="3" fillId="0" borderId="47" xfId="0" quotePrefix="1" applyFont="1" applyBorder="1" applyAlignment="1" applyProtection="1">
      <alignment horizontal="left" vertical="center" shrinkToFit="1"/>
    </xf>
    <xf numFmtId="0" fontId="3" fillId="0" borderId="49" xfId="0" quotePrefix="1" applyFont="1" applyBorder="1" applyAlignment="1" applyProtection="1">
      <alignment horizontal="left" vertical="center" shrinkToFit="1"/>
    </xf>
    <xf numFmtId="0" fontId="3" fillId="0" borderId="32" xfId="0" quotePrefix="1" applyFont="1" applyBorder="1" applyAlignment="1" applyProtection="1">
      <alignment horizontal="left" vertical="center" shrinkToFit="1"/>
    </xf>
    <xf numFmtId="0" fontId="3" fillId="0" borderId="31" xfId="0" quotePrefix="1" applyFont="1" applyBorder="1" applyAlignment="1" applyProtection="1">
      <alignment horizontal="left" vertical="center" shrinkToFit="1"/>
    </xf>
    <xf numFmtId="0" fontId="4" fillId="0" borderId="23" xfId="0" applyFont="1" applyBorder="1" applyAlignment="1" applyProtection="1">
      <alignment horizontal="center" vertical="center" shrinkToFit="1"/>
    </xf>
    <xf numFmtId="0" fontId="3" fillId="0" borderId="20" xfId="0" applyFont="1" applyBorder="1" applyAlignment="1" applyProtection="1">
      <alignment vertical="center" shrinkToFit="1"/>
    </xf>
    <xf numFmtId="0" fontId="3" fillId="0" borderId="21" xfId="0" applyFont="1" applyBorder="1" applyAlignment="1" applyProtection="1">
      <alignment vertical="center" shrinkToFit="1"/>
    </xf>
    <xf numFmtId="0" fontId="4" fillId="0" borderId="25"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3" fillId="0" borderId="25" xfId="0" applyFont="1" applyBorder="1" applyAlignment="1" applyProtection="1">
      <alignment vertical="center" shrinkToFit="1"/>
    </xf>
    <xf numFmtId="0" fontId="3" fillId="0" borderId="26" xfId="0" applyFont="1" applyBorder="1" applyAlignment="1" applyProtection="1">
      <alignment vertical="center" shrinkToFit="1"/>
    </xf>
    <xf numFmtId="0" fontId="11" fillId="0" borderId="21"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1" xfId="0" applyFont="1" applyBorder="1" applyAlignment="1" applyProtection="1">
      <alignment vertical="center" shrinkToFit="1"/>
    </xf>
    <xf numFmtId="0" fontId="3" fillId="0" borderId="23" xfId="0" applyFont="1" applyBorder="1" applyAlignment="1" applyProtection="1">
      <alignment vertical="center" wrapText="1" shrinkToFit="1"/>
    </xf>
    <xf numFmtId="0" fontId="4" fillId="0" borderId="24" xfId="0" applyFont="1" applyBorder="1" applyAlignment="1" applyProtection="1">
      <alignment horizontal="center" vertical="center" shrinkToFit="1"/>
    </xf>
    <xf numFmtId="0" fontId="11" fillId="0" borderId="20" xfId="0" applyFont="1" applyBorder="1" applyAlignment="1" applyProtection="1">
      <alignment vertical="center" shrinkToFit="1"/>
    </xf>
    <xf numFmtId="0" fontId="11" fillId="0" borderId="22" xfId="0" applyFont="1" applyBorder="1" applyAlignment="1" applyProtection="1">
      <alignment vertical="center" shrinkToFit="1"/>
    </xf>
    <xf numFmtId="0" fontId="11" fillId="0" borderId="23" xfId="0" applyFont="1" applyBorder="1" applyAlignment="1" applyProtection="1">
      <alignment vertical="center" shrinkToFit="1"/>
    </xf>
    <xf numFmtId="0" fontId="4" fillId="0" borderId="1" xfId="0" applyFont="1" applyBorder="1" applyAlignment="1" applyProtection="1">
      <alignment horizontal="center" vertical="center" shrinkToFit="1"/>
    </xf>
    <xf numFmtId="0" fontId="11" fillId="0" borderId="24" xfId="0" applyFont="1" applyBorder="1" applyAlignment="1" applyProtection="1">
      <alignment vertical="center" shrinkToFit="1"/>
    </xf>
    <xf numFmtId="0" fontId="11" fillId="0" borderId="21" xfId="0" applyFont="1" applyBorder="1" applyAlignment="1" applyProtection="1">
      <alignment vertical="center" shrinkToFit="1"/>
    </xf>
    <xf numFmtId="0" fontId="4" fillId="0" borderId="20"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23" fillId="0" borderId="24" xfId="0" applyFont="1" applyBorder="1" applyAlignment="1" applyProtection="1">
      <alignment vertical="center" wrapText="1"/>
    </xf>
    <xf numFmtId="0" fontId="23" fillId="0" borderId="22" xfId="0" applyFont="1" applyBorder="1" applyAlignment="1" applyProtection="1">
      <alignment vertical="center" wrapText="1"/>
    </xf>
    <xf numFmtId="0" fontId="23" fillId="0" borderId="23" xfId="0" applyFont="1" applyBorder="1" applyAlignment="1" applyProtection="1">
      <alignment vertical="center" wrapText="1"/>
    </xf>
    <xf numFmtId="0" fontId="4" fillId="0" borderId="58"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xf>
    <xf numFmtId="0" fontId="4" fillId="0" borderId="60" xfId="0" applyFont="1" applyBorder="1" applyAlignment="1" applyProtection="1">
      <alignment horizontal="center" vertical="center" shrinkToFit="1"/>
    </xf>
    <xf numFmtId="0" fontId="3" fillId="0" borderId="41" xfId="0" applyFont="1" applyBorder="1" applyAlignment="1" applyProtection="1">
      <alignment vertical="center" wrapText="1" shrinkToFit="1"/>
    </xf>
    <xf numFmtId="0" fontId="3" fillId="0" borderId="45" xfId="0" applyFont="1" applyBorder="1" applyAlignment="1" applyProtection="1">
      <alignment vertical="center" wrapText="1" shrinkToFit="1"/>
    </xf>
    <xf numFmtId="0" fontId="3" fillId="0" borderId="59" xfId="0" applyFont="1" applyBorder="1" applyAlignment="1" applyProtection="1">
      <alignment vertical="center" wrapText="1" shrinkToFit="1"/>
    </xf>
    <xf numFmtId="0" fontId="17" fillId="0" borderId="20" xfId="0" applyFont="1" applyBorder="1" applyAlignment="1" applyProtection="1">
      <alignment vertical="center" wrapText="1" shrinkToFit="1"/>
    </xf>
    <xf numFmtId="0" fontId="17" fillId="0" borderId="22" xfId="0" applyFont="1" applyBorder="1" applyAlignment="1" applyProtection="1">
      <alignment vertical="center" wrapText="1" shrinkToFit="1"/>
    </xf>
    <xf numFmtId="0" fontId="17" fillId="0" borderId="21" xfId="0" applyFont="1" applyBorder="1" applyAlignment="1" applyProtection="1">
      <alignment vertical="center" wrapText="1" shrinkToFit="1"/>
    </xf>
    <xf numFmtId="0" fontId="4" fillId="0" borderId="25"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38" fontId="3" fillId="0" borderId="32" xfId="4" applyFont="1" applyBorder="1" applyAlignment="1" applyProtection="1"/>
    <xf numFmtId="38" fontId="3" fillId="0" borderId="37" xfId="4" applyFont="1" applyBorder="1" applyAlignment="1" applyProtection="1"/>
    <xf numFmtId="38" fontId="3" fillId="0" borderId="15" xfId="4" applyFont="1" applyBorder="1" applyAlignment="1" applyProtection="1"/>
    <xf numFmtId="38" fontId="3" fillId="0" borderId="39" xfId="4" applyFont="1" applyBorder="1" applyAlignment="1" applyProtection="1"/>
    <xf numFmtId="38" fontId="3" fillId="0" borderId="50" xfId="4" applyFont="1" applyBorder="1" applyAlignment="1" applyProtection="1"/>
    <xf numFmtId="38" fontId="3" fillId="0" borderId="44" xfId="4" applyFont="1" applyBorder="1" applyAlignment="1" applyProtection="1"/>
    <xf numFmtId="38" fontId="3" fillId="0" borderId="57" xfId="4" applyFont="1" applyBorder="1" applyAlignment="1" applyProtection="1"/>
    <xf numFmtId="38" fontId="3" fillId="0" borderId="29" xfId="4" applyFont="1" applyBorder="1" applyAlignment="1" applyProtection="1"/>
    <xf numFmtId="38" fontId="3" fillId="0" borderId="58" xfId="4" applyFont="1" applyBorder="1" applyAlignment="1" applyProtection="1"/>
    <xf numFmtId="38" fontId="3" fillId="0" borderId="52" xfId="4" applyFont="1" applyBorder="1" applyAlignment="1" applyProtection="1"/>
    <xf numFmtId="0" fontId="3" fillId="0" borderId="1" xfId="0" applyFont="1" applyBorder="1" applyAlignment="1">
      <alignment horizont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shrinkToFi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25" xfId="0" applyFont="1" applyBorder="1" applyAlignment="1">
      <alignment horizontal="left" vertical="center" shrinkToFit="1"/>
    </xf>
    <xf numFmtId="0" fontId="3" fillId="0" borderId="27" xfId="0" applyFont="1" applyBorder="1" applyAlignment="1">
      <alignment horizontal="left" vertical="center" shrinkToFit="1"/>
    </xf>
  </cellXfs>
  <cellStyles count="8">
    <cellStyle name="桁区切り" xfId="4" builtinId="6"/>
    <cellStyle name="桁区切り 2" xfId="1"/>
    <cellStyle name="桁区切り 3" xfId="7"/>
    <cellStyle name="標準" xfId="0" builtinId="0"/>
    <cellStyle name="標準 2" xfId="2"/>
    <cellStyle name="標準 3" xfId="5"/>
    <cellStyle name="標準 4" xfId="6"/>
    <cellStyle name="未定義" xfId="3"/>
  </cellStyles>
  <dxfs count="0"/>
  <tableStyles count="0" defaultTableStyle="TableStyleMedium2" defaultPivotStyle="PivotStyleMedium9"/>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045;&#35373;&#35336;&#30011;&#20418;/&#12304;&#12456;&#12450;&#12467;&#12531;&#12305;/09_&#26032;&#38651;&#21147;&#12408;&#12398;&#20999;&#12426;&#26367;&#12360;%20&#65374;&#12521;&#12531;&#12491;&#12531;&#12464;&#12467;&#12473;&#12488;&#21066;&#28187;&#65374;/&#9733;R3&#24180;&#24230;(R04.04.01&#65374;R06.02.29)/02_&#20844;&#21578;/&#24195;&#2157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小・中学校）"/>
      <sheetName val="別表（廃校等"/>
      <sheetName val="別表（公民館等）"/>
      <sheetName val="別表（自家発電設備等）"/>
      <sheetName val="予定使用電力量（総括表）"/>
      <sheetName val="予定使用電力量（小学校）"/>
      <sheetName val="予定使用電力量（中学校）"/>
      <sheetName val="予定使用電力量（廃校等）"/>
      <sheetName val="予定使用電力量（公民館等）"/>
    </sheetNames>
    <sheetDataSet>
      <sheetData sheetId="0">
        <row r="3">
          <cell r="A3">
            <v>1</v>
          </cell>
          <cell r="B3" t="str">
            <v>平第一</v>
          </cell>
          <cell r="C3" t="str">
            <v>平字揚土５番地</v>
          </cell>
          <cell r="D3" t="str">
            <v>高圧</v>
          </cell>
          <cell r="E3" t="str">
            <v>交流三相３線式</v>
          </cell>
          <cell r="F3">
            <v>126</v>
          </cell>
          <cell r="G3" t="str">
            <v>kW</v>
          </cell>
          <cell r="H3" t="str">
            <v>校舎等電灯、動力</v>
          </cell>
          <cell r="I3">
            <v>11</v>
          </cell>
        </row>
        <row r="4">
          <cell r="A4">
            <v>2</v>
          </cell>
          <cell r="B4" t="str">
            <v>平第二</v>
          </cell>
          <cell r="C4" t="str">
            <v>平字梅香町７番地の１</v>
          </cell>
          <cell r="D4" t="str">
            <v>高圧</v>
          </cell>
          <cell r="E4" t="str">
            <v>交流三相３線式</v>
          </cell>
          <cell r="F4">
            <v>119</v>
          </cell>
          <cell r="G4" t="str">
            <v>kW</v>
          </cell>
          <cell r="H4" t="str">
            <v>校舎等電灯、動力</v>
          </cell>
          <cell r="I4">
            <v>11</v>
          </cell>
        </row>
        <row r="5">
          <cell r="A5">
            <v>3</v>
          </cell>
          <cell r="B5" t="str">
            <v>平第三</v>
          </cell>
          <cell r="C5" t="str">
            <v>平字作町三丁目４番地の２</v>
          </cell>
          <cell r="D5" t="str">
            <v>高圧</v>
          </cell>
          <cell r="E5" t="str">
            <v>交流三相３線式</v>
          </cell>
          <cell r="F5">
            <v>108</v>
          </cell>
          <cell r="G5" t="str">
            <v>kW</v>
          </cell>
          <cell r="H5" t="str">
            <v>校舎等電灯、動力</v>
          </cell>
          <cell r="I5">
            <v>11</v>
          </cell>
        </row>
        <row r="6">
          <cell r="A6">
            <v>4</v>
          </cell>
          <cell r="B6" t="str">
            <v>平第四</v>
          </cell>
          <cell r="C6" t="str">
            <v>平下平窪字諸荷59番地の１</v>
          </cell>
          <cell r="D6" t="str">
            <v>高圧</v>
          </cell>
          <cell r="E6" t="str">
            <v>交流三相３線式</v>
          </cell>
          <cell r="F6">
            <v>97</v>
          </cell>
          <cell r="G6" t="str">
            <v>kW</v>
          </cell>
          <cell r="H6" t="str">
            <v>校舎等電灯、動力</v>
          </cell>
          <cell r="I6">
            <v>11</v>
          </cell>
        </row>
        <row r="7">
          <cell r="A7">
            <v>5</v>
          </cell>
          <cell r="B7" t="str">
            <v>平第五</v>
          </cell>
          <cell r="C7" t="str">
            <v>平下荒川字川前54番地の１</v>
          </cell>
          <cell r="D7" t="str">
            <v>高圧</v>
          </cell>
          <cell r="E7" t="str">
            <v>交流三相３線式</v>
          </cell>
          <cell r="F7">
            <v>130</v>
          </cell>
          <cell r="G7" t="str">
            <v>kW</v>
          </cell>
          <cell r="H7" t="str">
            <v>校舎等電灯、動力</v>
          </cell>
          <cell r="I7">
            <v>11</v>
          </cell>
        </row>
        <row r="8">
          <cell r="A8">
            <v>6</v>
          </cell>
          <cell r="B8" t="str">
            <v>平第六</v>
          </cell>
          <cell r="C8" t="str">
            <v>平中神谷字石脇22番地</v>
          </cell>
          <cell r="D8" t="str">
            <v>高圧</v>
          </cell>
          <cell r="E8" t="str">
            <v>交流三相３線式</v>
          </cell>
          <cell r="F8">
            <v>83</v>
          </cell>
          <cell r="G8" t="str">
            <v>kW</v>
          </cell>
          <cell r="H8" t="str">
            <v>校舎等電灯、動力</v>
          </cell>
          <cell r="I8">
            <v>11</v>
          </cell>
        </row>
        <row r="9">
          <cell r="A9">
            <v>7</v>
          </cell>
          <cell r="B9" t="str">
            <v>郷ヶ丘</v>
          </cell>
          <cell r="C9" t="str">
            <v>郷ケ丘三丁目50番地の18</v>
          </cell>
          <cell r="D9" t="str">
            <v>高圧</v>
          </cell>
          <cell r="E9" t="str">
            <v>交流三相３線式</v>
          </cell>
          <cell r="F9">
            <v>113</v>
          </cell>
          <cell r="G9" t="str">
            <v>kW</v>
          </cell>
          <cell r="H9" t="str">
            <v>校舎等電灯、動力</v>
          </cell>
          <cell r="I9">
            <v>11</v>
          </cell>
        </row>
        <row r="10">
          <cell r="A10">
            <v>8</v>
          </cell>
          <cell r="B10" t="str">
            <v>中央台北</v>
          </cell>
          <cell r="C10" t="str">
            <v>中央台飯野三丁目２番地の１</v>
          </cell>
          <cell r="D10" t="str">
            <v>高圧</v>
          </cell>
          <cell r="E10" t="str">
            <v>交流三相３線式</v>
          </cell>
          <cell r="F10">
            <v>82</v>
          </cell>
          <cell r="G10" t="str">
            <v>kW</v>
          </cell>
          <cell r="H10" t="str">
            <v>校舎等電灯、動力</v>
          </cell>
          <cell r="I10">
            <v>11</v>
          </cell>
        </row>
        <row r="11">
          <cell r="A11">
            <v>9</v>
          </cell>
          <cell r="B11" t="str">
            <v>中央台南</v>
          </cell>
          <cell r="C11" t="str">
            <v>中央台鹿島二丁目１番地の１</v>
          </cell>
          <cell r="D11" t="str">
            <v>高圧</v>
          </cell>
          <cell r="E11" t="str">
            <v>交流三相３線式</v>
          </cell>
          <cell r="F11">
            <v>74</v>
          </cell>
          <cell r="G11" t="str">
            <v>kW</v>
          </cell>
          <cell r="H11" t="str">
            <v>校舎等電灯、動力</v>
          </cell>
          <cell r="I11">
            <v>11</v>
          </cell>
        </row>
        <row r="12">
          <cell r="A12">
            <v>10</v>
          </cell>
          <cell r="B12" t="str">
            <v>中央台東</v>
          </cell>
          <cell r="C12" t="str">
            <v>中央台高久二丁目24番地</v>
          </cell>
          <cell r="D12" t="str">
            <v>高圧</v>
          </cell>
          <cell r="E12" t="str">
            <v>交流三相３線式</v>
          </cell>
          <cell r="F12">
            <v>131</v>
          </cell>
          <cell r="G12" t="str">
            <v>kW</v>
          </cell>
          <cell r="H12" t="str">
            <v>校舎等電灯、動力</v>
          </cell>
          <cell r="I12">
            <v>11</v>
          </cell>
        </row>
        <row r="13">
          <cell r="A13">
            <v>11</v>
          </cell>
          <cell r="B13" t="str">
            <v>豊間</v>
          </cell>
          <cell r="C13" t="str">
            <v>平薄磯字南作358番地の１</v>
          </cell>
          <cell r="D13" t="str">
            <v>高圧</v>
          </cell>
          <cell r="E13" t="str">
            <v>交流三相３線式</v>
          </cell>
          <cell r="F13">
            <v>60</v>
          </cell>
          <cell r="G13" t="str">
            <v>kW</v>
          </cell>
          <cell r="H13" t="str">
            <v>校舎等電灯、動力</v>
          </cell>
          <cell r="I13">
            <v>11</v>
          </cell>
        </row>
        <row r="14">
          <cell r="A14">
            <v>12</v>
          </cell>
          <cell r="B14" t="str">
            <v>高久</v>
          </cell>
          <cell r="C14" t="str">
            <v>平下高久字原極46番地の１</v>
          </cell>
          <cell r="D14" t="str">
            <v>高圧</v>
          </cell>
          <cell r="E14" t="str">
            <v>交流三相３線式</v>
          </cell>
          <cell r="F14">
            <v>66</v>
          </cell>
          <cell r="G14" t="str">
            <v>kW</v>
          </cell>
          <cell r="H14" t="str">
            <v>校舎等電灯、動力</v>
          </cell>
          <cell r="I14">
            <v>11</v>
          </cell>
        </row>
        <row r="15">
          <cell r="A15">
            <v>13</v>
          </cell>
          <cell r="B15" t="str">
            <v>夏井</v>
          </cell>
          <cell r="C15" t="str">
            <v>平上大越字塚越１番地</v>
          </cell>
          <cell r="D15" t="str">
            <v>高圧</v>
          </cell>
          <cell r="E15" t="str">
            <v>交流単相３線式</v>
          </cell>
          <cell r="F15">
            <v>45</v>
          </cell>
          <cell r="G15" t="str">
            <v>kW</v>
          </cell>
          <cell r="H15" t="str">
            <v>校舎等電灯、動力</v>
          </cell>
          <cell r="I15">
            <v>11</v>
          </cell>
        </row>
        <row r="16">
          <cell r="A16">
            <v>13.1</v>
          </cell>
          <cell r="D16" t="str">
            <v>低圧</v>
          </cell>
          <cell r="E16" t="str">
            <v>交流単相３線式</v>
          </cell>
          <cell r="F16">
            <v>13</v>
          </cell>
          <cell r="G16" t="str">
            <v>kVA</v>
          </cell>
          <cell r="H16" t="str">
            <v>屋内運動場電灯</v>
          </cell>
          <cell r="I16">
            <v>8</v>
          </cell>
        </row>
        <row r="17">
          <cell r="A17">
            <v>14</v>
          </cell>
          <cell r="B17" t="str">
            <v>草野</v>
          </cell>
          <cell r="C17" t="str">
            <v>平下神谷字宿25番地</v>
          </cell>
          <cell r="D17" t="str">
            <v>高圧</v>
          </cell>
          <cell r="E17" t="str">
            <v>交流三相３線式</v>
          </cell>
          <cell r="F17">
            <v>113</v>
          </cell>
          <cell r="G17" t="str">
            <v>kW</v>
          </cell>
          <cell r="H17" t="str">
            <v>校舎等電灯、動力</v>
          </cell>
          <cell r="I17">
            <v>11</v>
          </cell>
        </row>
        <row r="18">
          <cell r="A18">
            <v>14.1</v>
          </cell>
          <cell r="B18" t="str">
            <v>(絹谷分校)</v>
          </cell>
          <cell r="C18" t="str">
            <v>平絹谷字四反田30番地</v>
          </cell>
          <cell r="D18" t="str">
            <v>低圧</v>
          </cell>
          <cell r="E18" t="str">
            <v>交流単相３線式</v>
          </cell>
          <cell r="F18">
            <v>60</v>
          </cell>
          <cell r="G18" t="str">
            <v>A</v>
          </cell>
          <cell r="H18" t="str">
            <v>校舎電灯</v>
          </cell>
          <cell r="I18">
            <v>7</v>
          </cell>
        </row>
        <row r="19">
          <cell r="A19">
            <v>14.2</v>
          </cell>
          <cell r="D19" t="str">
            <v>低圧</v>
          </cell>
          <cell r="E19" t="str">
            <v>交流三相３線式</v>
          </cell>
          <cell r="F19">
            <v>7</v>
          </cell>
          <cell r="G19" t="str">
            <v>kW</v>
          </cell>
          <cell r="H19" t="str">
            <v>校舎動力</v>
          </cell>
          <cell r="I19">
            <v>10</v>
          </cell>
        </row>
        <row r="20">
          <cell r="A20">
            <v>15</v>
          </cell>
          <cell r="B20" t="str">
            <v>赤井</v>
          </cell>
          <cell r="C20" t="str">
            <v>平赤井字田町49番地</v>
          </cell>
          <cell r="D20" t="str">
            <v>高圧</v>
          </cell>
          <cell r="E20" t="str">
            <v>交流三相３線式</v>
          </cell>
          <cell r="F20">
            <v>84</v>
          </cell>
          <cell r="G20" t="str">
            <v>kW</v>
          </cell>
          <cell r="H20" t="str">
            <v>校舎等電灯、動力</v>
          </cell>
          <cell r="I20">
            <v>11</v>
          </cell>
        </row>
        <row r="21">
          <cell r="A21">
            <v>16</v>
          </cell>
          <cell r="B21" t="str">
            <v>四倉</v>
          </cell>
          <cell r="C21" t="str">
            <v>四倉町字西四丁目３番地の３</v>
          </cell>
          <cell r="D21" t="str">
            <v>高圧</v>
          </cell>
          <cell r="E21" t="str">
            <v>交流三相３線式</v>
          </cell>
          <cell r="F21">
            <v>82</v>
          </cell>
          <cell r="G21" t="str">
            <v>kW</v>
          </cell>
          <cell r="H21" t="str">
            <v>校舎等電灯、動力</v>
          </cell>
          <cell r="I21">
            <v>11</v>
          </cell>
        </row>
        <row r="22">
          <cell r="A22">
            <v>17</v>
          </cell>
          <cell r="B22" t="str">
            <v>大浦</v>
          </cell>
          <cell r="C22" t="str">
            <v>四倉町狐塚字松橋27番地</v>
          </cell>
          <cell r="D22" t="str">
            <v>高圧</v>
          </cell>
          <cell r="E22" t="str">
            <v>交流三相３線式</v>
          </cell>
          <cell r="F22">
            <v>81</v>
          </cell>
          <cell r="G22" t="str">
            <v>kW</v>
          </cell>
          <cell r="H22" t="str">
            <v>校舎等電灯、動力</v>
          </cell>
          <cell r="I22">
            <v>11</v>
          </cell>
        </row>
        <row r="23">
          <cell r="A23">
            <v>18</v>
          </cell>
          <cell r="B23" t="str">
            <v>久之浜第一</v>
          </cell>
          <cell r="C23" t="str">
            <v>久之浜町久之浜字糠塚３番地の１</v>
          </cell>
          <cell r="D23" t="str">
            <v>高圧</v>
          </cell>
          <cell r="E23" t="str">
            <v>交流三相３線式</v>
          </cell>
          <cell r="F23">
            <v>46</v>
          </cell>
          <cell r="G23" t="str">
            <v>kW</v>
          </cell>
          <cell r="H23" t="str">
            <v>校舎等電灯、動力</v>
          </cell>
          <cell r="I23">
            <v>11</v>
          </cell>
        </row>
        <row r="24">
          <cell r="A24">
            <v>19</v>
          </cell>
          <cell r="B24" t="str">
            <v>久之浜第二</v>
          </cell>
          <cell r="C24" t="str">
            <v>大久町大久字矢ノ目沢２番地の１</v>
          </cell>
          <cell r="D24" t="str">
            <v>低圧</v>
          </cell>
          <cell r="E24" t="str">
            <v>交流単相３線式</v>
          </cell>
          <cell r="F24">
            <v>29</v>
          </cell>
          <cell r="G24" t="str">
            <v>kVA</v>
          </cell>
          <cell r="H24" t="str">
            <v>校舎電灯</v>
          </cell>
          <cell r="I24">
            <v>8</v>
          </cell>
        </row>
        <row r="25">
          <cell r="A25">
            <v>19.100000000000001</v>
          </cell>
          <cell r="D25" t="str">
            <v>低圧</v>
          </cell>
          <cell r="E25" t="str">
            <v>交流三相３線式</v>
          </cell>
          <cell r="F25">
            <v>6</v>
          </cell>
          <cell r="G25" t="str">
            <v>kW</v>
          </cell>
          <cell r="H25" t="str">
            <v>校舎動力</v>
          </cell>
          <cell r="I25">
            <v>10</v>
          </cell>
        </row>
        <row r="26">
          <cell r="A26">
            <v>19.2</v>
          </cell>
          <cell r="D26" t="str">
            <v>低圧</v>
          </cell>
          <cell r="E26" t="str">
            <v>交流単相３線式</v>
          </cell>
          <cell r="F26">
            <v>16</v>
          </cell>
          <cell r="G26" t="str">
            <v>kVA</v>
          </cell>
          <cell r="H26" t="str">
            <v>屋内運動場電灯</v>
          </cell>
          <cell r="I26">
            <v>8</v>
          </cell>
        </row>
        <row r="27">
          <cell r="A27">
            <v>19.3</v>
          </cell>
          <cell r="D27" t="str">
            <v>低圧</v>
          </cell>
          <cell r="E27" t="str">
            <v>交流単相２線式</v>
          </cell>
          <cell r="F27">
            <v>20</v>
          </cell>
          <cell r="G27" t="str">
            <v>A</v>
          </cell>
          <cell r="H27" t="str">
            <v>更衣室電灯</v>
          </cell>
          <cell r="I27">
            <v>4</v>
          </cell>
        </row>
        <row r="28">
          <cell r="A28">
            <v>19.399999999999999</v>
          </cell>
          <cell r="D28" t="str">
            <v>低圧</v>
          </cell>
          <cell r="E28" t="str">
            <v>交流三相３線式</v>
          </cell>
          <cell r="F28">
            <v>7</v>
          </cell>
          <cell r="G28" t="str">
            <v>kW</v>
          </cell>
          <cell r="H28" t="str">
            <v>プール動力</v>
          </cell>
          <cell r="I28">
            <v>10</v>
          </cell>
        </row>
        <row r="29">
          <cell r="A29">
            <v>20</v>
          </cell>
          <cell r="B29" t="str">
            <v>小川</v>
          </cell>
          <cell r="C29" t="str">
            <v>小川町上平字田之尻４番地</v>
          </cell>
          <cell r="D29" t="str">
            <v>高圧</v>
          </cell>
          <cell r="E29" t="str">
            <v>交流三相３線式</v>
          </cell>
          <cell r="F29">
            <v>56</v>
          </cell>
          <cell r="G29" t="str">
            <v>kW</v>
          </cell>
          <cell r="H29" t="str">
            <v>校舎等電灯、動力</v>
          </cell>
          <cell r="I29">
            <v>11</v>
          </cell>
        </row>
        <row r="30">
          <cell r="A30">
            <v>21</v>
          </cell>
          <cell r="B30" t="str">
            <v>小玉</v>
          </cell>
          <cell r="C30" t="str">
            <v>小川町西小川字小玉２番地の１</v>
          </cell>
          <cell r="D30" t="str">
            <v>高圧</v>
          </cell>
          <cell r="E30" t="str">
            <v>交流三相３線式</v>
          </cell>
          <cell r="F30">
            <v>57</v>
          </cell>
          <cell r="G30" t="str">
            <v>kW</v>
          </cell>
          <cell r="H30" t="str">
            <v>校舎等電灯、動力</v>
          </cell>
          <cell r="I30">
            <v>11</v>
          </cell>
        </row>
        <row r="31">
          <cell r="A31">
            <v>22</v>
          </cell>
          <cell r="B31" t="str">
            <v>川前</v>
          </cell>
          <cell r="C31" t="str">
            <v>前字中ノ萱25番の１</v>
          </cell>
          <cell r="D31" t="str">
            <v>高圧</v>
          </cell>
          <cell r="E31" t="str">
            <v>交流三相３線式</v>
          </cell>
          <cell r="F31">
            <v>50</v>
          </cell>
          <cell r="G31" t="str">
            <v>kW</v>
          </cell>
          <cell r="H31" t="str">
            <v>校舎等電灯、動力</v>
          </cell>
          <cell r="I31">
            <v>11</v>
          </cell>
        </row>
        <row r="32">
          <cell r="A32">
            <v>23</v>
          </cell>
          <cell r="B32" t="str">
            <v>桶売(教職員住宅)</v>
          </cell>
          <cell r="C32" t="str">
            <v>桶売字久保田16番地</v>
          </cell>
          <cell r="D32" t="str">
            <v>低圧</v>
          </cell>
          <cell r="E32" t="str">
            <v>交流単相２線式</v>
          </cell>
          <cell r="F32">
            <v>10</v>
          </cell>
          <cell r="G32" t="str">
            <v>A</v>
          </cell>
          <cell r="H32" t="str">
            <v>井戸ポンプ</v>
          </cell>
          <cell r="I32">
            <v>2</v>
          </cell>
        </row>
        <row r="33">
          <cell r="A33">
            <v>24</v>
          </cell>
          <cell r="B33" t="str">
            <v>内町</v>
          </cell>
          <cell r="C33" t="str">
            <v>内郷内町水之出37番地</v>
          </cell>
          <cell r="D33" t="str">
            <v>高圧</v>
          </cell>
          <cell r="E33" t="str">
            <v>交流三相３線式</v>
          </cell>
          <cell r="F33">
            <v>71</v>
          </cell>
          <cell r="G33" t="str">
            <v>kW</v>
          </cell>
          <cell r="H33" t="str">
            <v>校舎等電灯、動力</v>
          </cell>
          <cell r="I33">
            <v>11</v>
          </cell>
        </row>
        <row r="34">
          <cell r="A34">
            <v>25</v>
          </cell>
          <cell r="B34" t="str">
            <v>綴</v>
          </cell>
          <cell r="C34" t="str">
            <v>内郷綴町秋山88番地</v>
          </cell>
          <cell r="D34" t="str">
            <v>高圧</v>
          </cell>
          <cell r="E34" t="str">
            <v>交流三相３線式</v>
          </cell>
          <cell r="F34">
            <v>45</v>
          </cell>
          <cell r="G34" t="str">
            <v>kW</v>
          </cell>
          <cell r="H34" t="str">
            <v>校舎等電灯、動力</v>
          </cell>
          <cell r="I34">
            <v>11</v>
          </cell>
        </row>
        <row r="35">
          <cell r="A35">
            <v>26</v>
          </cell>
          <cell r="B35" t="str">
            <v>御厩</v>
          </cell>
          <cell r="C35" t="str">
            <v>内郷御町二丁目121番地</v>
          </cell>
          <cell r="D35" t="str">
            <v>高圧</v>
          </cell>
          <cell r="E35" t="str">
            <v>交流三相３線式</v>
          </cell>
          <cell r="F35">
            <v>75</v>
          </cell>
          <cell r="G35" t="str">
            <v>kW</v>
          </cell>
          <cell r="H35" t="str">
            <v>校舎等電灯、動力</v>
          </cell>
          <cell r="I35">
            <v>11</v>
          </cell>
        </row>
        <row r="36">
          <cell r="A36">
            <v>27</v>
          </cell>
          <cell r="B36" t="str">
            <v>高坂</v>
          </cell>
          <cell r="C36" t="str">
            <v>内郷高坂町台35番地</v>
          </cell>
          <cell r="D36" t="str">
            <v>高圧</v>
          </cell>
          <cell r="E36" t="str">
            <v>交流三相３線式</v>
          </cell>
          <cell r="F36">
            <v>82</v>
          </cell>
          <cell r="G36" t="str">
            <v>kW</v>
          </cell>
          <cell r="H36" t="str">
            <v>校舎等電灯、動力</v>
          </cell>
          <cell r="I36">
            <v>11</v>
          </cell>
        </row>
        <row r="37">
          <cell r="A37">
            <v>27.1</v>
          </cell>
          <cell r="D37" t="str">
            <v>低圧</v>
          </cell>
          <cell r="E37" t="str">
            <v>交流三相３線式</v>
          </cell>
          <cell r="F37">
            <v>9</v>
          </cell>
          <cell r="G37" t="str">
            <v>kW</v>
          </cell>
          <cell r="H37" t="str">
            <v>プール動力</v>
          </cell>
          <cell r="I37">
            <v>10</v>
          </cell>
        </row>
        <row r="38">
          <cell r="A38">
            <v>28</v>
          </cell>
          <cell r="B38" t="str">
            <v>宮</v>
          </cell>
          <cell r="C38" t="str">
            <v>内郷宮町滝12番地の４</v>
          </cell>
          <cell r="D38" t="str">
            <v>高圧</v>
          </cell>
          <cell r="E38" t="str">
            <v>交流三相３線式</v>
          </cell>
          <cell r="F38">
            <v>27</v>
          </cell>
          <cell r="G38" t="str">
            <v>kW</v>
          </cell>
          <cell r="H38" t="str">
            <v>校舎等電灯、動力</v>
          </cell>
          <cell r="I38">
            <v>11</v>
          </cell>
        </row>
        <row r="39">
          <cell r="A39">
            <v>29</v>
          </cell>
          <cell r="B39" t="str">
            <v>高野</v>
          </cell>
          <cell r="C39" t="str">
            <v>内郷高野町中倉82番地の３</v>
          </cell>
          <cell r="D39" t="str">
            <v>低圧</v>
          </cell>
          <cell r="E39" t="str">
            <v>交流三相３線式</v>
          </cell>
          <cell r="F39">
            <v>3</v>
          </cell>
          <cell r="G39" t="str">
            <v>kW</v>
          </cell>
          <cell r="H39" t="str">
            <v>プール動力</v>
          </cell>
          <cell r="I39">
            <v>10</v>
          </cell>
        </row>
        <row r="40">
          <cell r="A40">
            <v>30</v>
          </cell>
          <cell r="B40" t="str">
            <v>好間第一</v>
          </cell>
          <cell r="C40" t="str">
            <v>好間町上好間字馬場前14番地</v>
          </cell>
          <cell r="D40" t="str">
            <v>高圧</v>
          </cell>
          <cell r="E40" t="str">
            <v>交流三相３線式</v>
          </cell>
          <cell r="F40">
            <v>101</v>
          </cell>
          <cell r="G40" t="str">
            <v>kW</v>
          </cell>
          <cell r="H40" t="str">
            <v>校舎等電灯、動力</v>
          </cell>
          <cell r="I40">
            <v>11</v>
          </cell>
        </row>
        <row r="41">
          <cell r="A41">
            <v>31</v>
          </cell>
          <cell r="B41" t="str">
            <v>好間第二</v>
          </cell>
          <cell r="C41" t="str">
            <v>好間町今新田字手倉２番地</v>
          </cell>
          <cell r="D41" t="str">
            <v>高圧</v>
          </cell>
          <cell r="E41" t="str">
            <v>交流三相３線式</v>
          </cell>
          <cell r="F41">
            <v>74</v>
          </cell>
          <cell r="G41" t="str">
            <v>kW</v>
          </cell>
          <cell r="H41" t="str">
            <v>校舎等電灯、動力</v>
          </cell>
          <cell r="I41">
            <v>11</v>
          </cell>
        </row>
        <row r="42">
          <cell r="A42">
            <v>32</v>
          </cell>
          <cell r="B42" t="str">
            <v>好間第四</v>
          </cell>
          <cell r="C42" t="str">
            <v>好間町大利字戸作田65番地</v>
          </cell>
          <cell r="D42" t="str">
            <v>高圧</v>
          </cell>
          <cell r="E42" t="str">
            <v>交流三相３線式</v>
          </cell>
          <cell r="F42">
            <v>31</v>
          </cell>
          <cell r="G42" t="str">
            <v>kW</v>
          </cell>
          <cell r="H42" t="str">
            <v>校舎等電灯、動力</v>
          </cell>
          <cell r="I42">
            <v>11</v>
          </cell>
        </row>
        <row r="43">
          <cell r="A43">
            <v>32.1</v>
          </cell>
          <cell r="D43" t="str">
            <v>低圧</v>
          </cell>
          <cell r="E43" t="str">
            <v>交流単相２線式</v>
          </cell>
          <cell r="F43">
            <v>15</v>
          </cell>
          <cell r="G43" t="str">
            <v>A</v>
          </cell>
          <cell r="H43" t="str">
            <v>プール電灯</v>
          </cell>
          <cell r="I43">
            <v>3</v>
          </cell>
        </row>
        <row r="44">
          <cell r="A44">
            <v>32.200000000000003</v>
          </cell>
          <cell r="D44" t="str">
            <v>低圧</v>
          </cell>
          <cell r="E44" t="str">
            <v>交流三相３線式</v>
          </cell>
          <cell r="F44">
            <v>7</v>
          </cell>
          <cell r="G44" t="str">
            <v>kW</v>
          </cell>
          <cell r="H44" t="str">
            <v>プール動力</v>
          </cell>
          <cell r="I44">
            <v>10</v>
          </cell>
        </row>
        <row r="45">
          <cell r="A45">
            <v>32.299999999999997</v>
          </cell>
          <cell r="D45" t="str">
            <v>低圧</v>
          </cell>
          <cell r="E45" t="str">
            <v>交流三相３線式</v>
          </cell>
          <cell r="F45">
            <v>5</v>
          </cell>
          <cell r="G45" t="str">
            <v>kW</v>
          </cell>
          <cell r="H45" t="str">
            <v>プール井戸ポンプ動力</v>
          </cell>
          <cell r="I45">
            <v>10</v>
          </cell>
        </row>
        <row r="46">
          <cell r="A46">
            <v>33</v>
          </cell>
          <cell r="B46" t="str">
            <v>三和</v>
          </cell>
          <cell r="C46" t="str">
            <v>市萱字竹ノ内228番地</v>
          </cell>
          <cell r="D46" t="str">
            <v>高圧</v>
          </cell>
          <cell r="E46" t="str">
            <v>交流三相３線式</v>
          </cell>
          <cell r="F46">
            <v>131</v>
          </cell>
          <cell r="G46" t="str">
            <v>kW</v>
          </cell>
          <cell r="H46" t="str">
            <v>校舎等電灯、動力</v>
          </cell>
          <cell r="I46">
            <v>11</v>
          </cell>
        </row>
        <row r="47">
          <cell r="A47">
            <v>33.1</v>
          </cell>
          <cell r="C47" t="str">
            <v>市萱字竹ノ内126番地</v>
          </cell>
          <cell r="D47" t="str">
            <v>低圧</v>
          </cell>
          <cell r="E47" t="str">
            <v>交流単相３線式</v>
          </cell>
          <cell r="F47">
            <v>20</v>
          </cell>
          <cell r="G47" t="str">
            <v>kVA</v>
          </cell>
          <cell r="H47" t="str">
            <v>屋内運動場電灯</v>
          </cell>
          <cell r="I47">
            <v>8</v>
          </cell>
        </row>
        <row r="48">
          <cell r="A48">
            <v>33.200000000000003</v>
          </cell>
          <cell r="D48" t="str">
            <v>低圧</v>
          </cell>
          <cell r="E48" t="str">
            <v>交流三相３線式</v>
          </cell>
          <cell r="F48">
            <v>9</v>
          </cell>
          <cell r="G48" t="str">
            <v>kW</v>
          </cell>
          <cell r="H48" t="str">
            <v>井戸ポンプ動力</v>
          </cell>
          <cell r="I48">
            <v>10</v>
          </cell>
        </row>
        <row r="49">
          <cell r="A49">
            <v>33.299999999999997</v>
          </cell>
          <cell r="D49" t="str">
            <v>低圧</v>
          </cell>
          <cell r="E49" t="str">
            <v>交流単相３線式</v>
          </cell>
          <cell r="F49">
            <v>36</v>
          </cell>
          <cell r="G49" t="str">
            <v>kVA</v>
          </cell>
          <cell r="H49" t="str">
            <v>グラウンド夜間照明</v>
          </cell>
          <cell r="I49">
            <v>8</v>
          </cell>
        </row>
        <row r="50">
          <cell r="A50">
            <v>34</v>
          </cell>
          <cell r="B50" t="str">
            <v>小名浜第一</v>
          </cell>
          <cell r="C50" t="str">
            <v>小名浜岡小名字台ノ上１番地の１</v>
          </cell>
          <cell r="D50" t="str">
            <v>高圧</v>
          </cell>
          <cell r="E50" t="str">
            <v>交流三相３線式</v>
          </cell>
          <cell r="F50">
            <v>85</v>
          </cell>
          <cell r="G50" t="str">
            <v>kW</v>
          </cell>
          <cell r="H50" t="str">
            <v>校舎等電灯、動力</v>
          </cell>
          <cell r="I50">
            <v>11</v>
          </cell>
        </row>
        <row r="51">
          <cell r="A51">
            <v>35</v>
          </cell>
          <cell r="B51" t="str">
            <v>小名浜第二</v>
          </cell>
          <cell r="C51" t="str">
            <v>小名浜愛宕町３番地の１</v>
          </cell>
          <cell r="D51" t="str">
            <v>高圧</v>
          </cell>
          <cell r="E51" t="str">
            <v>交流三相３線式</v>
          </cell>
          <cell r="F51">
            <v>108</v>
          </cell>
          <cell r="G51" t="str">
            <v>kW</v>
          </cell>
          <cell r="H51" t="str">
            <v>校舎等電灯、動力</v>
          </cell>
          <cell r="I51">
            <v>11</v>
          </cell>
        </row>
        <row r="52">
          <cell r="A52">
            <v>36</v>
          </cell>
          <cell r="B52" t="str">
            <v>小名浜第三</v>
          </cell>
          <cell r="C52" t="str">
            <v>小名浜住吉字搦町７番地の１</v>
          </cell>
          <cell r="D52" t="str">
            <v>高圧</v>
          </cell>
          <cell r="E52" t="str">
            <v>交流三相３線式</v>
          </cell>
          <cell r="F52">
            <v>92</v>
          </cell>
          <cell r="G52" t="str">
            <v>kW</v>
          </cell>
          <cell r="H52" t="str">
            <v>校舎等電灯、動力</v>
          </cell>
          <cell r="I52">
            <v>11</v>
          </cell>
        </row>
        <row r="53">
          <cell r="A53">
            <v>37</v>
          </cell>
          <cell r="B53" t="str">
            <v>小名浜東</v>
          </cell>
          <cell r="C53" t="str">
            <v>小名浜諏訪町37番地の１</v>
          </cell>
          <cell r="D53" t="str">
            <v>高圧</v>
          </cell>
          <cell r="E53" t="str">
            <v>交流三相３線式</v>
          </cell>
          <cell r="F53">
            <v>64</v>
          </cell>
          <cell r="G53" t="str">
            <v>kW</v>
          </cell>
          <cell r="H53" t="str">
            <v>校舎等電灯、動力</v>
          </cell>
          <cell r="I53">
            <v>11</v>
          </cell>
        </row>
        <row r="54">
          <cell r="A54">
            <v>38</v>
          </cell>
          <cell r="B54" t="str">
            <v>小名浜西</v>
          </cell>
          <cell r="C54" t="str">
            <v>小名浜大原字小滝山３番地</v>
          </cell>
          <cell r="D54" t="str">
            <v>高圧</v>
          </cell>
          <cell r="E54" t="str">
            <v>交流三相３線式</v>
          </cell>
          <cell r="F54">
            <v>118</v>
          </cell>
          <cell r="G54" t="str">
            <v>kW</v>
          </cell>
          <cell r="H54" t="str">
            <v>校舎等電灯、動力</v>
          </cell>
          <cell r="I54">
            <v>11</v>
          </cell>
        </row>
        <row r="55">
          <cell r="A55">
            <v>39</v>
          </cell>
          <cell r="B55" t="str">
            <v>鹿島</v>
          </cell>
          <cell r="C55" t="str">
            <v>鹿島町走熊字中島１番地の１</v>
          </cell>
          <cell r="D55" t="str">
            <v>高圧</v>
          </cell>
          <cell r="E55" t="str">
            <v>交流三相３線式</v>
          </cell>
          <cell r="F55">
            <v>94</v>
          </cell>
          <cell r="G55" t="str">
            <v>kW</v>
          </cell>
          <cell r="H55" t="str">
            <v>校舎等電灯、動力</v>
          </cell>
          <cell r="I55">
            <v>11</v>
          </cell>
        </row>
        <row r="56">
          <cell r="A56">
            <v>40</v>
          </cell>
          <cell r="B56" t="str">
            <v>江名</v>
          </cell>
          <cell r="C56" t="str">
            <v>江名字天ケ作154番地</v>
          </cell>
          <cell r="D56" t="str">
            <v>高圧</v>
          </cell>
          <cell r="E56" t="str">
            <v>交流三相３線式</v>
          </cell>
          <cell r="F56">
            <v>59</v>
          </cell>
          <cell r="G56" t="str">
            <v>kW</v>
          </cell>
          <cell r="H56" t="str">
            <v>校舎等電灯、動力</v>
          </cell>
          <cell r="I56">
            <v>11</v>
          </cell>
        </row>
        <row r="57">
          <cell r="A57">
            <v>41</v>
          </cell>
          <cell r="B57" t="str">
            <v>永崎</v>
          </cell>
          <cell r="C57" t="str">
            <v>永崎字川畑159番地の５</v>
          </cell>
          <cell r="D57" t="str">
            <v>高圧</v>
          </cell>
          <cell r="E57" t="str">
            <v>交流三相３線式</v>
          </cell>
          <cell r="F57">
            <v>75</v>
          </cell>
          <cell r="G57" t="str">
            <v>kW</v>
          </cell>
          <cell r="H57" t="str">
            <v>校舎等電灯、動力</v>
          </cell>
          <cell r="I57">
            <v>11</v>
          </cell>
        </row>
        <row r="58">
          <cell r="A58">
            <v>42</v>
          </cell>
          <cell r="B58" t="str">
            <v>泉</v>
          </cell>
          <cell r="C58" t="str">
            <v>泉町字小山48番地の２</v>
          </cell>
          <cell r="D58" t="str">
            <v>高圧</v>
          </cell>
          <cell r="E58" t="str">
            <v>交流三相３線式</v>
          </cell>
          <cell r="F58">
            <v>188</v>
          </cell>
          <cell r="G58" t="str">
            <v>kW</v>
          </cell>
          <cell r="H58" t="str">
            <v>校舎等電灯、動力</v>
          </cell>
          <cell r="I58">
            <v>11</v>
          </cell>
        </row>
        <row r="59">
          <cell r="A59">
            <v>43</v>
          </cell>
          <cell r="B59" t="str">
            <v>泉北</v>
          </cell>
          <cell r="C59" t="str">
            <v>泉町玉露字定田69番地</v>
          </cell>
          <cell r="D59" t="str">
            <v>高圧</v>
          </cell>
          <cell r="E59" t="str">
            <v>交流三相３線式</v>
          </cell>
          <cell r="F59">
            <v>154</v>
          </cell>
          <cell r="G59" t="str">
            <v>kW</v>
          </cell>
          <cell r="H59" t="str">
            <v>校舎等電灯、動力</v>
          </cell>
          <cell r="I59">
            <v>11</v>
          </cell>
        </row>
        <row r="60">
          <cell r="A60">
            <v>44</v>
          </cell>
          <cell r="B60" t="str">
            <v>渡辺</v>
          </cell>
          <cell r="C60" t="str">
            <v>渡辺町田部字岸17番地の１</v>
          </cell>
          <cell r="D60" t="str">
            <v>高圧</v>
          </cell>
          <cell r="E60" t="str">
            <v>交流三相３線式</v>
          </cell>
          <cell r="F60">
            <v>37</v>
          </cell>
          <cell r="G60" t="str">
            <v>kW</v>
          </cell>
          <cell r="H60" t="str">
            <v>校舎等電灯、動力</v>
          </cell>
          <cell r="I60">
            <v>11</v>
          </cell>
        </row>
        <row r="61">
          <cell r="A61">
            <v>44.1</v>
          </cell>
          <cell r="D61" t="str">
            <v>低圧</v>
          </cell>
          <cell r="E61" t="str">
            <v>交流単相２線式</v>
          </cell>
          <cell r="F61">
            <v>20</v>
          </cell>
          <cell r="G61" t="str">
            <v>A</v>
          </cell>
          <cell r="H61" t="str">
            <v>プール電灯</v>
          </cell>
          <cell r="I61">
            <v>4</v>
          </cell>
        </row>
        <row r="62">
          <cell r="A62">
            <v>44.2</v>
          </cell>
          <cell r="D62" t="str">
            <v>低圧</v>
          </cell>
          <cell r="E62" t="str">
            <v>交流三相３線式</v>
          </cell>
          <cell r="F62">
            <v>7</v>
          </cell>
          <cell r="G62" t="str">
            <v>kW</v>
          </cell>
          <cell r="H62" t="str">
            <v>プール動力</v>
          </cell>
          <cell r="I62">
            <v>10</v>
          </cell>
        </row>
        <row r="63">
          <cell r="A63">
            <v>45</v>
          </cell>
          <cell r="B63" t="str">
            <v>湯本第一</v>
          </cell>
          <cell r="C63" t="str">
            <v>常磐湯本町栄田11番地の10</v>
          </cell>
          <cell r="D63" t="str">
            <v>高圧</v>
          </cell>
          <cell r="E63" t="str">
            <v>交流三相３線式</v>
          </cell>
          <cell r="F63">
            <v>85</v>
          </cell>
          <cell r="G63" t="str">
            <v>kW</v>
          </cell>
          <cell r="H63" t="str">
            <v>校舎等電灯、動力</v>
          </cell>
          <cell r="I63">
            <v>11</v>
          </cell>
        </row>
        <row r="64">
          <cell r="A64">
            <v>46</v>
          </cell>
          <cell r="B64" t="str">
            <v>湯本第二</v>
          </cell>
          <cell r="C64" t="str">
            <v>常磐湯本町日渡35番地</v>
          </cell>
          <cell r="D64" t="str">
            <v>高圧</v>
          </cell>
          <cell r="E64" t="str">
            <v>交流三相３線式</v>
          </cell>
          <cell r="F64">
            <v>53</v>
          </cell>
          <cell r="G64" t="str">
            <v>kW</v>
          </cell>
          <cell r="H64" t="str">
            <v>校舎等電灯、動力</v>
          </cell>
          <cell r="I64">
            <v>11</v>
          </cell>
        </row>
        <row r="65">
          <cell r="A65">
            <v>47</v>
          </cell>
          <cell r="B65" t="str">
            <v>湯本第三</v>
          </cell>
          <cell r="C65" t="str">
            <v>常磐水野谷町竜ケ沢36番地</v>
          </cell>
          <cell r="D65" t="str">
            <v>高圧</v>
          </cell>
          <cell r="E65" t="str">
            <v>交流三相３線式</v>
          </cell>
          <cell r="F65">
            <v>77</v>
          </cell>
          <cell r="G65" t="str">
            <v>kW</v>
          </cell>
          <cell r="H65" t="str">
            <v>校舎等電灯、動力</v>
          </cell>
          <cell r="I65">
            <v>11</v>
          </cell>
        </row>
        <row r="66">
          <cell r="A66">
            <v>48</v>
          </cell>
          <cell r="B66" t="str">
            <v>長倉</v>
          </cell>
          <cell r="C66" t="str">
            <v>常磐上湯長谷町上ノ台99番地の２</v>
          </cell>
          <cell r="D66" t="str">
            <v>高圧</v>
          </cell>
          <cell r="E66" t="str">
            <v>交流三相３線式</v>
          </cell>
          <cell r="F66">
            <v>62</v>
          </cell>
          <cell r="G66" t="str">
            <v>kW</v>
          </cell>
          <cell r="H66" t="str">
            <v>校舎等電灯、動力</v>
          </cell>
          <cell r="I66">
            <v>11</v>
          </cell>
        </row>
        <row r="67">
          <cell r="A67">
            <v>49</v>
          </cell>
          <cell r="B67" t="str">
            <v>磐崎</v>
          </cell>
          <cell r="C67" t="str">
            <v>常磐下湯長谷町勝善14番地の13</v>
          </cell>
          <cell r="D67" t="str">
            <v>高圧</v>
          </cell>
          <cell r="E67" t="str">
            <v>交流三相３線式</v>
          </cell>
          <cell r="F67">
            <v>138</v>
          </cell>
          <cell r="G67" t="str">
            <v>kW</v>
          </cell>
          <cell r="H67" t="str">
            <v>校舎等電灯、動力</v>
          </cell>
          <cell r="I67">
            <v>11</v>
          </cell>
        </row>
        <row r="68">
          <cell r="A68">
            <v>49.1</v>
          </cell>
          <cell r="D68" t="str">
            <v>低圧</v>
          </cell>
          <cell r="E68" t="str">
            <v>交流単相３線式</v>
          </cell>
          <cell r="F68">
            <v>36</v>
          </cell>
          <cell r="G68" t="str">
            <v>kVA</v>
          </cell>
          <cell r="H68" t="str">
            <v>グラウンド夜間照明</v>
          </cell>
          <cell r="I68">
            <v>8</v>
          </cell>
        </row>
        <row r="69">
          <cell r="A69">
            <v>50</v>
          </cell>
          <cell r="B69" t="str">
            <v>藤原</v>
          </cell>
          <cell r="C69" t="str">
            <v>常磐藤原町斑堂115番地の２</v>
          </cell>
          <cell r="D69" t="str">
            <v>高圧</v>
          </cell>
          <cell r="E69" t="str">
            <v>交流三相３線式</v>
          </cell>
          <cell r="F69">
            <v>55</v>
          </cell>
          <cell r="G69" t="str">
            <v>kW</v>
          </cell>
          <cell r="H69" t="str">
            <v>校舎等電灯、動力</v>
          </cell>
          <cell r="I69">
            <v>11</v>
          </cell>
        </row>
        <row r="70">
          <cell r="A70">
            <v>51</v>
          </cell>
          <cell r="B70" t="str">
            <v>植田</v>
          </cell>
          <cell r="C70" t="str">
            <v>東田町向山１番地</v>
          </cell>
          <cell r="D70" t="str">
            <v>高圧</v>
          </cell>
          <cell r="E70" t="str">
            <v>交流三相３線式</v>
          </cell>
          <cell r="F70">
            <v>138</v>
          </cell>
          <cell r="G70" t="str">
            <v>kW</v>
          </cell>
          <cell r="H70" t="str">
            <v>校舎等電灯、動力</v>
          </cell>
          <cell r="I70">
            <v>11</v>
          </cell>
        </row>
        <row r="71">
          <cell r="A71">
            <v>52</v>
          </cell>
          <cell r="B71" t="str">
            <v>汐見が丘</v>
          </cell>
          <cell r="C71" t="str">
            <v>小浜町西ノ作358番地</v>
          </cell>
          <cell r="D71" t="str">
            <v>高圧</v>
          </cell>
          <cell r="E71" t="str">
            <v>交流三相３線式</v>
          </cell>
          <cell r="F71">
            <v>85</v>
          </cell>
          <cell r="G71" t="str">
            <v>kW</v>
          </cell>
          <cell r="H71" t="str">
            <v>校舎等電灯、動力</v>
          </cell>
          <cell r="I71">
            <v>11</v>
          </cell>
        </row>
        <row r="72">
          <cell r="A72">
            <v>53</v>
          </cell>
          <cell r="B72" t="str">
            <v>錦</v>
          </cell>
          <cell r="C72" t="str">
            <v>錦町鳥居東１番地の１</v>
          </cell>
          <cell r="D72" t="str">
            <v>高圧</v>
          </cell>
          <cell r="E72" t="str">
            <v>交流三相３線式</v>
          </cell>
          <cell r="F72">
            <v>105</v>
          </cell>
          <cell r="G72" t="str">
            <v>kW</v>
          </cell>
          <cell r="H72" t="str">
            <v>校舎等電灯、動力</v>
          </cell>
          <cell r="I72">
            <v>11</v>
          </cell>
        </row>
        <row r="73">
          <cell r="A73">
            <v>54</v>
          </cell>
          <cell r="B73" t="str">
            <v>錦東</v>
          </cell>
          <cell r="C73" t="str">
            <v>錦町鷲内64番地の５</v>
          </cell>
          <cell r="D73" t="str">
            <v>高圧</v>
          </cell>
          <cell r="E73" t="str">
            <v>交流三相３線式</v>
          </cell>
          <cell r="F73">
            <v>49</v>
          </cell>
          <cell r="G73" t="str">
            <v>kW</v>
          </cell>
          <cell r="H73" t="str">
            <v>校舎等電灯、動力</v>
          </cell>
          <cell r="I73">
            <v>11</v>
          </cell>
        </row>
        <row r="74">
          <cell r="A74">
            <v>55</v>
          </cell>
          <cell r="B74" t="str">
            <v>菊田</v>
          </cell>
          <cell r="C74" t="str">
            <v>山田町林崎前56番地</v>
          </cell>
          <cell r="D74" t="str">
            <v>高圧</v>
          </cell>
          <cell r="E74" t="str">
            <v>交流三相３線式</v>
          </cell>
          <cell r="F74">
            <v>123</v>
          </cell>
          <cell r="G74" t="str">
            <v>kW</v>
          </cell>
          <cell r="H74" t="str">
            <v>校舎等電灯、動力</v>
          </cell>
          <cell r="I74">
            <v>11</v>
          </cell>
        </row>
        <row r="75">
          <cell r="A75">
            <v>56</v>
          </cell>
          <cell r="B75" t="str">
            <v>勿来第一</v>
          </cell>
          <cell r="C75" t="str">
            <v>勿来町窪田伊賀屋敷１番地の１</v>
          </cell>
          <cell r="D75" t="str">
            <v>高圧</v>
          </cell>
          <cell r="E75" t="str">
            <v>交流三相３線式</v>
          </cell>
          <cell r="F75">
            <v>75</v>
          </cell>
          <cell r="G75" t="str">
            <v>kW</v>
          </cell>
          <cell r="H75" t="str">
            <v>校舎等電灯、動力</v>
          </cell>
          <cell r="I75">
            <v>11</v>
          </cell>
        </row>
        <row r="76">
          <cell r="A76">
            <v>57</v>
          </cell>
          <cell r="B76" t="str">
            <v>勿来第二</v>
          </cell>
          <cell r="C76" t="str">
            <v>勿来町関田和久75番地</v>
          </cell>
          <cell r="D76" t="str">
            <v>高圧</v>
          </cell>
          <cell r="E76" t="str">
            <v>交流三相３線式</v>
          </cell>
          <cell r="F76">
            <v>51</v>
          </cell>
          <cell r="G76" t="str">
            <v>kW</v>
          </cell>
          <cell r="H76" t="str">
            <v>校舎等電灯、動力</v>
          </cell>
          <cell r="I76">
            <v>11</v>
          </cell>
        </row>
        <row r="77">
          <cell r="A77">
            <v>58</v>
          </cell>
          <cell r="B77" t="str">
            <v>勿来第三</v>
          </cell>
          <cell r="C77" t="str">
            <v>勿来町酒井北ノ内１番地</v>
          </cell>
          <cell r="D77" t="str">
            <v>高圧</v>
          </cell>
          <cell r="E77" t="str">
            <v>交流三相３線式</v>
          </cell>
          <cell r="F77">
            <v>33</v>
          </cell>
          <cell r="G77" t="str">
            <v>kW</v>
          </cell>
          <cell r="H77" t="str">
            <v>校舎等電灯、動力</v>
          </cell>
          <cell r="I77">
            <v>11</v>
          </cell>
        </row>
        <row r="78">
          <cell r="A78">
            <v>59</v>
          </cell>
          <cell r="B78" t="str">
            <v>川部</v>
          </cell>
          <cell r="C78" t="str">
            <v>川部町川原65番地の１</v>
          </cell>
          <cell r="D78" t="str">
            <v>高圧</v>
          </cell>
          <cell r="E78" t="str">
            <v>交流三相３線式</v>
          </cell>
          <cell r="F78">
            <v>39</v>
          </cell>
          <cell r="G78" t="str">
            <v>kW</v>
          </cell>
          <cell r="H78" t="str">
            <v>校舎等電灯、動力</v>
          </cell>
          <cell r="I78">
            <v>11</v>
          </cell>
        </row>
        <row r="79">
          <cell r="A79">
            <v>59.1</v>
          </cell>
          <cell r="D79" t="str">
            <v>低圧</v>
          </cell>
          <cell r="E79" t="str">
            <v>交流単相２線式</v>
          </cell>
          <cell r="F79">
            <v>30</v>
          </cell>
          <cell r="G79" t="str">
            <v>kVA</v>
          </cell>
          <cell r="H79" t="str">
            <v>グラウンド夜間照明</v>
          </cell>
          <cell r="I79">
            <v>8</v>
          </cell>
        </row>
        <row r="80">
          <cell r="A80">
            <v>60</v>
          </cell>
          <cell r="B80" t="str">
            <v>上遠野</v>
          </cell>
          <cell r="C80" t="str">
            <v>遠野町上遠野字本町68番地</v>
          </cell>
          <cell r="D80" t="str">
            <v>高圧</v>
          </cell>
          <cell r="E80" t="str">
            <v>交流三相３線式</v>
          </cell>
          <cell r="F80">
            <v>68</v>
          </cell>
          <cell r="G80" t="str">
            <v>kW</v>
          </cell>
          <cell r="H80" t="str">
            <v>校舎等電灯、動力</v>
          </cell>
          <cell r="I80">
            <v>11</v>
          </cell>
        </row>
        <row r="81">
          <cell r="A81">
            <v>61</v>
          </cell>
          <cell r="B81" t="str">
            <v>入遠野</v>
          </cell>
          <cell r="C81" t="str">
            <v>遠野町入遠野字前田142番地</v>
          </cell>
          <cell r="D81" t="str">
            <v>高圧</v>
          </cell>
          <cell r="E81" t="str">
            <v>交流三相３線式</v>
          </cell>
          <cell r="F81">
            <v>42</v>
          </cell>
          <cell r="G81" t="str">
            <v>kW</v>
          </cell>
          <cell r="H81" t="str">
            <v>校舎等電灯、動力</v>
          </cell>
          <cell r="I81">
            <v>11</v>
          </cell>
        </row>
        <row r="82">
          <cell r="A82">
            <v>62</v>
          </cell>
          <cell r="B82" t="str">
            <v>田人</v>
          </cell>
          <cell r="C82" t="str">
            <v>田人町黒田字中野18番地の１</v>
          </cell>
          <cell r="D82" t="str">
            <v>高圧</v>
          </cell>
          <cell r="E82" t="str">
            <v>交流三相３線式</v>
          </cell>
          <cell r="F82">
            <v>52</v>
          </cell>
          <cell r="G82" t="str">
            <v>kW</v>
          </cell>
          <cell r="H82" t="str">
            <v>校舎等電灯、動力</v>
          </cell>
          <cell r="I82">
            <v>11</v>
          </cell>
        </row>
        <row r="87">
          <cell r="A87">
            <v>1</v>
          </cell>
          <cell r="B87" t="str">
            <v>平第一</v>
          </cell>
          <cell r="C87" t="str">
            <v>平字揚土１番地</v>
          </cell>
          <cell r="D87" t="str">
            <v>高圧</v>
          </cell>
          <cell r="E87" t="str">
            <v>交流三相３線式</v>
          </cell>
          <cell r="F87">
            <v>102</v>
          </cell>
          <cell r="G87" t="str">
            <v>kW</v>
          </cell>
          <cell r="H87" t="str">
            <v>校舎等電灯、動力</v>
          </cell>
          <cell r="I87">
            <v>11</v>
          </cell>
        </row>
        <row r="88">
          <cell r="A88">
            <v>2</v>
          </cell>
          <cell r="B88" t="str">
            <v>平第二</v>
          </cell>
          <cell r="C88" t="str">
            <v>平鎌田字味噌能２番地</v>
          </cell>
          <cell r="D88" t="str">
            <v>高圧</v>
          </cell>
          <cell r="E88" t="str">
            <v>交流三相３線式</v>
          </cell>
          <cell r="F88">
            <v>85</v>
          </cell>
          <cell r="G88" t="str">
            <v>kW</v>
          </cell>
          <cell r="H88" t="str">
            <v>校舎等電灯、動力</v>
          </cell>
          <cell r="I88">
            <v>11</v>
          </cell>
        </row>
        <row r="89">
          <cell r="A89">
            <v>2.1</v>
          </cell>
          <cell r="C89" t="str">
            <v>平鎌田大町18</v>
          </cell>
          <cell r="D89" t="str">
            <v>低圧</v>
          </cell>
          <cell r="E89" t="str">
            <v>交流単相３線式</v>
          </cell>
          <cell r="F89">
            <v>40</v>
          </cell>
          <cell r="G89" t="str">
            <v>A</v>
          </cell>
          <cell r="H89" t="str">
            <v>第２グラウンド倉庫電灯</v>
          </cell>
          <cell r="I89">
            <v>6</v>
          </cell>
        </row>
        <row r="90">
          <cell r="A90">
            <v>3</v>
          </cell>
          <cell r="B90" t="str">
            <v>平第三</v>
          </cell>
          <cell r="C90" t="str">
            <v>平谷川瀬字吉野作56番地の2</v>
          </cell>
          <cell r="D90" t="str">
            <v>高圧</v>
          </cell>
          <cell r="E90" t="str">
            <v>交流三相３線式</v>
          </cell>
          <cell r="F90">
            <v>124</v>
          </cell>
          <cell r="G90" t="str">
            <v>kW</v>
          </cell>
          <cell r="H90" t="str">
            <v>校舎等電灯、動力</v>
          </cell>
          <cell r="I90">
            <v>11</v>
          </cell>
        </row>
        <row r="91">
          <cell r="A91">
            <v>4</v>
          </cell>
          <cell r="B91" t="str">
            <v>中央台北</v>
          </cell>
          <cell r="C91" t="str">
            <v>中央台飯野五丁目２番地の１</v>
          </cell>
          <cell r="D91" t="str">
            <v>高圧</v>
          </cell>
          <cell r="E91" t="str">
            <v>交流三相３線式</v>
          </cell>
          <cell r="F91">
            <v>84</v>
          </cell>
          <cell r="G91" t="str">
            <v>kW</v>
          </cell>
          <cell r="H91" t="str">
            <v>校舎等電灯、動力</v>
          </cell>
          <cell r="I91">
            <v>11</v>
          </cell>
        </row>
        <row r="92">
          <cell r="A92">
            <v>5</v>
          </cell>
          <cell r="B92" t="str">
            <v>中央台南</v>
          </cell>
          <cell r="C92" t="str">
            <v>中央台鹿島二丁目42番地の１</v>
          </cell>
          <cell r="D92" t="str">
            <v>高圧</v>
          </cell>
          <cell r="E92" t="str">
            <v>交流三相３線式</v>
          </cell>
          <cell r="F92">
            <v>100</v>
          </cell>
          <cell r="G92" t="str">
            <v>kW</v>
          </cell>
          <cell r="H92" t="str">
            <v>校舎等電灯、動力</v>
          </cell>
          <cell r="I92">
            <v>11</v>
          </cell>
        </row>
        <row r="93">
          <cell r="A93">
            <v>6</v>
          </cell>
          <cell r="B93" t="str">
            <v>豊間</v>
          </cell>
          <cell r="C93" t="str">
            <v>平薄磯字南作62番地</v>
          </cell>
          <cell r="D93" t="str">
            <v>高圧</v>
          </cell>
          <cell r="E93" t="str">
            <v>交流三相３線式</v>
          </cell>
          <cell r="F93">
            <v>49</v>
          </cell>
          <cell r="G93" t="str">
            <v>kW</v>
          </cell>
          <cell r="H93" t="str">
            <v>校舎等電灯、動力</v>
          </cell>
          <cell r="I93">
            <v>11</v>
          </cell>
        </row>
        <row r="94">
          <cell r="A94">
            <v>7</v>
          </cell>
          <cell r="B94" t="str">
            <v>藤間</v>
          </cell>
          <cell r="C94" t="str">
            <v>平藤間字千ケ久保76番地の６</v>
          </cell>
          <cell r="D94" t="str">
            <v>高圧</v>
          </cell>
          <cell r="E94" t="str">
            <v>交流三相３線式</v>
          </cell>
          <cell r="F94">
            <v>52</v>
          </cell>
          <cell r="G94" t="str">
            <v>kW</v>
          </cell>
          <cell r="H94" t="str">
            <v>校舎等電灯、動力</v>
          </cell>
          <cell r="I94">
            <v>11</v>
          </cell>
        </row>
        <row r="95">
          <cell r="A95">
            <v>8</v>
          </cell>
          <cell r="B95" t="str">
            <v>草野</v>
          </cell>
          <cell r="C95" t="str">
            <v>平下神谷字宿25番地</v>
          </cell>
          <cell r="D95" t="str">
            <v>高圧</v>
          </cell>
          <cell r="E95" t="str">
            <v>交流三相３線式</v>
          </cell>
          <cell r="F95">
            <v>74</v>
          </cell>
          <cell r="G95" t="str">
            <v>kW</v>
          </cell>
          <cell r="H95" t="str">
            <v>校舎等電灯、動力</v>
          </cell>
          <cell r="I95">
            <v>11</v>
          </cell>
        </row>
        <row r="96">
          <cell r="A96">
            <v>9</v>
          </cell>
          <cell r="B96" t="str">
            <v>赤井</v>
          </cell>
          <cell r="C96" t="str">
            <v>平赤井字大門13番地</v>
          </cell>
          <cell r="D96" t="str">
            <v>高圧</v>
          </cell>
          <cell r="E96" t="str">
            <v>交流三相３線式</v>
          </cell>
          <cell r="F96">
            <v>66</v>
          </cell>
          <cell r="G96" t="str">
            <v>kW</v>
          </cell>
          <cell r="H96" t="str">
            <v>校舎等電灯、動力</v>
          </cell>
          <cell r="I96">
            <v>11</v>
          </cell>
        </row>
        <row r="97">
          <cell r="A97">
            <v>10</v>
          </cell>
          <cell r="B97" t="str">
            <v>四倉</v>
          </cell>
          <cell r="C97" t="str">
            <v>四倉町字東一丁目65番地</v>
          </cell>
          <cell r="D97" t="str">
            <v>高圧</v>
          </cell>
          <cell r="E97" t="str">
            <v>交流三相３線式</v>
          </cell>
          <cell r="F97">
            <v>79</v>
          </cell>
          <cell r="G97" t="str">
            <v>kW</v>
          </cell>
          <cell r="H97" t="str">
            <v>校舎等電灯、動力</v>
          </cell>
          <cell r="I97">
            <v>11</v>
          </cell>
        </row>
        <row r="98">
          <cell r="A98">
            <v>10.1</v>
          </cell>
          <cell r="D98" t="str">
            <v>低圧</v>
          </cell>
          <cell r="E98" t="str">
            <v>交流単相３線式</v>
          </cell>
          <cell r="F98">
            <v>60</v>
          </cell>
          <cell r="G98" t="str">
            <v>A</v>
          </cell>
          <cell r="H98" t="str">
            <v>武道場電灯</v>
          </cell>
          <cell r="I98">
            <v>7</v>
          </cell>
        </row>
        <row r="99">
          <cell r="A99">
            <v>11</v>
          </cell>
          <cell r="B99" t="str">
            <v>大野</v>
          </cell>
          <cell r="C99" t="str">
            <v>四倉町玉山字御城204番地</v>
          </cell>
          <cell r="D99" t="str">
            <v>高圧</v>
          </cell>
          <cell r="E99" t="str">
            <v>交流三相３線式</v>
          </cell>
          <cell r="F99">
            <v>25</v>
          </cell>
          <cell r="G99" t="str">
            <v>kW</v>
          </cell>
          <cell r="H99" t="str">
            <v>校舎等電灯、動力</v>
          </cell>
          <cell r="I99">
            <v>11</v>
          </cell>
        </row>
        <row r="100">
          <cell r="A100">
            <v>11.1</v>
          </cell>
          <cell r="D100" t="str">
            <v>低圧</v>
          </cell>
          <cell r="E100" t="str">
            <v>交流単相２線式</v>
          </cell>
          <cell r="F100">
            <v>20</v>
          </cell>
          <cell r="G100" t="str">
            <v>A</v>
          </cell>
          <cell r="H100" t="str">
            <v>プール電灯</v>
          </cell>
          <cell r="I100">
            <v>4</v>
          </cell>
        </row>
        <row r="101">
          <cell r="A101">
            <v>11.2</v>
          </cell>
          <cell r="D101" t="str">
            <v>低圧</v>
          </cell>
          <cell r="E101" t="str">
            <v>交流単相３線式</v>
          </cell>
          <cell r="F101">
            <v>5</v>
          </cell>
          <cell r="G101" t="str">
            <v>kW</v>
          </cell>
          <cell r="H101" t="str">
            <v>プール動力</v>
          </cell>
          <cell r="I101">
            <v>10</v>
          </cell>
        </row>
        <row r="102">
          <cell r="A102">
            <v>12</v>
          </cell>
          <cell r="B102" t="str">
            <v>久之浜</v>
          </cell>
          <cell r="C102" t="str">
            <v>久之浜町久之浜字大場72番地の１</v>
          </cell>
          <cell r="D102" t="str">
            <v>高圧</v>
          </cell>
          <cell r="E102" t="str">
            <v>交流三相３線式</v>
          </cell>
          <cell r="F102">
            <v>32</v>
          </cell>
          <cell r="G102" t="str">
            <v>kW</v>
          </cell>
          <cell r="H102" t="str">
            <v>校舎等電灯、動力</v>
          </cell>
          <cell r="I102">
            <v>11</v>
          </cell>
        </row>
        <row r="103">
          <cell r="A103">
            <v>13</v>
          </cell>
          <cell r="B103" t="str">
            <v>小川</v>
          </cell>
          <cell r="C103" t="str">
            <v>小川町上平字竹ノ内63番地</v>
          </cell>
          <cell r="D103" t="str">
            <v>高圧</v>
          </cell>
          <cell r="E103" t="str">
            <v>交流三相３線式</v>
          </cell>
          <cell r="F103">
            <v>89</v>
          </cell>
          <cell r="G103" t="str">
            <v>kW</v>
          </cell>
          <cell r="H103" t="str">
            <v>校舎等電灯、動力</v>
          </cell>
          <cell r="I103">
            <v>11</v>
          </cell>
        </row>
        <row r="104">
          <cell r="A104">
            <v>14</v>
          </cell>
          <cell r="B104" t="str">
            <v>桶売</v>
          </cell>
          <cell r="C104" t="str">
            <v>桶売字久保田96番地の２</v>
          </cell>
          <cell r="D104" t="str">
            <v>高圧</v>
          </cell>
          <cell r="E104" t="str">
            <v>交流三相３線式</v>
          </cell>
          <cell r="F104">
            <v>53</v>
          </cell>
          <cell r="G104" t="str">
            <v>kW</v>
          </cell>
          <cell r="H104" t="str">
            <v>校舎等電灯、動力</v>
          </cell>
          <cell r="I104">
            <v>11</v>
          </cell>
        </row>
        <row r="105">
          <cell r="A105">
            <v>15</v>
          </cell>
          <cell r="B105" t="str">
            <v>小白井</v>
          </cell>
          <cell r="C105" t="str">
            <v>白井字将監小屋94番地の１</v>
          </cell>
          <cell r="D105" t="str">
            <v>高圧</v>
          </cell>
          <cell r="E105" t="str">
            <v>交流三相３線式</v>
          </cell>
          <cell r="F105">
            <v>32</v>
          </cell>
          <cell r="G105" t="str">
            <v>kW</v>
          </cell>
          <cell r="H105" t="str">
            <v>校舎等電灯、動力</v>
          </cell>
          <cell r="I105">
            <v>11</v>
          </cell>
        </row>
        <row r="106">
          <cell r="A106">
            <v>16</v>
          </cell>
          <cell r="B106" t="str">
            <v>内郷第一</v>
          </cell>
          <cell r="C106" t="str">
            <v>内郷高坂町立野129番地の１</v>
          </cell>
          <cell r="D106" t="str">
            <v>高圧</v>
          </cell>
          <cell r="E106" t="str">
            <v>交流三相３線式</v>
          </cell>
          <cell r="F106">
            <v>106</v>
          </cell>
          <cell r="G106" t="str">
            <v>kW</v>
          </cell>
          <cell r="H106" t="str">
            <v>校舎等電灯、動力</v>
          </cell>
          <cell r="I106">
            <v>11</v>
          </cell>
        </row>
        <row r="107">
          <cell r="A107">
            <v>17</v>
          </cell>
          <cell r="B107" t="str">
            <v>内郷第二</v>
          </cell>
          <cell r="C107" t="str">
            <v>内郷宮町金坂114番地</v>
          </cell>
          <cell r="D107" t="str">
            <v>高圧</v>
          </cell>
          <cell r="E107" t="str">
            <v>交流三相３線式</v>
          </cell>
          <cell r="F107">
            <v>55</v>
          </cell>
          <cell r="G107" t="str">
            <v>kW</v>
          </cell>
          <cell r="H107" t="str">
            <v>校舎等電灯、動力</v>
          </cell>
          <cell r="I107">
            <v>11</v>
          </cell>
        </row>
        <row r="108">
          <cell r="A108">
            <v>18</v>
          </cell>
          <cell r="B108" t="str">
            <v>内郷第三</v>
          </cell>
          <cell r="C108" t="str">
            <v>内郷高野町中倉82番地の３</v>
          </cell>
          <cell r="D108" t="str">
            <v>高圧</v>
          </cell>
          <cell r="E108" t="str">
            <v>交流三相３線式</v>
          </cell>
          <cell r="F108">
            <v>69</v>
          </cell>
          <cell r="G108" t="str">
            <v>kW</v>
          </cell>
          <cell r="H108" t="str">
            <v>校舎等電灯、動力</v>
          </cell>
          <cell r="I108">
            <v>11</v>
          </cell>
        </row>
        <row r="109">
          <cell r="A109">
            <v>19</v>
          </cell>
          <cell r="B109" t="str">
            <v>好間</v>
          </cell>
          <cell r="C109" t="str">
            <v>好間町小谷作字竹ノ内１番地の１</v>
          </cell>
          <cell r="D109" t="str">
            <v>高圧</v>
          </cell>
          <cell r="E109" t="str">
            <v>交流三相３線式</v>
          </cell>
          <cell r="F109">
            <v>77</v>
          </cell>
          <cell r="G109" t="str">
            <v>kW</v>
          </cell>
          <cell r="H109" t="str">
            <v>校舎等電灯、動力</v>
          </cell>
          <cell r="I109">
            <v>11</v>
          </cell>
        </row>
        <row r="110">
          <cell r="A110">
            <v>19.100000000000001</v>
          </cell>
          <cell r="C110" t="str">
            <v>好間町小谷作字竹ノ内63番地</v>
          </cell>
          <cell r="D110" t="str">
            <v>低圧</v>
          </cell>
          <cell r="E110" t="str">
            <v>交流三相３線式</v>
          </cell>
          <cell r="F110">
            <v>3</v>
          </cell>
          <cell r="G110" t="str">
            <v>kW</v>
          </cell>
          <cell r="H110" t="str">
            <v>農事用ポンプ</v>
          </cell>
          <cell r="I110">
            <v>9</v>
          </cell>
        </row>
        <row r="111">
          <cell r="A111">
            <v>20</v>
          </cell>
          <cell r="B111" t="str">
            <v>小名浜第一</v>
          </cell>
          <cell r="C111" t="str">
            <v>小名浜岡小名字山田作９番地の１</v>
          </cell>
          <cell r="D111" t="str">
            <v>高圧</v>
          </cell>
          <cell r="E111" t="str">
            <v>交流三相３線式</v>
          </cell>
          <cell r="F111">
            <v>117</v>
          </cell>
          <cell r="G111" t="str">
            <v>kW</v>
          </cell>
          <cell r="H111" t="str">
            <v>校舎等電灯、動力</v>
          </cell>
          <cell r="I111">
            <v>11</v>
          </cell>
        </row>
        <row r="112">
          <cell r="A112">
            <v>20.100000000000001</v>
          </cell>
          <cell r="D112" t="str">
            <v>低圧</v>
          </cell>
          <cell r="E112" t="str">
            <v>交流単相２線式</v>
          </cell>
          <cell r="F112">
            <v>30</v>
          </cell>
          <cell r="G112" t="str">
            <v>A</v>
          </cell>
          <cell r="H112" t="str">
            <v>給水ポンプ室電灯</v>
          </cell>
          <cell r="I112">
            <v>5</v>
          </cell>
        </row>
        <row r="113">
          <cell r="A113">
            <v>20.2</v>
          </cell>
          <cell r="D113" t="str">
            <v>低圧</v>
          </cell>
          <cell r="E113" t="str">
            <v>交流三相３線式</v>
          </cell>
          <cell r="F113">
            <v>14</v>
          </cell>
          <cell r="G113" t="str">
            <v>kW</v>
          </cell>
          <cell r="H113" t="str">
            <v>給水ポンプ室動力</v>
          </cell>
          <cell r="I113">
            <v>10</v>
          </cell>
        </row>
        <row r="114">
          <cell r="A114">
            <v>21</v>
          </cell>
          <cell r="B114" t="str">
            <v>小名浜第二</v>
          </cell>
          <cell r="C114" t="str">
            <v>小名浜岡小名字池袋11番地</v>
          </cell>
          <cell r="D114" t="str">
            <v>高圧</v>
          </cell>
          <cell r="E114" t="str">
            <v>交流三相３線式</v>
          </cell>
          <cell r="F114">
            <v>86</v>
          </cell>
          <cell r="G114" t="str">
            <v>kW</v>
          </cell>
          <cell r="H114" t="str">
            <v>校舎等電灯、動力</v>
          </cell>
          <cell r="I114">
            <v>11</v>
          </cell>
        </row>
        <row r="115">
          <cell r="A115">
            <v>22</v>
          </cell>
          <cell r="B115" t="str">
            <v>玉川</v>
          </cell>
          <cell r="C115" t="str">
            <v>小名浜玉川町西24番地</v>
          </cell>
          <cell r="D115" t="str">
            <v>高圧</v>
          </cell>
          <cell r="E115" t="str">
            <v>交流三相３線式</v>
          </cell>
          <cell r="F115">
            <v>87</v>
          </cell>
          <cell r="G115" t="str">
            <v>kW</v>
          </cell>
          <cell r="H115" t="str">
            <v>校舎等電灯、動力</v>
          </cell>
          <cell r="I115">
            <v>11</v>
          </cell>
        </row>
        <row r="116">
          <cell r="A116">
            <v>23</v>
          </cell>
          <cell r="B116" t="str">
            <v>江名</v>
          </cell>
          <cell r="C116" t="str">
            <v>永崎字館１番地</v>
          </cell>
          <cell r="D116" t="str">
            <v>高圧</v>
          </cell>
          <cell r="E116" t="str">
            <v>交流三相３線式</v>
          </cell>
          <cell r="F116">
            <v>67</v>
          </cell>
          <cell r="G116" t="str">
            <v>kW</v>
          </cell>
          <cell r="H116" t="str">
            <v>校舎等電灯、動力</v>
          </cell>
          <cell r="I116">
            <v>11</v>
          </cell>
        </row>
        <row r="117">
          <cell r="A117">
            <v>23.1</v>
          </cell>
          <cell r="D117" t="str">
            <v>低圧</v>
          </cell>
          <cell r="E117" t="str">
            <v>交流単相２線式</v>
          </cell>
          <cell r="F117">
            <v>15</v>
          </cell>
          <cell r="G117" t="str">
            <v>A</v>
          </cell>
          <cell r="H117" t="str">
            <v>屋外便所電灯</v>
          </cell>
          <cell r="I117">
            <v>3</v>
          </cell>
        </row>
        <row r="118">
          <cell r="A118">
            <v>24</v>
          </cell>
          <cell r="B118" t="str">
            <v>泉</v>
          </cell>
          <cell r="C118" t="str">
            <v>泉町玉露字吉野作42番地</v>
          </cell>
          <cell r="D118" t="str">
            <v>高圧</v>
          </cell>
          <cell r="E118" t="str">
            <v>交流三相３線式</v>
          </cell>
          <cell r="F118">
            <v>170</v>
          </cell>
          <cell r="G118" t="str">
            <v>kW</v>
          </cell>
          <cell r="H118" t="str">
            <v>校舎等電灯、動力</v>
          </cell>
          <cell r="I118">
            <v>11</v>
          </cell>
        </row>
        <row r="119">
          <cell r="A119">
            <v>25</v>
          </cell>
          <cell r="B119" t="str">
            <v>湯本第一</v>
          </cell>
          <cell r="C119" t="str">
            <v>常磐湯本町吹谷11番地の１</v>
          </cell>
          <cell r="D119" t="str">
            <v>高圧</v>
          </cell>
          <cell r="E119" t="str">
            <v>交流三相３線式</v>
          </cell>
          <cell r="F119">
            <v>65</v>
          </cell>
          <cell r="G119" t="str">
            <v>kW</v>
          </cell>
          <cell r="H119" t="str">
            <v>校舎等電灯、動力</v>
          </cell>
          <cell r="I119">
            <v>11</v>
          </cell>
        </row>
        <row r="120">
          <cell r="A120">
            <v>26</v>
          </cell>
          <cell r="B120" t="str">
            <v>湯本第二</v>
          </cell>
          <cell r="C120" t="str">
            <v>常磐湯本町上浅貝103番地の２</v>
          </cell>
          <cell r="D120" t="str">
            <v>高圧</v>
          </cell>
          <cell r="E120" t="str">
            <v>交流三相３線式</v>
          </cell>
          <cell r="F120">
            <v>57</v>
          </cell>
          <cell r="G120" t="str">
            <v>kW</v>
          </cell>
          <cell r="H120" t="str">
            <v>校舎等電灯、動力</v>
          </cell>
          <cell r="I120">
            <v>11</v>
          </cell>
        </row>
        <row r="121">
          <cell r="A121">
            <v>27</v>
          </cell>
          <cell r="B121" t="str">
            <v>湯本第三</v>
          </cell>
          <cell r="C121" t="str">
            <v>常磐湯本町高倉３番地の３</v>
          </cell>
          <cell r="D121" t="str">
            <v>高圧</v>
          </cell>
          <cell r="E121" t="str">
            <v>交流三相３線式</v>
          </cell>
          <cell r="F121">
            <v>51</v>
          </cell>
          <cell r="G121" t="str">
            <v>kW</v>
          </cell>
          <cell r="H121" t="str">
            <v>校舎等電灯、動力</v>
          </cell>
          <cell r="I121">
            <v>11</v>
          </cell>
        </row>
        <row r="122">
          <cell r="A122">
            <v>28</v>
          </cell>
          <cell r="B122" t="str">
            <v>磐崎</v>
          </cell>
          <cell r="C122" t="str">
            <v>常磐下湯長谷町家中跡28番地の５</v>
          </cell>
          <cell r="D122" t="str">
            <v>高圧</v>
          </cell>
          <cell r="E122" t="str">
            <v>交流三相３線式</v>
          </cell>
          <cell r="F122">
            <v>85</v>
          </cell>
          <cell r="G122" t="str">
            <v>kW</v>
          </cell>
          <cell r="H122" t="str">
            <v>校舎等電灯、動力</v>
          </cell>
          <cell r="I122">
            <v>11</v>
          </cell>
        </row>
        <row r="123">
          <cell r="A123">
            <v>29</v>
          </cell>
          <cell r="B123" t="str">
            <v>植田</v>
          </cell>
          <cell r="C123" t="str">
            <v>植田町根小屋25番地の４</v>
          </cell>
          <cell r="D123" t="str">
            <v>高圧</v>
          </cell>
          <cell r="E123" t="str">
            <v>交流三相３線式</v>
          </cell>
          <cell r="F123">
            <v>117</v>
          </cell>
          <cell r="G123" t="str">
            <v>kW</v>
          </cell>
          <cell r="H123" t="str">
            <v>校舎等電灯、動力</v>
          </cell>
          <cell r="I123">
            <v>11</v>
          </cell>
        </row>
        <row r="124">
          <cell r="A124">
            <v>30</v>
          </cell>
          <cell r="B124" t="str">
            <v>植田東</v>
          </cell>
          <cell r="C124" t="str">
            <v>石塚町国分175番地の２</v>
          </cell>
          <cell r="D124" t="str">
            <v>高圧</v>
          </cell>
          <cell r="E124" t="str">
            <v>交流三相３線式</v>
          </cell>
          <cell r="F124">
            <v>84</v>
          </cell>
          <cell r="G124" t="str">
            <v>kW</v>
          </cell>
          <cell r="H124" t="str">
            <v>校舎等電灯、動力</v>
          </cell>
          <cell r="I124">
            <v>11</v>
          </cell>
        </row>
        <row r="125">
          <cell r="A125">
            <v>31</v>
          </cell>
          <cell r="B125" t="str">
            <v>錦</v>
          </cell>
          <cell r="C125" t="str">
            <v>錦町飯盛町1番地の1</v>
          </cell>
          <cell r="D125" t="str">
            <v>高圧</v>
          </cell>
          <cell r="E125" t="str">
            <v>交流三相３線式</v>
          </cell>
          <cell r="F125">
            <v>79</v>
          </cell>
          <cell r="G125" t="str">
            <v>kW</v>
          </cell>
          <cell r="H125" t="str">
            <v>校舎等電灯、動力</v>
          </cell>
          <cell r="I125">
            <v>11</v>
          </cell>
        </row>
        <row r="126">
          <cell r="A126">
            <v>32</v>
          </cell>
          <cell r="B126" t="str">
            <v>勿来第一</v>
          </cell>
          <cell r="C126" t="str">
            <v>勿来町窪田伊賀屋敷102番地の2</v>
          </cell>
          <cell r="D126" t="str">
            <v>高圧</v>
          </cell>
          <cell r="E126" t="str">
            <v>交流三相３線式</v>
          </cell>
          <cell r="F126">
            <v>80</v>
          </cell>
          <cell r="G126" t="str">
            <v>kW</v>
          </cell>
          <cell r="H126" t="str">
            <v>校舎等電灯、動力</v>
          </cell>
          <cell r="I126">
            <v>11</v>
          </cell>
        </row>
        <row r="127">
          <cell r="A127">
            <v>33</v>
          </cell>
          <cell r="B127" t="str">
            <v>勿来第二</v>
          </cell>
          <cell r="C127" t="str">
            <v>勿来町関田北作６番地</v>
          </cell>
          <cell r="D127" t="str">
            <v>高圧</v>
          </cell>
          <cell r="E127" t="str">
            <v>交流三相３線式</v>
          </cell>
          <cell r="F127">
            <v>31</v>
          </cell>
          <cell r="G127" t="str">
            <v>kW</v>
          </cell>
          <cell r="H127" t="str">
            <v>校舎等電灯、動力</v>
          </cell>
          <cell r="I127">
            <v>11</v>
          </cell>
        </row>
        <row r="128">
          <cell r="A128">
            <v>34</v>
          </cell>
          <cell r="B128" t="str">
            <v>川部</v>
          </cell>
          <cell r="C128" t="str">
            <v>川部町坂下18番地の１</v>
          </cell>
          <cell r="D128" t="str">
            <v>高圧</v>
          </cell>
          <cell r="E128" t="str">
            <v>交流三相３線式</v>
          </cell>
          <cell r="F128">
            <v>42</v>
          </cell>
          <cell r="G128" t="str">
            <v>kW</v>
          </cell>
          <cell r="H128" t="str">
            <v>校舎等電灯、動力</v>
          </cell>
          <cell r="I128">
            <v>11</v>
          </cell>
        </row>
        <row r="129">
          <cell r="A129">
            <v>35</v>
          </cell>
          <cell r="B129" t="str">
            <v>上遠野</v>
          </cell>
          <cell r="C129" t="str">
            <v>遠野町上遠野字根小屋30番地</v>
          </cell>
          <cell r="D129" t="str">
            <v>高圧</v>
          </cell>
          <cell r="E129" t="str">
            <v>交流三相３線式</v>
          </cell>
          <cell r="F129">
            <v>38</v>
          </cell>
          <cell r="G129" t="str">
            <v>kW</v>
          </cell>
          <cell r="H129" t="str">
            <v>校舎等電灯、動力</v>
          </cell>
          <cell r="I129">
            <v>11</v>
          </cell>
        </row>
        <row r="130">
          <cell r="A130">
            <v>36</v>
          </cell>
          <cell r="B130" t="str">
            <v>入遠野</v>
          </cell>
          <cell r="C130" t="str">
            <v>遠野町上根本字荒神平20番地</v>
          </cell>
          <cell r="D130" t="str">
            <v>高圧</v>
          </cell>
          <cell r="E130" t="str">
            <v>交流三相３線式</v>
          </cell>
          <cell r="F130">
            <v>66</v>
          </cell>
          <cell r="G130" t="str">
            <v>kW</v>
          </cell>
          <cell r="H130" t="str">
            <v>校舎等電灯、動力</v>
          </cell>
          <cell r="I130">
            <v>11</v>
          </cell>
        </row>
        <row r="131">
          <cell r="A131">
            <v>37</v>
          </cell>
          <cell r="B131" t="str">
            <v>田人(旧校舎)</v>
          </cell>
          <cell r="C131" t="str">
            <v>田人町黒田字台１番地</v>
          </cell>
          <cell r="D131" t="str">
            <v>低圧</v>
          </cell>
          <cell r="E131" t="str">
            <v>交流単相３線式</v>
          </cell>
          <cell r="F131">
            <v>30</v>
          </cell>
          <cell r="G131" t="str">
            <v>kVA</v>
          </cell>
          <cell r="H131" t="str">
            <v>校舎電灯</v>
          </cell>
          <cell r="I131">
            <v>8</v>
          </cell>
        </row>
        <row r="132">
          <cell r="A132">
            <v>37.1</v>
          </cell>
          <cell r="D132" t="str">
            <v>低圧</v>
          </cell>
          <cell r="E132" t="str">
            <v>交流三相３線式</v>
          </cell>
          <cell r="F132">
            <v>12</v>
          </cell>
          <cell r="G132" t="str">
            <v>kW</v>
          </cell>
          <cell r="H132" t="str">
            <v>校舎動力</v>
          </cell>
          <cell r="I132">
            <v>10</v>
          </cell>
        </row>
      </sheetData>
      <sheetData sheetId="1">
        <row r="3">
          <cell r="A3">
            <v>1</v>
          </cell>
          <cell r="B3" t="str">
            <v>大野第一小学校</v>
          </cell>
          <cell r="C3" t="str">
            <v>四倉町玉山字林崎５番地</v>
          </cell>
          <cell r="D3" t="str">
            <v>低圧</v>
          </cell>
          <cell r="E3" t="str">
            <v>交流単相３線式</v>
          </cell>
          <cell r="F3">
            <v>25</v>
          </cell>
          <cell r="G3" t="str">
            <v>kVA</v>
          </cell>
          <cell r="H3" t="str">
            <v>校舎等電灯</v>
          </cell>
          <cell r="I3">
            <v>8</v>
          </cell>
        </row>
        <row r="4">
          <cell r="A4">
            <v>1.1000000000000001</v>
          </cell>
          <cell r="D4" t="str">
            <v>低圧</v>
          </cell>
          <cell r="E4" t="str">
            <v>交流三相３線式</v>
          </cell>
          <cell r="F4">
            <v>12</v>
          </cell>
          <cell r="G4" t="str">
            <v>kW</v>
          </cell>
          <cell r="H4" t="str">
            <v>校舎動力</v>
          </cell>
          <cell r="I4">
            <v>10</v>
          </cell>
        </row>
        <row r="5">
          <cell r="A5">
            <v>2</v>
          </cell>
          <cell r="B5" t="str">
            <v>大野第二小学校</v>
          </cell>
          <cell r="C5" t="str">
            <v>四倉町駒込字広畑11番地</v>
          </cell>
          <cell r="D5" t="str">
            <v>低圧</v>
          </cell>
          <cell r="E5" t="str">
            <v>交流単相３線式</v>
          </cell>
          <cell r="F5">
            <v>15</v>
          </cell>
          <cell r="G5" t="str">
            <v>kVA</v>
          </cell>
          <cell r="H5" t="str">
            <v>校舎等電灯</v>
          </cell>
          <cell r="I5">
            <v>8</v>
          </cell>
        </row>
        <row r="6">
          <cell r="A6">
            <v>2.1</v>
          </cell>
          <cell r="D6" t="str">
            <v>低圧</v>
          </cell>
          <cell r="E6" t="str">
            <v>交流三相３線式</v>
          </cell>
          <cell r="F6">
            <v>15</v>
          </cell>
          <cell r="G6" t="str">
            <v>kW</v>
          </cell>
          <cell r="H6" t="str">
            <v>校舎動力</v>
          </cell>
          <cell r="I6">
            <v>10</v>
          </cell>
        </row>
        <row r="7">
          <cell r="A7">
            <v>3</v>
          </cell>
          <cell r="B7" t="str">
            <v>白水小学校</v>
          </cell>
          <cell r="C7" t="str">
            <v>内郷白水町川平76番地</v>
          </cell>
          <cell r="D7" t="str">
            <v>低圧</v>
          </cell>
          <cell r="E7" t="str">
            <v>交流単相３線式</v>
          </cell>
          <cell r="F7">
            <v>23</v>
          </cell>
          <cell r="G7" t="str">
            <v>kVA</v>
          </cell>
          <cell r="H7" t="str">
            <v>校舎電灯</v>
          </cell>
          <cell r="I7">
            <v>8</v>
          </cell>
        </row>
        <row r="8">
          <cell r="A8">
            <v>3.1</v>
          </cell>
          <cell r="D8" t="str">
            <v>低圧</v>
          </cell>
          <cell r="E8" t="str">
            <v>交流三相３線式</v>
          </cell>
          <cell r="F8">
            <v>11</v>
          </cell>
          <cell r="G8" t="str">
            <v>kW</v>
          </cell>
          <cell r="H8" t="str">
            <v>校舎動力</v>
          </cell>
          <cell r="I8">
            <v>10</v>
          </cell>
        </row>
        <row r="9">
          <cell r="A9">
            <v>3.2</v>
          </cell>
          <cell r="D9" t="str">
            <v>低圧</v>
          </cell>
          <cell r="E9" t="str">
            <v>交流単相３線式</v>
          </cell>
          <cell r="F9">
            <v>10</v>
          </cell>
          <cell r="G9" t="str">
            <v>kVA</v>
          </cell>
          <cell r="H9" t="str">
            <v>屋内運動場電灯</v>
          </cell>
          <cell r="I9">
            <v>8</v>
          </cell>
        </row>
        <row r="10">
          <cell r="A10">
            <v>4</v>
          </cell>
          <cell r="B10" t="str">
            <v>好間第三小学校</v>
          </cell>
          <cell r="C10" t="str">
            <v>好間町北好間字権現堂60番地</v>
          </cell>
          <cell r="D10" t="str">
            <v>高圧</v>
          </cell>
          <cell r="E10" t="str">
            <v>交流三相３線式</v>
          </cell>
          <cell r="F10">
            <v>8</v>
          </cell>
          <cell r="G10" t="str">
            <v>kW</v>
          </cell>
          <cell r="H10" t="str">
            <v>校舎等電灯、動力</v>
          </cell>
          <cell r="I10">
            <v>11</v>
          </cell>
        </row>
        <row r="11">
          <cell r="A11">
            <v>5</v>
          </cell>
          <cell r="B11" t="str">
            <v>三阪小中学校</v>
          </cell>
          <cell r="C11" t="str">
            <v>三和町中三坂字腰巻28番地</v>
          </cell>
          <cell r="D11" t="str">
            <v>高圧</v>
          </cell>
          <cell r="E11" t="str">
            <v>交流三相３線式</v>
          </cell>
          <cell r="F11">
            <v>5</v>
          </cell>
          <cell r="G11" t="str">
            <v>kW</v>
          </cell>
          <cell r="H11" t="str">
            <v>校舎等電灯、動力</v>
          </cell>
          <cell r="I11">
            <v>11</v>
          </cell>
        </row>
        <row r="12">
          <cell r="A12">
            <v>6</v>
          </cell>
          <cell r="B12" t="str">
            <v>差塩小中学校</v>
          </cell>
          <cell r="C12" t="str">
            <v>三和町差塩字道添37番地</v>
          </cell>
          <cell r="D12" t="str">
            <v>低圧</v>
          </cell>
          <cell r="E12" t="str">
            <v>交流単相３線式</v>
          </cell>
          <cell r="F12">
            <v>30</v>
          </cell>
          <cell r="G12" t="str">
            <v>kVA</v>
          </cell>
          <cell r="H12" t="str">
            <v>校舎等電灯</v>
          </cell>
          <cell r="I12">
            <v>8</v>
          </cell>
        </row>
        <row r="13">
          <cell r="A13">
            <v>7</v>
          </cell>
          <cell r="B13" t="str">
            <v>田人第一小学校荷路夫分校</v>
          </cell>
          <cell r="C13" t="str">
            <v>田人町荷路夫字榎町66番地</v>
          </cell>
          <cell r="D13" t="str">
            <v>低圧</v>
          </cell>
          <cell r="E13" t="str">
            <v>交流単相３線式</v>
          </cell>
          <cell r="F13">
            <v>28</v>
          </cell>
          <cell r="G13" t="str">
            <v>kVA</v>
          </cell>
          <cell r="H13" t="str">
            <v>校舎電灯</v>
          </cell>
          <cell r="I13">
            <v>8</v>
          </cell>
        </row>
        <row r="14">
          <cell r="A14">
            <v>7.1</v>
          </cell>
          <cell r="D14" t="str">
            <v>低圧</v>
          </cell>
          <cell r="E14" t="str">
            <v>交流三相３線式</v>
          </cell>
          <cell r="F14">
            <v>7</v>
          </cell>
          <cell r="G14" t="str">
            <v>kW</v>
          </cell>
          <cell r="H14" t="str">
            <v>校舎動力</v>
          </cell>
          <cell r="I14">
            <v>10</v>
          </cell>
        </row>
        <row r="15">
          <cell r="A15">
            <v>8</v>
          </cell>
          <cell r="B15" t="str">
            <v>貝泊小中学校</v>
          </cell>
          <cell r="C15" t="str">
            <v>田人町貝泊字久子ノ内35番地</v>
          </cell>
          <cell r="D15" t="str">
            <v>低圧</v>
          </cell>
          <cell r="E15" t="str">
            <v>交流単相３線式</v>
          </cell>
          <cell r="F15">
            <v>20</v>
          </cell>
          <cell r="G15" t="str">
            <v>kVA</v>
          </cell>
          <cell r="H15" t="str">
            <v>校舎電灯</v>
          </cell>
          <cell r="I15">
            <v>8</v>
          </cell>
        </row>
        <row r="16">
          <cell r="A16">
            <v>8.1</v>
          </cell>
          <cell r="D16" t="str">
            <v>低圧</v>
          </cell>
          <cell r="E16" t="str">
            <v>交流三相３線式</v>
          </cell>
          <cell r="F16">
            <v>8</v>
          </cell>
          <cell r="G16" t="str">
            <v>kW</v>
          </cell>
          <cell r="H16" t="str">
            <v>校舎動力</v>
          </cell>
          <cell r="I16">
            <v>10</v>
          </cell>
        </row>
        <row r="17">
          <cell r="A17">
            <v>9</v>
          </cell>
          <cell r="B17" t="str">
            <v>三和中学校(旧校舎)</v>
          </cell>
          <cell r="C17" t="str">
            <v>三和町中寺字樋ノ口４番地の２</v>
          </cell>
          <cell r="D17" t="str">
            <v>低圧</v>
          </cell>
          <cell r="E17" t="str">
            <v>交流単相３線式</v>
          </cell>
          <cell r="F17">
            <v>30</v>
          </cell>
          <cell r="G17" t="str">
            <v>kVA</v>
          </cell>
          <cell r="H17" t="str">
            <v>校舎等電灯</v>
          </cell>
          <cell r="I17">
            <v>8</v>
          </cell>
        </row>
        <row r="18">
          <cell r="A18">
            <v>9.1</v>
          </cell>
          <cell r="D18" t="str">
            <v>低圧</v>
          </cell>
          <cell r="E18" t="str">
            <v>交流三相３線式</v>
          </cell>
          <cell r="F18">
            <v>18</v>
          </cell>
          <cell r="G18" t="str">
            <v>kW</v>
          </cell>
          <cell r="H18" t="str">
            <v>校舎等動力</v>
          </cell>
          <cell r="I18">
            <v>10</v>
          </cell>
        </row>
        <row r="23">
          <cell r="A23">
            <v>1</v>
          </cell>
          <cell r="B23" t="str">
            <v>平南部</v>
          </cell>
          <cell r="C23" t="str">
            <v>平中山字柿ノ目50番地の１</v>
          </cell>
          <cell r="D23" t="str">
            <v>高圧</v>
          </cell>
          <cell r="E23" t="str">
            <v>交流三相３線式</v>
          </cell>
          <cell r="F23">
            <v>113</v>
          </cell>
          <cell r="G23" t="str">
            <v>kW</v>
          </cell>
          <cell r="H23" t="str">
            <v>施設動力、付帯電灯</v>
          </cell>
          <cell r="I23">
            <v>12</v>
          </cell>
        </row>
        <row r="24">
          <cell r="A24">
            <v>2</v>
          </cell>
          <cell r="B24" t="str">
            <v>平北部</v>
          </cell>
          <cell r="C24" t="str">
            <v>好間町今新田字露重11番地</v>
          </cell>
          <cell r="D24" t="str">
            <v>高圧</v>
          </cell>
          <cell r="E24" t="str">
            <v>交流三相３線式</v>
          </cell>
          <cell r="F24">
            <v>108</v>
          </cell>
          <cell r="G24" t="str">
            <v>kW</v>
          </cell>
          <cell r="H24" t="str">
            <v>施設動力、付帯電灯</v>
          </cell>
          <cell r="I24">
            <v>12</v>
          </cell>
        </row>
        <row r="25">
          <cell r="A25">
            <v>3</v>
          </cell>
          <cell r="B25" t="str">
            <v>小名浜</v>
          </cell>
          <cell r="C25" t="str">
            <v>鹿島町船戸字林下11番地の33</v>
          </cell>
          <cell r="D25" t="str">
            <v>高圧</v>
          </cell>
          <cell r="E25" t="str">
            <v>交流三相３線式</v>
          </cell>
          <cell r="F25">
            <v>266</v>
          </cell>
          <cell r="G25" t="str">
            <v>kW</v>
          </cell>
          <cell r="H25" t="str">
            <v>施設動力、付帯電灯</v>
          </cell>
          <cell r="I25">
            <v>12</v>
          </cell>
        </row>
        <row r="26">
          <cell r="A26">
            <v>4</v>
          </cell>
          <cell r="B26" t="str">
            <v>勿来</v>
          </cell>
          <cell r="C26" t="str">
            <v>南台三丁目１番地の27</v>
          </cell>
          <cell r="D26" t="str">
            <v>高圧</v>
          </cell>
          <cell r="E26" t="str">
            <v>交流三相３線式</v>
          </cell>
          <cell r="F26">
            <v>626</v>
          </cell>
          <cell r="G26" t="str">
            <v>kW</v>
          </cell>
          <cell r="H26" t="str">
            <v>施設動力、付帯電灯</v>
          </cell>
          <cell r="I26">
            <v>13</v>
          </cell>
        </row>
        <row r="27">
          <cell r="A27">
            <v>5</v>
          </cell>
          <cell r="B27" t="str">
            <v>常磐</v>
          </cell>
          <cell r="C27" t="str">
            <v>常磐上湯長谷町釜ノ前117番地</v>
          </cell>
          <cell r="D27" t="str">
            <v>高圧</v>
          </cell>
          <cell r="E27" t="str">
            <v>交流三相３線式</v>
          </cell>
          <cell r="F27">
            <v>361</v>
          </cell>
          <cell r="G27" t="str">
            <v>kW</v>
          </cell>
          <cell r="H27" t="str">
            <v>施設動力、付帯電灯</v>
          </cell>
          <cell r="I27">
            <v>12</v>
          </cell>
        </row>
        <row r="28">
          <cell r="A28">
            <v>6</v>
          </cell>
          <cell r="B28" t="str">
            <v>四倉</v>
          </cell>
          <cell r="C28" t="str">
            <v>四倉町塩木字高田18番地の３</v>
          </cell>
          <cell r="D28" t="str">
            <v>高圧</v>
          </cell>
          <cell r="E28" t="str">
            <v>交流三相３線式</v>
          </cell>
          <cell r="F28">
            <v>127</v>
          </cell>
          <cell r="G28" t="str">
            <v>kW</v>
          </cell>
          <cell r="H28" t="str">
            <v>施設動力、付帯電灯</v>
          </cell>
          <cell r="I28">
            <v>12</v>
          </cell>
        </row>
        <row r="29">
          <cell r="A29">
            <v>7</v>
          </cell>
          <cell r="B29" t="str">
            <v>三和</v>
          </cell>
          <cell r="C29" t="str">
            <v>三和町下市萱字堀ノ内278番地の１</v>
          </cell>
          <cell r="D29" t="str">
            <v>低圧</v>
          </cell>
          <cell r="E29" t="str">
            <v>交流単相３線式</v>
          </cell>
          <cell r="F29">
            <v>12</v>
          </cell>
          <cell r="G29" t="str">
            <v>kVA</v>
          </cell>
          <cell r="H29" t="str">
            <v>施設電灯</v>
          </cell>
          <cell r="I29">
            <v>8</v>
          </cell>
        </row>
        <row r="30">
          <cell r="A30">
            <v>7.1</v>
          </cell>
          <cell r="D30" t="str">
            <v>低圧</v>
          </cell>
          <cell r="E30" t="str">
            <v>交流三相３線式</v>
          </cell>
          <cell r="F30">
            <v>28</v>
          </cell>
          <cell r="G30" t="str">
            <v>kW</v>
          </cell>
          <cell r="H30" t="str">
            <v>施設動力</v>
          </cell>
          <cell r="I30">
            <v>10</v>
          </cell>
        </row>
        <row r="34">
          <cell r="A34" t="str">
            <v>体験型経済教育施設</v>
          </cell>
          <cell r="C34" t="str">
            <v>平字堂根町２番地の14</v>
          </cell>
          <cell r="D34" t="str">
            <v>高圧</v>
          </cell>
          <cell r="E34" t="str">
            <v>交流三相３線式</v>
          </cell>
          <cell r="F34">
            <v>80</v>
          </cell>
          <cell r="G34" t="str">
            <v>kW</v>
          </cell>
          <cell r="H34" t="str">
            <v>施設電灯、動力</v>
          </cell>
          <cell r="I34">
            <v>11</v>
          </cell>
        </row>
      </sheetData>
      <sheetData sheetId="2">
        <row r="3">
          <cell r="A3">
            <v>1</v>
          </cell>
          <cell r="B3" t="str">
            <v>豊間</v>
          </cell>
          <cell r="C3" t="str">
            <v>平豊間字洞120番地</v>
          </cell>
          <cell r="D3" t="str">
            <v>低圧</v>
          </cell>
          <cell r="E3" t="str">
            <v>交流単相３線式</v>
          </cell>
          <cell r="F3">
            <v>19</v>
          </cell>
          <cell r="G3" t="str">
            <v>kVA</v>
          </cell>
          <cell r="H3" t="str">
            <v>施設電灯</v>
          </cell>
          <cell r="I3">
            <v>8</v>
          </cell>
        </row>
        <row r="4">
          <cell r="A4">
            <v>2</v>
          </cell>
          <cell r="B4" t="str">
            <v>高久</v>
          </cell>
          <cell r="C4" t="str">
            <v>平下高久字水門100番地の１</v>
          </cell>
          <cell r="D4" t="str">
            <v>低圧</v>
          </cell>
          <cell r="E4" t="str">
            <v>交流単相３線式</v>
          </cell>
          <cell r="F4">
            <v>25</v>
          </cell>
          <cell r="G4" t="str">
            <v>kVA</v>
          </cell>
          <cell r="H4" t="str">
            <v>施設電灯</v>
          </cell>
          <cell r="I4">
            <v>8</v>
          </cell>
        </row>
        <row r="5">
          <cell r="A5">
            <v>3</v>
          </cell>
          <cell r="B5" t="str">
            <v>夏井</v>
          </cell>
          <cell r="C5" t="str">
            <v>平荒田目字高原16番地</v>
          </cell>
          <cell r="D5" t="str">
            <v>低圧</v>
          </cell>
          <cell r="E5" t="str">
            <v>交流単相３線式</v>
          </cell>
          <cell r="F5">
            <v>12</v>
          </cell>
          <cell r="G5" t="str">
            <v>kVA</v>
          </cell>
          <cell r="H5" t="str">
            <v>施設電灯</v>
          </cell>
          <cell r="I5">
            <v>8</v>
          </cell>
        </row>
        <row r="6">
          <cell r="A6">
            <v>4</v>
          </cell>
          <cell r="B6" t="str">
            <v>草野</v>
          </cell>
          <cell r="C6" t="str">
            <v>平泉崎字向原28番地の１</v>
          </cell>
          <cell r="D6" t="str">
            <v>低圧</v>
          </cell>
          <cell r="E6" t="str">
            <v>交流単相３線式</v>
          </cell>
          <cell r="F6">
            <v>19</v>
          </cell>
          <cell r="G6" t="str">
            <v>kVA</v>
          </cell>
          <cell r="H6" t="str">
            <v>施設電灯</v>
          </cell>
          <cell r="I6">
            <v>8</v>
          </cell>
        </row>
        <row r="7">
          <cell r="A7">
            <v>5</v>
          </cell>
          <cell r="B7" t="str">
            <v>赤井</v>
          </cell>
          <cell r="C7" t="str">
            <v>平赤井字田町24番地の５</v>
          </cell>
          <cell r="D7" t="str">
            <v>低圧</v>
          </cell>
          <cell r="E7" t="str">
            <v>交流単相３線式</v>
          </cell>
          <cell r="F7">
            <v>17</v>
          </cell>
          <cell r="G7" t="str">
            <v>kVA</v>
          </cell>
          <cell r="H7" t="str">
            <v>施設電灯</v>
          </cell>
          <cell r="I7">
            <v>8</v>
          </cell>
        </row>
        <row r="8">
          <cell r="A8">
            <v>6</v>
          </cell>
          <cell r="B8" t="str">
            <v>飯野</v>
          </cell>
          <cell r="C8" t="str">
            <v>平下荒川字中剃47番地の１</v>
          </cell>
          <cell r="D8" t="str">
            <v>低圧</v>
          </cell>
          <cell r="E8" t="str">
            <v>交流単相３線式</v>
          </cell>
          <cell r="F8">
            <v>20</v>
          </cell>
          <cell r="G8" t="str">
            <v>kVA</v>
          </cell>
          <cell r="H8" t="str">
            <v>施設電灯</v>
          </cell>
          <cell r="I8">
            <v>8</v>
          </cell>
        </row>
        <row r="9">
          <cell r="A9">
            <v>7</v>
          </cell>
          <cell r="B9" t="str">
            <v>中央台</v>
          </cell>
          <cell r="C9" t="str">
            <v>中央台飯野四丁目５番地の１</v>
          </cell>
          <cell r="D9" t="str">
            <v>高圧</v>
          </cell>
          <cell r="E9" t="str">
            <v>交流三相３線式</v>
          </cell>
          <cell r="F9">
            <v>33</v>
          </cell>
          <cell r="G9" t="str">
            <v>kW</v>
          </cell>
          <cell r="H9" t="str">
            <v>施設電灯、動力</v>
          </cell>
          <cell r="I9">
            <v>11</v>
          </cell>
        </row>
        <row r="10">
          <cell r="A10">
            <v>8</v>
          </cell>
          <cell r="B10" t="str">
            <v>平窪</v>
          </cell>
          <cell r="C10" t="str">
            <v>平中平窪細田町１番地の１</v>
          </cell>
          <cell r="D10" t="str">
            <v>低圧</v>
          </cell>
          <cell r="E10" t="str">
            <v>交流単相３線式</v>
          </cell>
          <cell r="F10">
            <v>16</v>
          </cell>
          <cell r="G10" t="str">
            <v>kVA</v>
          </cell>
          <cell r="H10" t="str">
            <v>施設電灯</v>
          </cell>
          <cell r="I10">
            <v>8</v>
          </cell>
        </row>
        <row r="11">
          <cell r="A11">
            <v>9</v>
          </cell>
          <cell r="B11" t="str">
            <v>神谷</v>
          </cell>
          <cell r="C11" t="str">
            <v>平中神谷字籠田78番地の１</v>
          </cell>
          <cell r="D11" t="str">
            <v>低圧</v>
          </cell>
          <cell r="E11" t="str">
            <v>交流単相３線式</v>
          </cell>
          <cell r="F11">
            <v>19</v>
          </cell>
          <cell r="G11" t="str">
            <v>kVA</v>
          </cell>
          <cell r="H11" t="str">
            <v>施設電灯</v>
          </cell>
          <cell r="I11">
            <v>8</v>
          </cell>
        </row>
        <row r="12">
          <cell r="A12">
            <v>10</v>
          </cell>
          <cell r="B12" t="str">
            <v>小名浜</v>
          </cell>
          <cell r="C12" t="str">
            <v>小名浜愛宕上７番地の２</v>
          </cell>
          <cell r="D12" t="str">
            <v>高圧</v>
          </cell>
          <cell r="E12" t="str">
            <v>交流三相３線式</v>
          </cell>
          <cell r="F12">
            <v>72</v>
          </cell>
          <cell r="G12" t="str">
            <v>kW</v>
          </cell>
          <cell r="H12" t="str">
            <v>施設電灯、動力</v>
          </cell>
          <cell r="I12">
            <v>11</v>
          </cell>
        </row>
        <row r="13">
          <cell r="A13">
            <v>11</v>
          </cell>
          <cell r="B13" t="str">
            <v>江名</v>
          </cell>
          <cell r="C13" t="str">
            <v>江名字藪倉165番地の１</v>
          </cell>
          <cell r="D13" t="str">
            <v>低圧</v>
          </cell>
          <cell r="E13" t="str">
            <v>交流単相３線式</v>
          </cell>
          <cell r="F13">
            <v>22</v>
          </cell>
          <cell r="G13" t="str">
            <v>kVA</v>
          </cell>
          <cell r="H13" t="str">
            <v>施設電灯</v>
          </cell>
          <cell r="I13">
            <v>8</v>
          </cell>
        </row>
        <row r="14">
          <cell r="A14">
            <v>11.1</v>
          </cell>
          <cell r="D14" t="str">
            <v>低圧</v>
          </cell>
          <cell r="E14" t="str">
            <v>交流三相３線式</v>
          </cell>
          <cell r="F14">
            <v>22</v>
          </cell>
          <cell r="G14" t="str">
            <v>kW</v>
          </cell>
          <cell r="H14" t="str">
            <v>施設動力</v>
          </cell>
          <cell r="I14">
            <v>10</v>
          </cell>
        </row>
        <row r="15">
          <cell r="A15">
            <v>12</v>
          </cell>
          <cell r="B15" t="str">
            <v>泉</v>
          </cell>
          <cell r="C15" t="str">
            <v>泉町四丁目13番地の11</v>
          </cell>
          <cell r="D15" t="str">
            <v>低圧</v>
          </cell>
          <cell r="E15" t="str">
            <v>交流単相３線式</v>
          </cell>
          <cell r="F15">
            <v>45</v>
          </cell>
          <cell r="G15" t="str">
            <v>kVA</v>
          </cell>
          <cell r="H15" t="str">
            <v>施設電灯</v>
          </cell>
          <cell r="I15">
            <v>8</v>
          </cell>
        </row>
        <row r="16">
          <cell r="A16">
            <v>13</v>
          </cell>
          <cell r="B16" t="str">
            <v>渡辺</v>
          </cell>
          <cell r="C16" t="str">
            <v>渡辺町田部字深町39番地の１</v>
          </cell>
          <cell r="D16" t="str">
            <v>低圧</v>
          </cell>
          <cell r="E16" t="str">
            <v>交流単相３線式</v>
          </cell>
          <cell r="F16">
            <v>20</v>
          </cell>
          <cell r="G16" t="str">
            <v>kVA</v>
          </cell>
          <cell r="H16" t="str">
            <v>施設電灯</v>
          </cell>
          <cell r="I16">
            <v>8</v>
          </cell>
        </row>
        <row r="17">
          <cell r="A17">
            <v>14</v>
          </cell>
          <cell r="B17" t="str">
            <v>鹿島</v>
          </cell>
          <cell r="C17" t="str">
            <v>鹿島町走熊字鬼越83番地の１</v>
          </cell>
          <cell r="D17" t="str">
            <v>低圧</v>
          </cell>
          <cell r="E17" t="str">
            <v>交流単相３線式</v>
          </cell>
          <cell r="F17">
            <v>30</v>
          </cell>
          <cell r="G17" t="str">
            <v>kVA</v>
          </cell>
          <cell r="H17" t="str">
            <v>施設電灯</v>
          </cell>
          <cell r="I17">
            <v>8</v>
          </cell>
        </row>
        <row r="18">
          <cell r="A18">
            <v>15</v>
          </cell>
          <cell r="B18" t="str">
            <v>植田</v>
          </cell>
          <cell r="C18" t="str">
            <v>植田町南町一丁目２番地２</v>
          </cell>
          <cell r="D18" t="str">
            <v>高圧</v>
          </cell>
          <cell r="E18" t="str">
            <v>交流三相３線式</v>
          </cell>
          <cell r="F18">
            <v>93</v>
          </cell>
          <cell r="G18" t="str">
            <v>kW</v>
          </cell>
          <cell r="H18" t="str">
            <v>施設電灯、動力</v>
          </cell>
          <cell r="I18">
            <v>11</v>
          </cell>
        </row>
        <row r="19">
          <cell r="A19">
            <v>16</v>
          </cell>
          <cell r="B19" t="str">
            <v>金山</v>
          </cell>
          <cell r="C19" t="str">
            <v>金山町朝日台１番地の１</v>
          </cell>
          <cell r="D19" t="str">
            <v>低圧</v>
          </cell>
          <cell r="E19" t="str">
            <v>交流単相３線式</v>
          </cell>
          <cell r="F19">
            <v>19</v>
          </cell>
          <cell r="G19" t="str">
            <v>kVA</v>
          </cell>
          <cell r="H19" t="str">
            <v>施設電灯</v>
          </cell>
          <cell r="I19">
            <v>8</v>
          </cell>
        </row>
        <row r="20">
          <cell r="A20">
            <v>16.100000000000001</v>
          </cell>
          <cell r="D20" t="str">
            <v>低圧</v>
          </cell>
          <cell r="E20" t="str">
            <v>交流三相３線式</v>
          </cell>
          <cell r="F20">
            <v>2</v>
          </cell>
          <cell r="G20" t="str">
            <v>kW</v>
          </cell>
          <cell r="H20" t="str">
            <v>施設動力</v>
          </cell>
          <cell r="I20">
            <v>10</v>
          </cell>
        </row>
        <row r="21">
          <cell r="A21">
            <v>16.2</v>
          </cell>
          <cell r="D21" t="str">
            <v>低圧</v>
          </cell>
          <cell r="E21" t="str">
            <v>交流単相２線式</v>
          </cell>
          <cell r="F21">
            <v>5</v>
          </cell>
          <cell r="G21" t="str">
            <v>A</v>
          </cell>
          <cell r="H21" t="str">
            <v>外灯</v>
          </cell>
          <cell r="I21">
            <v>1</v>
          </cell>
        </row>
        <row r="22">
          <cell r="A22">
            <v>17</v>
          </cell>
          <cell r="B22" t="str">
            <v>勿来</v>
          </cell>
          <cell r="C22" t="str">
            <v>勿来町窪田小島11番地の１</v>
          </cell>
          <cell r="D22" t="str">
            <v>低圧</v>
          </cell>
          <cell r="E22" t="str">
            <v>交流単相３線式</v>
          </cell>
          <cell r="F22">
            <v>18</v>
          </cell>
          <cell r="G22" t="str">
            <v>kVA</v>
          </cell>
          <cell r="H22" t="str">
            <v>施設電灯</v>
          </cell>
          <cell r="I22">
            <v>8</v>
          </cell>
        </row>
        <row r="23">
          <cell r="A23">
            <v>18</v>
          </cell>
          <cell r="B23" t="str">
            <v>山田</v>
          </cell>
          <cell r="C23" t="str">
            <v>山田町林崎前30番地</v>
          </cell>
          <cell r="D23" t="str">
            <v>低圧</v>
          </cell>
          <cell r="E23" t="str">
            <v>交流単相３線式</v>
          </cell>
          <cell r="F23">
            <v>30</v>
          </cell>
          <cell r="G23" t="str">
            <v>kVA</v>
          </cell>
          <cell r="H23" t="str">
            <v>施設電灯</v>
          </cell>
          <cell r="I23">
            <v>8</v>
          </cell>
        </row>
        <row r="24">
          <cell r="A24">
            <v>18.100000000000001</v>
          </cell>
          <cell r="D24" t="str">
            <v>低圧</v>
          </cell>
          <cell r="E24" t="str">
            <v>交流三相３線式</v>
          </cell>
          <cell r="F24">
            <v>14</v>
          </cell>
          <cell r="G24" t="str">
            <v>kW</v>
          </cell>
          <cell r="H24" t="str">
            <v>施設動力</v>
          </cell>
          <cell r="I24">
            <v>10</v>
          </cell>
        </row>
        <row r="25">
          <cell r="A25">
            <v>19</v>
          </cell>
          <cell r="B25" t="str">
            <v>川部</v>
          </cell>
          <cell r="C25" t="str">
            <v>川部町川原80番地</v>
          </cell>
          <cell r="D25" t="str">
            <v>低圧</v>
          </cell>
          <cell r="E25" t="str">
            <v>交流単相３線式</v>
          </cell>
          <cell r="F25">
            <v>25</v>
          </cell>
          <cell r="G25" t="str">
            <v>kVA</v>
          </cell>
          <cell r="H25" t="str">
            <v>施設電灯</v>
          </cell>
          <cell r="I25">
            <v>8</v>
          </cell>
        </row>
        <row r="26">
          <cell r="A26">
            <v>20</v>
          </cell>
          <cell r="B26" t="str">
            <v>磐崎</v>
          </cell>
          <cell r="C26" t="str">
            <v>常磐西郷町大夫32番地の１</v>
          </cell>
          <cell r="D26" t="str">
            <v>低圧</v>
          </cell>
          <cell r="E26" t="str">
            <v>交流単相３線式</v>
          </cell>
          <cell r="F26">
            <v>15</v>
          </cell>
          <cell r="G26" t="str">
            <v>kVA</v>
          </cell>
          <cell r="H26" t="str">
            <v>施設電灯</v>
          </cell>
          <cell r="I26">
            <v>8</v>
          </cell>
        </row>
        <row r="27">
          <cell r="A27">
            <v>21</v>
          </cell>
          <cell r="B27" t="str">
            <v>藤原</v>
          </cell>
          <cell r="C27" t="str">
            <v>常磐藤原町大畑81番地</v>
          </cell>
          <cell r="D27" t="str">
            <v>低圧</v>
          </cell>
          <cell r="E27" t="str">
            <v>交流単相３線式</v>
          </cell>
          <cell r="F27">
            <v>20</v>
          </cell>
          <cell r="G27" t="str">
            <v>kVA</v>
          </cell>
          <cell r="H27" t="str">
            <v>施設電灯</v>
          </cell>
          <cell r="I27">
            <v>8</v>
          </cell>
        </row>
        <row r="28">
          <cell r="A28">
            <v>22</v>
          </cell>
          <cell r="B28" t="str">
            <v>四倉</v>
          </cell>
          <cell r="C28" t="str">
            <v>四倉町字東一丁目50番地</v>
          </cell>
          <cell r="D28" t="str">
            <v>低圧</v>
          </cell>
          <cell r="E28" t="str">
            <v>交流単相３線式</v>
          </cell>
          <cell r="F28">
            <v>18</v>
          </cell>
          <cell r="G28" t="str">
            <v>kVA</v>
          </cell>
          <cell r="H28" t="str">
            <v>施設電灯</v>
          </cell>
          <cell r="I28">
            <v>8</v>
          </cell>
        </row>
        <row r="29">
          <cell r="A29">
            <v>22.1</v>
          </cell>
          <cell r="D29" t="str">
            <v>低圧</v>
          </cell>
          <cell r="E29" t="str">
            <v>交流三相３線式</v>
          </cell>
          <cell r="F29">
            <v>21</v>
          </cell>
          <cell r="G29" t="str">
            <v>kW</v>
          </cell>
          <cell r="H29" t="str">
            <v>施設動力</v>
          </cell>
          <cell r="I29">
            <v>10</v>
          </cell>
        </row>
        <row r="30">
          <cell r="A30">
            <v>23</v>
          </cell>
          <cell r="B30" t="str">
            <v>大浦</v>
          </cell>
          <cell r="C30" t="str">
            <v>四倉町狐塚字小橋89番地</v>
          </cell>
          <cell r="D30" t="str">
            <v>低圧</v>
          </cell>
          <cell r="E30" t="str">
            <v>交流単相３線式</v>
          </cell>
          <cell r="F30">
            <v>17</v>
          </cell>
          <cell r="G30" t="str">
            <v>kVA</v>
          </cell>
          <cell r="H30" t="str">
            <v>施設電灯</v>
          </cell>
          <cell r="I30">
            <v>8</v>
          </cell>
        </row>
        <row r="31">
          <cell r="A31">
            <v>24</v>
          </cell>
          <cell r="B31" t="str">
            <v>大野</v>
          </cell>
          <cell r="C31" t="str">
            <v>四倉町山田小湊字方礼31番地</v>
          </cell>
          <cell r="D31" t="str">
            <v>低圧</v>
          </cell>
          <cell r="E31" t="str">
            <v>交流単相３線式</v>
          </cell>
          <cell r="F31">
            <v>11</v>
          </cell>
          <cell r="G31" t="str">
            <v>kVA</v>
          </cell>
          <cell r="H31" t="str">
            <v>施設電灯</v>
          </cell>
          <cell r="I31">
            <v>8</v>
          </cell>
        </row>
        <row r="32">
          <cell r="A32">
            <v>25</v>
          </cell>
          <cell r="B32" t="str">
            <v>上遠野</v>
          </cell>
          <cell r="C32" t="str">
            <v>遠野町上遠野字堀切１番地の１</v>
          </cell>
          <cell r="D32" t="str">
            <v>低圧</v>
          </cell>
          <cell r="E32" t="str">
            <v>交流単相３線式</v>
          </cell>
          <cell r="F32">
            <v>19</v>
          </cell>
          <cell r="G32" t="str">
            <v>kVA</v>
          </cell>
          <cell r="H32" t="str">
            <v>施設電灯</v>
          </cell>
          <cell r="I32">
            <v>8</v>
          </cell>
        </row>
        <row r="33">
          <cell r="A33">
            <v>26</v>
          </cell>
          <cell r="B33" t="str">
            <v>入遠野</v>
          </cell>
          <cell r="C33" t="str">
            <v>遠野町入遠野字前田38番地の１</v>
          </cell>
          <cell r="D33" t="str">
            <v>低圧</v>
          </cell>
          <cell r="E33" t="str">
            <v>交流単相３線式</v>
          </cell>
          <cell r="F33">
            <v>20</v>
          </cell>
          <cell r="G33" t="str">
            <v>kVA</v>
          </cell>
          <cell r="H33" t="str">
            <v>施設電灯</v>
          </cell>
          <cell r="I33">
            <v>8</v>
          </cell>
        </row>
        <row r="34">
          <cell r="A34">
            <v>27</v>
          </cell>
          <cell r="B34" t="str">
            <v>小川</v>
          </cell>
          <cell r="C34" t="str">
            <v>小川町上小川字下广門44番地の２</v>
          </cell>
          <cell r="D34" t="str">
            <v>低圧</v>
          </cell>
          <cell r="E34" t="str">
            <v>交流単相３線式</v>
          </cell>
          <cell r="F34">
            <v>30</v>
          </cell>
          <cell r="G34" t="str">
            <v>kVA</v>
          </cell>
          <cell r="H34" t="str">
            <v>施設電灯</v>
          </cell>
          <cell r="I34">
            <v>8</v>
          </cell>
        </row>
        <row r="35">
          <cell r="A35">
            <v>27.1</v>
          </cell>
          <cell r="D35" t="str">
            <v>低圧</v>
          </cell>
          <cell r="E35" t="str">
            <v>交流三相３線式</v>
          </cell>
          <cell r="F35">
            <v>10</v>
          </cell>
          <cell r="G35" t="str">
            <v>kW</v>
          </cell>
          <cell r="H35" t="str">
            <v>施設動力</v>
          </cell>
          <cell r="I35">
            <v>10</v>
          </cell>
        </row>
        <row r="36">
          <cell r="A36">
            <v>28</v>
          </cell>
          <cell r="B36" t="str">
            <v>好間</v>
          </cell>
          <cell r="C36" t="str">
            <v>好間町中好間字中川原29番地の１</v>
          </cell>
          <cell r="D36" t="str">
            <v>高圧</v>
          </cell>
          <cell r="E36" t="str">
            <v>交流三相３線式</v>
          </cell>
          <cell r="F36">
            <v>42</v>
          </cell>
          <cell r="G36" t="str">
            <v>kW</v>
          </cell>
          <cell r="H36" t="str">
            <v>施設電灯、動力</v>
          </cell>
          <cell r="I36">
            <v>11</v>
          </cell>
        </row>
        <row r="37">
          <cell r="A37">
            <v>29</v>
          </cell>
          <cell r="B37" t="str">
            <v>川前</v>
          </cell>
          <cell r="C37" t="str">
            <v>川前町川前字椚立79番地</v>
          </cell>
          <cell r="D37" t="str">
            <v>低圧</v>
          </cell>
          <cell r="E37" t="str">
            <v>交流単相３線式</v>
          </cell>
          <cell r="F37">
            <v>15</v>
          </cell>
          <cell r="G37" t="str">
            <v>kVA</v>
          </cell>
          <cell r="H37" t="str">
            <v>施設電灯</v>
          </cell>
          <cell r="I37">
            <v>8</v>
          </cell>
        </row>
        <row r="38">
          <cell r="A38">
            <v>30</v>
          </cell>
          <cell r="B38" t="str">
            <v>大久</v>
          </cell>
          <cell r="C38" t="str">
            <v>大久町大久字日渡77番地の１</v>
          </cell>
          <cell r="D38" t="str">
            <v>低圧</v>
          </cell>
          <cell r="E38" t="str">
            <v>交流単相３線式</v>
          </cell>
          <cell r="F38">
            <v>20</v>
          </cell>
          <cell r="G38" t="str">
            <v>kVA</v>
          </cell>
          <cell r="H38" t="str">
            <v>施設電灯</v>
          </cell>
          <cell r="I38">
            <v>8</v>
          </cell>
        </row>
        <row r="42">
          <cell r="A42" t="str">
            <v>文化センター</v>
          </cell>
          <cell r="C42" t="str">
            <v>平字堂根町１番地の４</v>
          </cell>
          <cell r="D42" t="str">
            <v>高圧</v>
          </cell>
          <cell r="E42" t="str">
            <v>交流三相３線式</v>
          </cell>
          <cell r="F42">
            <v>265</v>
          </cell>
          <cell r="G42" t="str">
            <v>kW</v>
          </cell>
          <cell r="H42" t="str">
            <v>施設電灯、動力</v>
          </cell>
          <cell r="I42">
            <v>11</v>
          </cell>
        </row>
      </sheetData>
      <sheetData sheetId="3" refreshError="1"/>
      <sheetData sheetId="4" refreshError="1"/>
      <sheetData sheetId="5">
        <row r="5">
          <cell r="A5">
            <v>1</v>
          </cell>
          <cell r="B5" t="str">
            <v>平第一</v>
          </cell>
          <cell r="C5">
            <v>126</v>
          </cell>
          <cell r="D5" t="str">
            <v>kW</v>
          </cell>
          <cell r="E5">
            <v>5375</v>
          </cell>
          <cell r="F5">
            <v>7230</v>
          </cell>
          <cell r="G5">
            <v>8270</v>
          </cell>
          <cell r="H5">
            <v>10802</v>
          </cell>
          <cell r="I5">
            <v>7747</v>
          </cell>
          <cell r="J5">
            <v>8602</v>
          </cell>
          <cell r="K5">
            <v>7598</v>
          </cell>
          <cell r="L5">
            <v>7753</v>
          </cell>
          <cell r="M5">
            <v>10776</v>
          </cell>
          <cell r="N5">
            <v>11108</v>
          </cell>
          <cell r="O5">
            <v>9894</v>
          </cell>
          <cell r="P5">
            <v>8259</v>
          </cell>
          <cell r="Q5">
            <v>5375</v>
          </cell>
          <cell r="R5">
            <v>7230</v>
          </cell>
          <cell r="S5">
            <v>8270</v>
          </cell>
          <cell r="T5">
            <v>10802</v>
          </cell>
          <cell r="U5">
            <v>7747</v>
          </cell>
          <cell r="V5">
            <v>8602</v>
          </cell>
          <cell r="W5">
            <v>7598</v>
          </cell>
          <cell r="X5">
            <v>7753</v>
          </cell>
          <cell r="Y5">
            <v>10776</v>
          </cell>
          <cell r="Z5">
            <v>11108</v>
          </cell>
          <cell r="AA5">
            <v>9894</v>
          </cell>
        </row>
        <row r="6">
          <cell r="A6">
            <v>2</v>
          </cell>
          <cell r="B6" t="str">
            <v>平第二</v>
          </cell>
          <cell r="C6">
            <v>119</v>
          </cell>
          <cell r="D6" t="str">
            <v>kW</v>
          </cell>
          <cell r="E6">
            <v>6779</v>
          </cell>
          <cell r="F6">
            <v>5723</v>
          </cell>
          <cell r="G6">
            <v>8048</v>
          </cell>
          <cell r="H6">
            <v>10593</v>
          </cell>
          <cell r="I6">
            <v>7516</v>
          </cell>
          <cell r="J6">
            <v>7381</v>
          </cell>
          <cell r="K6">
            <v>6341</v>
          </cell>
          <cell r="L6">
            <v>6495</v>
          </cell>
          <cell r="M6">
            <v>11204</v>
          </cell>
          <cell r="N6">
            <v>10436</v>
          </cell>
          <cell r="O6">
            <v>10436</v>
          </cell>
          <cell r="P6">
            <v>9513</v>
          </cell>
          <cell r="Q6">
            <v>6779</v>
          </cell>
          <cell r="R6">
            <v>5723</v>
          </cell>
          <cell r="S6">
            <v>8048</v>
          </cell>
          <cell r="T6">
            <v>10593</v>
          </cell>
          <cell r="U6">
            <v>7516</v>
          </cell>
          <cell r="V6">
            <v>7381</v>
          </cell>
          <cell r="W6">
            <v>6341</v>
          </cell>
          <cell r="X6">
            <v>6495</v>
          </cell>
          <cell r="Y6">
            <v>11204</v>
          </cell>
          <cell r="Z6">
            <v>10436</v>
          </cell>
          <cell r="AA6">
            <v>10436</v>
          </cell>
        </row>
        <row r="7">
          <cell r="A7">
            <v>3</v>
          </cell>
          <cell r="B7" t="str">
            <v>平第三</v>
          </cell>
          <cell r="C7">
            <v>108</v>
          </cell>
          <cell r="D7" t="str">
            <v>kW</v>
          </cell>
          <cell r="E7">
            <v>6813</v>
          </cell>
          <cell r="F7">
            <v>6132</v>
          </cell>
          <cell r="G7">
            <v>8035</v>
          </cell>
          <cell r="H7">
            <v>9722</v>
          </cell>
          <cell r="I7">
            <v>7058</v>
          </cell>
          <cell r="J7">
            <v>8362</v>
          </cell>
          <cell r="K7">
            <v>6979</v>
          </cell>
          <cell r="L7">
            <v>6229</v>
          </cell>
          <cell r="M7">
            <v>9522</v>
          </cell>
          <cell r="N7">
            <v>10809</v>
          </cell>
          <cell r="O7">
            <v>10092</v>
          </cell>
          <cell r="P7">
            <v>8254</v>
          </cell>
          <cell r="Q7">
            <v>6813</v>
          </cell>
          <cell r="R7">
            <v>6132</v>
          </cell>
          <cell r="S7">
            <v>8035</v>
          </cell>
          <cell r="T7">
            <v>9722</v>
          </cell>
          <cell r="U7">
            <v>7058</v>
          </cell>
          <cell r="V7">
            <v>8362</v>
          </cell>
          <cell r="W7">
            <v>6979</v>
          </cell>
          <cell r="X7">
            <v>6229</v>
          </cell>
          <cell r="Y7">
            <v>9522</v>
          </cell>
          <cell r="Z7">
            <v>10809</v>
          </cell>
          <cell r="AA7">
            <v>10092</v>
          </cell>
        </row>
        <row r="8">
          <cell r="A8">
            <v>4</v>
          </cell>
          <cell r="B8" t="str">
            <v>平第四</v>
          </cell>
          <cell r="C8">
            <v>97</v>
          </cell>
          <cell r="D8" t="str">
            <v>kW</v>
          </cell>
          <cell r="E8">
            <v>5649</v>
          </cell>
          <cell r="F8">
            <v>4257</v>
          </cell>
          <cell r="G8">
            <v>4906</v>
          </cell>
          <cell r="H8">
            <v>6995</v>
          </cell>
          <cell r="I8">
            <v>5459</v>
          </cell>
          <cell r="J8">
            <v>5509</v>
          </cell>
          <cell r="K8">
            <v>5353</v>
          </cell>
          <cell r="L8">
            <v>5662</v>
          </cell>
          <cell r="M8">
            <v>10577</v>
          </cell>
          <cell r="N8">
            <v>13163</v>
          </cell>
          <cell r="O8">
            <v>11961</v>
          </cell>
          <cell r="P8">
            <v>10162</v>
          </cell>
          <cell r="Q8">
            <v>5649</v>
          </cell>
          <cell r="R8">
            <v>4257</v>
          </cell>
          <cell r="S8">
            <v>4906</v>
          </cell>
          <cell r="T8">
            <v>6995</v>
          </cell>
          <cell r="U8">
            <v>5459</v>
          </cell>
          <cell r="V8">
            <v>5509</v>
          </cell>
          <cell r="W8">
            <v>5353</v>
          </cell>
          <cell r="X8">
            <v>5662</v>
          </cell>
          <cell r="Y8">
            <v>10577</v>
          </cell>
          <cell r="Z8">
            <v>13163</v>
          </cell>
          <cell r="AA8">
            <v>11961</v>
          </cell>
        </row>
        <row r="9">
          <cell r="A9">
            <v>5</v>
          </cell>
          <cell r="B9" t="str">
            <v>平第五</v>
          </cell>
          <cell r="C9">
            <v>130</v>
          </cell>
          <cell r="D9" t="str">
            <v>kW</v>
          </cell>
          <cell r="E9">
            <v>9490</v>
          </cell>
          <cell r="F9">
            <v>8509</v>
          </cell>
          <cell r="G9">
            <v>9998</v>
          </cell>
          <cell r="H9">
            <v>11501</v>
          </cell>
          <cell r="I9">
            <v>10033</v>
          </cell>
          <cell r="J9">
            <v>10151</v>
          </cell>
          <cell r="K9">
            <v>9068</v>
          </cell>
          <cell r="L9">
            <v>9402</v>
          </cell>
          <cell r="M9">
            <v>13531</v>
          </cell>
          <cell r="N9">
            <v>15126</v>
          </cell>
          <cell r="O9">
            <v>13714</v>
          </cell>
          <cell r="P9">
            <v>11680</v>
          </cell>
          <cell r="Q9">
            <v>9490</v>
          </cell>
          <cell r="R9">
            <v>8509</v>
          </cell>
          <cell r="S9">
            <v>9998</v>
          </cell>
          <cell r="T9">
            <v>11501</v>
          </cell>
          <cell r="U9">
            <v>10033</v>
          </cell>
          <cell r="V9">
            <v>10151</v>
          </cell>
          <cell r="W9">
            <v>9068</v>
          </cell>
          <cell r="X9">
            <v>9402</v>
          </cell>
          <cell r="Y9">
            <v>13531</v>
          </cell>
          <cell r="Z9">
            <v>15126</v>
          </cell>
          <cell r="AA9">
            <v>13714</v>
          </cell>
        </row>
        <row r="10">
          <cell r="A10">
            <v>6</v>
          </cell>
          <cell r="B10" t="str">
            <v>平第六</v>
          </cell>
          <cell r="C10">
            <v>83</v>
          </cell>
          <cell r="D10" t="str">
            <v>kW</v>
          </cell>
          <cell r="E10">
            <v>5810</v>
          </cell>
          <cell r="F10">
            <v>4996</v>
          </cell>
          <cell r="G10">
            <v>6027</v>
          </cell>
          <cell r="H10">
            <v>7186</v>
          </cell>
          <cell r="I10">
            <v>5185</v>
          </cell>
          <cell r="J10">
            <v>6579</v>
          </cell>
          <cell r="K10">
            <v>5421</v>
          </cell>
          <cell r="L10">
            <v>5645</v>
          </cell>
          <cell r="M10">
            <v>9040</v>
          </cell>
          <cell r="N10">
            <v>10006</v>
          </cell>
          <cell r="O10">
            <v>9648</v>
          </cell>
          <cell r="P10">
            <v>7993</v>
          </cell>
          <cell r="Q10">
            <v>5810</v>
          </cell>
          <cell r="R10">
            <v>4996</v>
          </cell>
          <cell r="S10">
            <v>6027</v>
          </cell>
          <cell r="T10">
            <v>7186</v>
          </cell>
          <cell r="U10">
            <v>5185</v>
          </cell>
          <cell r="V10">
            <v>6579</v>
          </cell>
          <cell r="W10">
            <v>5421</v>
          </cell>
          <cell r="X10">
            <v>5645</v>
          </cell>
          <cell r="Y10">
            <v>9040</v>
          </cell>
          <cell r="Z10">
            <v>10006</v>
          </cell>
          <cell r="AA10">
            <v>9648</v>
          </cell>
        </row>
        <row r="11">
          <cell r="A11">
            <v>7</v>
          </cell>
          <cell r="B11" t="str">
            <v>郷ヶ丘</v>
          </cell>
          <cell r="C11">
            <v>113</v>
          </cell>
          <cell r="D11" t="str">
            <v>kW</v>
          </cell>
          <cell r="E11">
            <v>7703</v>
          </cell>
          <cell r="F11">
            <v>5535</v>
          </cell>
          <cell r="G11">
            <v>8754</v>
          </cell>
          <cell r="H11">
            <v>10746</v>
          </cell>
          <cell r="I11">
            <v>7779</v>
          </cell>
          <cell r="J11">
            <v>8276</v>
          </cell>
          <cell r="K11">
            <v>7775</v>
          </cell>
          <cell r="L11">
            <v>7035</v>
          </cell>
          <cell r="M11">
            <v>12698</v>
          </cell>
          <cell r="N11">
            <v>13352</v>
          </cell>
          <cell r="O11">
            <v>13112</v>
          </cell>
          <cell r="P11">
            <v>11542</v>
          </cell>
          <cell r="Q11">
            <v>7703</v>
          </cell>
          <cell r="R11">
            <v>5535</v>
          </cell>
          <cell r="S11">
            <v>8754</v>
          </cell>
          <cell r="T11">
            <v>10746</v>
          </cell>
          <cell r="U11">
            <v>7779</v>
          </cell>
          <cell r="V11">
            <v>8276</v>
          </cell>
          <cell r="W11">
            <v>7775</v>
          </cell>
          <cell r="X11">
            <v>7035</v>
          </cell>
          <cell r="Y11">
            <v>12698</v>
          </cell>
          <cell r="Z11">
            <v>13352</v>
          </cell>
          <cell r="AA11">
            <v>13112</v>
          </cell>
        </row>
        <row r="12">
          <cell r="A12">
            <v>8</v>
          </cell>
          <cell r="B12" t="str">
            <v>中央台北</v>
          </cell>
          <cell r="C12">
            <v>82</v>
          </cell>
          <cell r="D12" t="str">
            <v>kW</v>
          </cell>
          <cell r="E12">
            <v>8048</v>
          </cell>
          <cell r="F12">
            <v>4236</v>
          </cell>
          <cell r="G12">
            <v>5509</v>
          </cell>
          <cell r="H12">
            <v>6736</v>
          </cell>
          <cell r="I12">
            <v>5128</v>
          </cell>
          <cell r="J12">
            <v>4785</v>
          </cell>
          <cell r="K12">
            <v>4352</v>
          </cell>
          <cell r="L12">
            <v>5120</v>
          </cell>
          <cell r="M12">
            <v>8798</v>
          </cell>
          <cell r="N12">
            <v>10181</v>
          </cell>
          <cell r="O12">
            <v>9413</v>
          </cell>
          <cell r="P12">
            <v>7074</v>
          </cell>
          <cell r="Q12">
            <v>8048</v>
          </cell>
          <cell r="R12">
            <v>4236</v>
          </cell>
          <cell r="S12">
            <v>5509</v>
          </cell>
          <cell r="T12">
            <v>6736</v>
          </cell>
          <cell r="U12">
            <v>5128</v>
          </cell>
          <cell r="V12">
            <v>4785</v>
          </cell>
          <cell r="W12">
            <v>4352</v>
          </cell>
          <cell r="X12">
            <v>5120</v>
          </cell>
          <cell r="Y12">
            <v>8798</v>
          </cell>
          <cell r="Z12">
            <v>10181</v>
          </cell>
          <cell r="AA12">
            <v>9413</v>
          </cell>
        </row>
        <row r="13">
          <cell r="A13">
            <v>9</v>
          </cell>
          <cell r="B13" t="str">
            <v>中央台南</v>
          </cell>
          <cell r="C13">
            <v>74</v>
          </cell>
          <cell r="D13" t="str">
            <v>kW</v>
          </cell>
          <cell r="E13">
            <v>5294</v>
          </cell>
          <cell r="F13">
            <v>4607</v>
          </cell>
          <cell r="G13">
            <v>5633</v>
          </cell>
          <cell r="H13">
            <v>5768</v>
          </cell>
          <cell r="I13">
            <v>3956</v>
          </cell>
          <cell r="J13">
            <v>4894</v>
          </cell>
          <cell r="K13">
            <v>4617</v>
          </cell>
          <cell r="L13">
            <v>4859</v>
          </cell>
          <cell r="M13">
            <v>7415</v>
          </cell>
          <cell r="N13">
            <v>8015</v>
          </cell>
          <cell r="O13">
            <v>7774</v>
          </cell>
          <cell r="P13">
            <v>7052</v>
          </cell>
          <cell r="Q13">
            <v>5294</v>
          </cell>
          <cell r="R13">
            <v>4607</v>
          </cell>
          <cell r="S13">
            <v>5633</v>
          </cell>
          <cell r="T13">
            <v>5768</v>
          </cell>
          <cell r="U13">
            <v>3956</v>
          </cell>
          <cell r="V13">
            <v>4894</v>
          </cell>
          <cell r="W13">
            <v>4617</v>
          </cell>
          <cell r="X13">
            <v>4859</v>
          </cell>
          <cell r="Y13">
            <v>7415</v>
          </cell>
          <cell r="Z13">
            <v>8015</v>
          </cell>
          <cell r="AA13">
            <v>7774</v>
          </cell>
        </row>
        <row r="14">
          <cell r="A14">
            <v>10</v>
          </cell>
          <cell r="B14" t="str">
            <v>中央台東</v>
          </cell>
          <cell r="C14">
            <v>131</v>
          </cell>
          <cell r="D14" t="str">
            <v>kW</v>
          </cell>
          <cell r="E14">
            <v>6533</v>
          </cell>
          <cell r="F14">
            <v>5990</v>
          </cell>
          <cell r="G14">
            <v>7397</v>
          </cell>
          <cell r="H14">
            <v>9403</v>
          </cell>
          <cell r="I14">
            <v>6604</v>
          </cell>
          <cell r="J14">
            <v>7465</v>
          </cell>
          <cell r="K14">
            <v>5652</v>
          </cell>
          <cell r="L14">
            <v>6335</v>
          </cell>
          <cell r="M14">
            <v>12918</v>
          </cell>
          <cell r="N14">
            <v>14185</v>
          </cell>
          <cell r="O14">
            <v>12909</v>
          </cell>
          <cell r="P14">
            <v>10238</v>
          </cell>
          <cell r="Q14">
            <v>6533</v>
          </cell>
          <cell r="R14">
            <v>5990</v>
          </cell>
          <cell r="S14">
            <v>7397</v>
          </cell>
          <cell r="T14">
            <v>9403</v>
          </cell>
          <cell r="U14">
            <v>6604</v>
          </cell>
          <cell r="V14">
            <v>7465</v>
          </cell>
          <cell r="W14">
            <v>5652</v>
          </cell>
          <cell r="X14">
            <v>6335</v>
          </cell>
          <cell r="Y14">
            <v>12918</v>
          </cell>
          <cell r="Z14">
            <v>14185</v>
          </cell>
          <cell r="AA14">
            <v>12909</v>
          </cell>
        </row>
        <row r="15">
          <cell r="A15">
            <v>11</v>
          </cell>
          <cell r="B15" t="str">
            <v>豊間</v>
          </cell>
          <cell r="C15">
            <v>60</v>
          </cell>
          <cell r="D15" t="str">
            <v>kW</v>
          </cell>
          <cell r="E15">
            <v>5995</v>
          </cell>
          <cell r="F15">
            <v>4578</v>
          </cell>
          <cell r="G15">
            <v>5600</v>
          </cell>
          <cell r="H15">
            <v>6041</v>
          </cell>
          <cell r="I15">
            <v>5566</v>
          </cell>
          <cell r="J15">
            <v>6960</v>
          </cell>
          <cell r="K15">
            <v>4429</v>
          </cell>
          <cell r="L15">
            <v>4468</v>
          </cell>
          <cell r="M15">
            <v>6332</v>
          </cell>
          <cell r="N15">
            <v>7265</v>
          </cell>
          <cell r="O15">
            <v>6769</v>
          </cell>
          <cell r="P15">
            <v>6501</v>
          </cell>
          <cell r="Q15">
            <v>5995</v>
          </cell>
          <cell r="R15">
            <v>4578</v>
          </cell>
          <cell r="S15">
            <v>5600</v>
          </cell>
          <cell r="T15">
            <v>6041</v>
          </cell>
          <cell r="U15">
            <v>5566</v>
          </cell>
          <cell r="V15">
            <v>6960</v>
          </cell>
          <cell r="W15">
            <v>4429</v>
          </cell>
          <cell r="X15">
            <v>4468</v>
          </cell>
          <cell r="Y15">
            <v>6332</v>
          </cell>
          <cell r="Z15">
            <v>7265</v>
          </cell>
          <cell r="AA15">
            <v>6769</v>
          </cell>
        </row>
        <row r="16">
          <cell r="A16">
            <v>12</v>
          </cell>
          <cell r="B16" t="str">
            <v>高久</v>
          </cell>
          <cell r="C16">
            <v>66</v>
          </cell>
          <cell r="D16" t="str">
            <v>kW</v>
          </cell>
          <cell r="E16">
            <v>4650</v>
          </cell>
          <cell r="F16">
            <v>3019</v>
          </cell>
          <cell r="G16">
            <v>4918</v>
          </cell>
          <cell r="H16">
            <v>5674</v>
          </cell>
          <cell r="I16">
            <v>4100</v>
          </cell>
          <cell r="J16">
            <v>4097</v>
          </cell>
          <cell r="K16">
            <v>5039</v>
          </cell>
          <cell r="L16">
            <v>5071</v>
          </cell>
          <cell r="M16">
            <v>7672</v>
          </cell>
          <cell r="N16">
            <v>8116</v>
          </cell>
          <cell r="O16">
            <v>7500</v>
          </cell>
          <cell r="P16">
            <v>6437</v>
          </cell>
          <cell r="Q16">
            <v>4650</v>
          </cell>
          <cell r="R16">
            <v>3019</v>
          </cell>
          <cell r="S16">
            <v>4918</v>
          </cell>
          <cell r="T16">
            <v>5674</v>
          </cell>
          <cell r="U16">
            <v>4100</v>
          </cell>
          <cell r="V16">
            <v>4097</v>
          </cell>
          <cell r="W16">
            <v>5039</v>
          </cell>
          <cell r="X16">
            <v>5071</v>
          </cell>
          <cell r="Y16">
            <v>7672</v>
          </cell>
          <cell r="Z16">
            <v>8116</v>
          </cell>
          <cell r="AA16">
            <v>7500</v>
          </cell>
        </row>
        <row r="17">
          <cell r="A17">
            <v>13</v>
          </cell>
          <cell r="B17" t="str">
            <v>夏井</v>
          </cell>
          <cell r="C17">
            <v>45</v>
          </cell>
          <cell r="D17" t="str">
            <v>kW</v>
          </cell>
          <cell r="E17">
            <v>3261</v>
          </cell>
          <cell r="F17">
            <v>2916</v>
          </cell>
          <cell r="G17">
            <v>5835</v>
          </cell>
          <cell r="H17">
            <v>6031</v>
          </cell>
          <cell r="I17">
            <v>3390</v>
          </cell>
          <cell r="J17">
            <v>3132</v>
          </cell>
          <cell r="K17">
            <v>3323</v>
          </cell>
          <cell r="L17">
            <v>3251</v>
          </cell>
          <cell r="M17">
            <v>5127</v>
          </cell>
          <cell r="N17">
            <v>5857</v>
          </cell>
          <cell r="O17">
            <v>5719</v>
          </cell>
          <cell r="P17">
            <v>4872</v>
          </cell>
          <cell r="Q17">
            <v>3261</v>
          </cell>
          <cell r="R17">
            <v>2916</v>
          </cell>
          <cell r="S17">
            <v>5835</v>
          </cell>
          <cell r="T17">
            <v>6031</v>
          </cell>
          <cell r="U17">
            <v>3390</v>
          </cell>
          <cell r="V17">
            <v>3132</v>
          </cell>
          <cell r="W17">
            <v>3323</v>
          </cell>
          <cell r="X17">
            <v>3251</v>
          </cell>
          <cell r="Y17">
            <v>5127</v>
          </cell>
          <cell r="Z17">
            <v>5857</v>
          </cell>
          <cell r="AA17">
            <v>5719</v>
          </cell>
        </row>
        <row r="18">
          <cell r="A18">
            <v>13.1</v>
          </cell>
          <cell r="C18">
            <v>13</v>
          </cell>
          <cell r="D18" t="str">
            <v>kVA</v>
          </cell>
          <cell r="E18">
            <v>212</v>
          </cell>
          <cell r="F18">
            <v>401</v>
          </cell>
          <cell r="G18">
            <v>252</v>
          </cell>
          <cell r="H18">
            <v>375</v>
          </cell>
          <cell r="I18">
            <v>302</v>
          </cell>
          <cell r="J18">
            <v>205</v>
          </cell>
          <cell r="K18">
            <v>641</v>
          </cell>
          <cell r="L18">
            <v>601</v>
          </cell>
          <cell r="M18">
            <v>531</v>
          </cell>
          <cell r="N18">
            <v>489</v>
          </cell>
          <cell r="O18">
            <v>351</v>
          </cell>
          <cell r="P18">
            <v>379</v>
          </cell>
          <cell r="Q18">
            <v>212</v>
          </cell>
          <cell r="R18">
            <v>401</v>
          </cell>
          <cell r="S18">
            <v>252</v>
          </cell>
          <cell r="T18">
            <v>375</v>
          </cell>
          <cell r="U18">
            <v>302</v>
          </cell>
          <cell r="V18">
            <v>205</v>
          </cell>
          <cell r="W18">
            <v>641</v>
          </cell>
          <cell r="X18">
            <v>601</v>
          </cell>
          <cell r="Y18">
            <v>531</v>
          </cell>
          <cell r="Z18">
            <v>489</v>
          </cell>
          <cell r="AA18">
            <v>351</v>
          </cell>
        </row>
        <row r="19">
          <cell r="A19">
            <v>14</v>
          </cell>
          <cell r="B19" t="str">
            <v>草野</v>
          </cell>
          <cell r="C19">
            <v>113</v>
          </cell>
          <cell r="D19" t="str">
            <v>kW</v>
          </cell>
          <cell r="E19">
            <v>6766</v>
          </cell>
          <cell r="F19">
            <v>6058</v>
          </cell>
          <cell r="G19">
            <v>8577</v>
          </cell>
          <cell r="H19">
            <v>10440</v>
          </cell>
          <cell r="I19">
            <v>6003</v>
          </cell>
          <cell r="J19">
            <v>8616</v>
          </cell>
          <cell r="K19">
            <v>7804</v>
          </cell>
          <cell r="L19">
            <v>7462</v>
          </cell>
          <cell r="M19">
            <v>9833</v>
          </cell>
          <cell r="N19">
            <v>11723</v>
          </cell>
          <cell r="O19">
            <v>11260</v>
          </cell>
          <cell r="P19">
            <v>8304</v>
          </cell>
          <cell r="Q19">
            <v>6766</v>
          </cell>
          <cell r="R19">
            <v>6058</v>
          </cell>
          <cell r="S19">
            <v>8577</v>
          </cell>
          <cell r="T19">
            <v>10440</v>
          </cell>
          <cell r="U19">
            <v>6003</v>
          </cell>
          <cell r="V19">
            <v>8616</v>
          </cell>
          <cell r="W19">
            <v>7804</v>
          </cell>
          <cell r="X19">
            <v>7462</v>
          </cell>
          <cell r="Y19">
            <v>9833</v>
          </cell>
          <cell r="Z19">
            <v>11723</v>
          </cell>
          <cell r="AA19">
            <v>11260</v>
          </cell>
        </row>
        <row r="20">
          <cell r="A20">
            <v>14.1</v>
          </cell>
          <cell r="B20" t="str">
            <v>(絹谷分校)</v>
          </cell>
          <cell r="C20">
            <v>60</v>
          </cell>
          <cell r="D20" t="str">
            <v>A</v>
          </cell>
          <cell r="E20">
            <v>386</v>
          </cell>
          <cell r="F20">
            <v>390</v>
          </cell>
          <cell r="G20">
            <v>426</v>
          </cell>
          <cell r="H20">
            <v>485</v>
          </cell>
          <cell r="I20">
            <v>444</v>
          </cell>
          <cell r="J20">
            <v>472</v>
          </cell>
          <cell r="K20">
            <v>461</v>
          </cell>
          <cell r="L20">
            <v>380</v>
          </cell>
          <cell r="M20">
            <v>363</v>
          </cell>
          <cell r="N20">
            <v>435</v>
          </cell>
          <cell r="O20">
            <v>504</v>
          </cell>
          <cell r="P20">
            <v>474</v>
          </cell>
          <cell r="Q20">
            <v>386</v>
          </cell>
          <cell r="R20">
            <v>390</v>
          </cell>
          <cell r="S20">
            <v>426</v>
          </cell>
          <cell r="T20">
            <v>485</v>
          </cell>
          <cell r="U20">
            <v>444</v>
          </cell>
          <cell r="V20">
            <v>472</v>
          </cell>
          <cell r="W20">
            <v>461</v>
          </cell>
          <cell r="X20">
            <v>380</v>
          </cell>
          <cell r="Y20">
            <v>363</v>
          </cell>
          <cell r="Z20">
            <v>435</v>
          </cell>
          <cell r="AA20">
            <v>504</v>
          </cell>
        </row>
        <row r="21">
          <cell r="A21">
            <v>14.2</v>
          </cell>
          <cell r="C21">
            <v>7</v>
          </cell>
          <cell r="D21" t="str">
            <v>kW</v>
          </cell>
          <cell r="E21">
            <v>238</v>
          </cell>
          <cell r="F21">
            <v>128</v>
          </cell>
          <cell r="G21">
            <v>74</v>
          </cell>
          <cell r="H21">
            <v>66</v>
          </cell>
          <cell r="I21">
            <v>92</v>
          </cell>
          <cell r="J21">
            <v>108</v>
          </cell>
          <cell r="K21">
            <v>149</v>
          </cell>
          <cell r="L21">
            <v>73</v>
          </cell>
          <cell r="M21">
            <v>110</v>
          </cell>
          <cell r="N21">
            <v>322</v>
          </cell>
          <cell r="O21">
            <v>443</v>
          </cell>
          <cell r="P21">
            <v>409</v>
          </cell>
          <cell r="Q21">
            <v>238</v>
          </cell>
          <cell r="R21">
            <v>128</v>
          </cell>
          <cell r="S21">
            <v>74</v>
          </cell>
          <cell r="T21">
            <v>66</v>
          </cell>
          <cell r="U21">
            <v>92</v>
          </cell>
          <cell r="V21">
            <v>108</v>
          </cell>
          <cell r="W21">
            <v>149</v>
          </cell>
          <cell r="X21">
            <v>73</v>
          </cell>
          <cell r="Y21">
            <v>110</v>
          </cell>
          <cell r="Z21">
            <v>322</v>
          </cell>
          <cell r="AA21">
            <v>443</v>
          </cell>
        </row>
        <row r="22">
          <cell r="A22">
            <v>15</v>
          </cell>
          <cell r="B22" t="str">
            <v>赤井</v>
          </cell>
          <cell r="C22">
            <v>84</v>
          </cell>
          <cell r="D22" t="str">
            <v>kW</v>
          </cell>
          <cell r="E22">
            <v>5436</v>
          </cell>
          <cell r="F22">
            <v>4802</v>
          </cell>
          <cell r="G22">
            <v>5997</v>
          </cell>
          <cell r="H22">
            <v>7985</v>
          </cell>
          <cell r="I22">
            <v>7978</v>
          </cell>
          <cell r="J22">
            <v>6209</v>
          </cell>
          <cell r="K22">
            <v>5665</v>
          </cell>
          <cell r="L22">
            <v>5770</v>
          </cell>
          <cell r="M22">
            <v>8682</v>
          </cell>
          <cell r="N22">
            <v>10323</v>
          </cell>
          <cell r="O22">
            <v>9769</v>
          </cell>
          <cell r="P22">
            <v>7110</v>
          </cell>
          <cell r="Q22">
            <v>5436</v>
          </cell>
          <cell r="R22">
            <v>4802</v>
          </cell>
          <cell r="S22">
            <v>5997</v>
          </cell>
          <cell r="T22">
            <v>7985</v>
          </cell>
          <cell r="U22">
            <v>7978</v>
          </cell>
          <cell r="V22">
            <v>6209</v>
          </cell>
          <cell r="W22">
            <v>5665</v>
          </cell>
          <cell r="X22">
            <v>5770</v>
          </cell>
          <cell r="Y22">
            <v>8682</v>
          </cell>
          <cell r="Z22">
            <v>10323</v>
          </cell>
          <cell r="AA22">
            <v>9769</v>
          </cell>
        </row>
        <row r="23">
          <cell r="A23">
            <v>16</v>
          </cell>
          <cell r="B23" t="str">
            <v>四倉</v>
          </cell>
          <cell r="C23">
            <v>82</v>
          </cell>
          <cell r="D23" t="str">
            <v>kW</v>
          </cell>
          <cell r="E23">
            <v>5749</v>
          </cell>
          <cell r="F23">
            <v>4908</v>
          </cell>
          <cell r="G23">
            <v>6372</v>
          </cell>
          <cell r="H23">
            <v>7139</v>
          </cell>
          <cell r="I23">
            <v>5483</v>
          </cell>
          <cell r="J23">
            <v>6658</v>
          </cell>
          <cell r="K23">
            <v>5841</v>
          </cell>
          <cell r="L23">
            <v>5795</v>
          </cell>
          <cell r="M23">
            <v>9023</v>
          </cell>
          <cell r="N23">
            <v>9946</v>
          </cell>
          <cell r="O23">
            <v>9429</v>
          </cell>
          <cell r="P23">
            <v>7646</v>
          </cell>
          <cell r="Q23">
            <v>5749</v>
          </cell>
          <cell r="R23">
            <v>4908</v>
          </cell>
          <cell r="S23">
            <v>6372</v>
          </cell>
          <cell r="T23">
            <v>7139</v>
          </cell>
          <cell r="U23">
            <v>5483</v>
          </cell>
          <cell r="V23">
            <v>6658</v>
          </cell>
          <cell r="W23">
            <v>5841</v>
          </cell>
          <cell r="X23">
            <v>5795</v>
          </cell>
          <cell r="Y23">
            <v>9023</v>
          </cell>
          <cell r="Z23">
            <v>9946</v>
          </cell>
          <cell r="AA23">
            <v>9429</v>
          </cell>
        </row>
        <row r="24">
          <cell r="A24">
            <v>17</v>
          </cell>
          <cell r="B24" t="str">
            <v>大浦</v>
          </cell>
          <cell r="C24">
            <v>81</v>
          </cell>
          <cell r="D24" t="str">
            <v>kW</v>
          </cell>
          <cell r="E24">
            <v>5829</v>
          </cell>
          <cell r="F24">
            <v>4937</v>
          </cell>
          <cell r="G24">
            <v>6005</v>
          </cell>
          <cell r="H24">
            <v>6441</v>
          </cell>
          <cell r="I24">
            <v>4357</v>
          </cell>
          <cell r="J24">
            <v>5932</v>
          </cell>
          <cell r="K24">
            <v>6375</v>
          </cell>
          <cell r="L24">
            <v>6580</v>
          </cell>
          <cell r="M24">
            <v>9700</v>
          </cell>
          <cell r="N24">
            <v>11189</v>
          </cell>
          <cell r="O24">
            <v>10522</v>
          </cell>
          <cell r="P24">
            <v>7954</v>
          </cell>
          <cell r="Q24">
            <v>5829</v>
          </cell>
          <cell r="R24">
            <v>4937</v>
          </cell>
          <cell r="S24">
            <v>6005</v>
          </cell>
          <cell r="T24">
            <v>6441</v>
          </cell>
          <cell r="U24">
            <v>4357</v>
          </cell>
          <cell r="V24">
            <v>5932</v>
          </cell>
          <cell r="W24">
            <v>6375</v>
          </cell>
          <cell r="X24">
            <v>6580</v>
          </cell>
          <cell r="Y24">
            <v>9700</v>
          </cell>
          <cell r="Z24">
            <v>11189</v>
          </cell>
          <cell r="AA24">
            <v>10522</v>
          </cell>
        </row>
        <row r="25">
          <cell r="A25">
            <v>18</v>
          </cell>
          <cell r="B25" t="str">
            <v>久之浜第一</v>
          </cell>
          <cell r="C25">
            <v>46</v>
          </cell>
          <cell r="D25" t="str">
            <v>kW</v>
          </cell>
          <cell r="E25">
            <v>4419</v>
          </cell>
          <cell r="F25">
            <v>3829</v>
          </cell>
          <cell r="G25">
            <v>5615</v>
          </cell>
          <cell r="H25">
            <v>5779</v>
          </cell>
          <cell r="I25">
            <v>4139</v>
          </cell>
          <cell r="J25">
            <v>4428</v>
          </cell>
          <cell r="K25">
            <v>3734</v>
          </cell>
          <cell r="L25">
            <v>3756</v>
          </cell>
          <cell r="M25">
            <v>5373</v>
          </cell>
          <cell r="N25">
            <v>6131</v>
          </cell>
          <cell r="O25">
            <v>5772</v>
          </cell>
          <cell r="P25">
            <v>5789</v>
          </cell>
          <cell r="Q25">
            <v>4419</v>
          </cell>
          <cell r="R25">
            <v>3829</v>
          </cell>
          <cell r="S25">
            <v>5615</v>
          </cell>
          <cell r="T25">
            <v>5779</v>
          </cell>
          <cell r="U25">
            <v>4139</v>
          </cell>
          <cell r="V25">
            <v>4428</v>
          </cell>
          <cell r="W25">
            <v>3734</v>
          </cell>
          <cell r="X25">
            <v>3756</v>
          </cell>
          <cell r="Y25">
            <v>5373</v>
          </cell>
          <cell r="Z25">
            <v>6131</v>
          </cell>
          <cell r="AA25">
            <v>5772</v>
          </cell>
        </row>
        <row r="26">
          <cell r="A26">
            <v>19</v>
          </cell>
          <cell r="B26" t="str">
            <v>久之浜第二</v>
          </cell>
          <cell r="C26">
            <v>29</v>
          </cell>
          <cell r="D26" t="str">
            <v>kVA</v>
          </cell>
          <cell r="E26">
            <v>2328</v>
          </cell>
          <cell r="F26">
            <v>2190</v>
          </cell>
          <cell r="G26">
            <v>2017</v>
          </cell>
          <cell r="H26">
            <v>2093</v>
          </cell>
          <cell r="I26">
            <v>1398</v>
          </cell>
          <cell r="J26">
            <v>2329</v>
          </cell>
          <cell r="K26">
            <v>1726</v>
          </cell>
          <cell r="L26">
            <v>1806</v>
          </cell>
          <cell r="M26">
            <v>2066</v>
          </cell>
          <cell r="N26">
            <v>1851</v>
          </cell>
          <cell r="O26">
            <v>2276</v>
          </cell>
          <cell r="P26">
            <v>2354</v>
          </cell>
          <cell r="Q26">
            <v>2328</v>
          </cell>
          <cell r="R26">
            <v>2190</v>
          </cell>
          <cell r="S26">
            <v>2017</v>
          </cell>
          <cell r="T26">
            <v>2093</v>
          </cell>
          <cell r="U26">
            <v>1398</v>
          </cell>
          <cell r="V26">
            <v>2329</v>
          </cell>
          <cell r="W26">
            <v>1726</v>
          </cell>
          <cell r="X26">
            <v>1806</v>
          </cell>
          <cell r="Y26">
            <v>2066</v>
          </cell>
          <cell r="Z26">
            <v>1851</v>
          </cell>
          <cell r="AA26">
            <v>2276</v>
          </cell>
        </row>
        <row r="27">
          <cell r="A27">
            <v>19.100000000000001</v>
          </cell>
          <cell r="C27">
            <v>6</v>
          </cell>
          <cell r="D27" t="str">
            <v>kW</v>
          </cell>
          <cell r="E27">
            <v>61</v>
          </cell>
          <cell r="F27">
            <v>59</v>
          </cell>
          <cell r="G27">
            <v>55</v>
          </cell>
          <cell r="H27">
            <v>62</v>
          </cell>
          <cell r="I27">
            <v>55</v>
          </cell>
          <cell r="J27">
            <v>63</v>
          </cell>
          <cell r="K27">
            <v>56</v>
          </cell>
          <cell r="L27">
            <v>58</v>
          </cell>
          <cell r="M27">
            <v>54</v>
          </cell>
          <cell r="N27">
            <v>64</v>
          </cell>
          <cell r="O27">
            <v>56</v>
          </cell>
          <cell r="P27">
            <v>56</v>
          </cell>
          <cell r="Q27">
            <v>61</v>
          </cell>
          <cell r="R27">
            <v>59</v>
          </cell>
          <cell r="S27">
            <v>55</v>
          </cell>
          <cell r="T27">
            <v>62</v>
          </cell>
          <cell r="U27">
            <v>55</v>
          </cell>
          <cell r="V27">
            <v>63</v>
          </cell>
          <cell r="W27">
            <v>56</v>
          </cell>
          <cell r="X27">
            <v>58</v>
          </cell>
          <cell r="Y27">
            <v>54</v>
          </cell>
          <cell r="Z27">
            <v>64</v>
          </cell>
          <cell r="AA27">
            <v>56</v>
          </cell>
        </row>
        <row r="28">
          <cell r="A28">
            <v>19.2</v>
          </cell>
          <cell r="C28">
            <v>16</v>
          </cell>
          <cell r="D28" t="str">
            <v>kVA</v>
          </cell>
          <cell r="E28">
            <v>493</v>
          </cell>
          <cell r="F28">
            <v>200</v>
          </cell>
          <cell r="G28">
            <v>313</v>
          </cell>
          <cell r="H28">
            <v>823</v>
          </cell>
          <cell r="I28">
            <v>550</v>
          </cell>
          <cell r="J28">
            <v>727</v>
          </cell>
          <cell r="K28">
            <v>264</v>
          </cell>
          <cell r="L28">
            <v>273</v>
          </cell>
          <cell r="M28">
            <v>1378</v>
          </cell>
          <cell r="N28">
            <v>1532</v>
          </cell>
          <cell r="O28">
            <v>1850</v>
          </cell>
          <cell r="P28">
            <v>1394</v>
          </cell>
          <cell r="Q28">
            <v>493</v>
          </cell>
          <cell r="R28">
            <v>200</v>
          </cell>
          <cell r="S28">
            <v>313</v>
          </cell>
          <cell r="T28">
            <v>823</v>
          </cell>
          <cell r="U28">
            <v>550</v>
          </cell>
          <cell r="V28">
            <v>727</v>
          </cell>
          <cell r="W28">
            <v>264</v>
          </cell>
          <cell r="X28">
            <v>273</v>
          </cell>
          <cell r="Y28">
            <v>1378</v>
          </cell>
          <cell r="Z28">
            <v>1532</v>
          </cell>
          <cell r="AA28">
            <v>1850</v>
          </cell>
        </row>
        <row r="29">
          <cell r="A29">
            <v>19.3</v>
          </cell>
          <cell r="C29">
            <v>20</v>
          </cell>
          <cell r="D29" t="str">
            <v>A</v>
          </cell>
          <cell r="E29">
            <v>181</v>
          </cell>
          <cell r="F29">
            <v>89</v>
          </cell>
          <cell r="G29">
            <v>131</v>
          </cell>
          <cell r="H29">
            <v>208</v>
          </cell>
          <cell r="I29">
            <v>68</v>
          </cell>
          <cell r="J29">
            <v>155</v>
          </cell>
          <cell r="K29">
            <v>117</v>
          </cell>
          <cell r="L29">
            <v>127</v>
          </cell>
          <cell r="M29">
            <v>276</v>
          </cell>
          <cell r="N29">
            <v>84</v>
          </cell>
          <cell r="O29">
            <v>72</v>
          </cell>
          <cell r="P29">
            <v>119</v>
          </cell>
          <cell r="Q29">
            <v>181</v>
          </cell>
          <cell r="R29">
            <v>89</v>
          </cell>
          <cell r="S29">
            <v>131</v>
          </cell>
          <cell r="T29">
            <v>208</v>
          </cell>
          <cell r="U29">
            <v>68</v>
          </cell>
          <cell r="V29">
            <v>155</v>
          </cell>
          <cell r="W29">
            <v>117</v>
          </cell>
          <cell r="X29">
            <v>127</v>
          </cell>
          <cell r="Y29">
            <v>276</v>
          </cell>
          <cell r="Z29">
            <v>84</v>
          </cell>
          <cell r="AA29">
            <v>72</v>
          </cell>
        </row>
        <row r="30">
          <cell r="A30">
            <v>19.399999999999999</v>
          </cell>
          <cell r="C30">
            <v>7</v>
          </cell>
          <cell r="D30" t="str">
            <v>kW</v>
          </cell>
          <cell r="E30">
            <v>0</v>
          </cell>
          <cell r="F30">
            <v>872</v>
          </cell>
          <cell r="G30">
            <v>2051</v>
          </cell>
          <cell r="H30">
            <v>2340</v>
          </cell>
          <cell r="I30">
            <v>395</v>
          </cell>
          <cell r="J30">
            <v>0</v>
          </cell>
          <cell r="K30">
            <v>0</v>
          </cell>
          <cell r="L30">
            <v>0</v>
          </cell>
          <cell r="M30">
            <v>0</v>
          </cell>
          <cell r="N30">
            <v>0</v>
          </cell>
          <cell r="O30">
            <v>0</v>
          </cell>
          <cell r="P30">
            <v>0</v>
          </cell>
          <cell r="Q30">
            <v>0</v>
          </cell>
          <cell r="R30">
            <v>872</v>
          </cell>
          <cell r="S30">
            <v>2051</v>
          </cell>
          <cell r="T30">
            <v>2340</v>
          </cell>
          <cell r="U30">
            <v>395</v>
          </cell>
          <cell r="V30">
            <v>0</v>
          </cell>
          <cell r="W30">
            <v>0</v>
          </cell>
          <cell r="X30">
            <v>0</v>
          </cell>
          <cell r="Y30">
            <v>0</v>
          </cell>
          <cell r="Z30">
            <v>0</v>
          </cell>
          <cell r="AA30">
            <v>0</v>
          </cell>
        </row>
        <row r="31">
          <cell r="A31">
            <v>20</v>
          </cell>
          <cell r="B31" t="str">
            <v>小川</v>
          </cell>
          <cell r="C31">
            <v>56</v>
          </cell>
          <cell r="D31" t="str">
            <v>kW</v>
          </cell>
          <cell r="E31">
            <v>4804</v>
          </cell>
          <cell r="F31">
            <v>4015</v>
          </cell>
          <cell r="G31">
            <v>6609</v>
          </cell>
          <cell r="H31">
            <v>6701</v>
          </cell>
          <cell r="I31">
            <v>4209</v>
          </cell>
          <cell r="J31">
            <v>4664</v>
          </cell>
          <cell r="K31">
            <v>4426</v>
          </cell>
          <cell r="L31">
            <v>3924</v>
          </cell>
          <cell r="M31">
            <v>6654</v>
          </cell>
          <cell r="N31">
            <v>7215</v>
          </cell>
          <cell r="O31">
            <v>7134</v>
          </cell>
          <cell r="P31">
            <v>5641</v>
          </cell>
          <cell r="Q31">
            <v>4804</v>
          </cell>
          <cell r="R31">
            <v>4015</v>
          </cell>
          <cell r="S31">
            <v>6609</v>
          </cell>
          <cell r="T31">
            <v>6701</v>
          </cell>
          <cell r="U31">
            <v>4209</v>
          </cell>
          <cell r="V31">
            <v>4664</v>
          </cell>
          <cell r="W31">
            <v>4426</v>
          </cell>
          <cell r="X31">
            <v>3924</v>
          </cell>
          <cell r="Y31">
            <v>6654</v>
          </cell>
          <cell r="Z31">
            <v>7215</v>
          </cell>
          <cell r="AA31">
            <v>7134</v>
          </cell>
        </row>
        <row r="32">
          <cell r="A32">
            <v>21</v>
          </cell>
          <cell r="B32" t="str">
            <v>小玉</v>
          </cell>
          <cell r="C32">
            <v>57</v>
          </cell>
          <cell r="D32" t="str">
            <v>kW</v>
          </cell>
          <cell r="E32">
            <v>3781</v>
          </cell>
          <cell r="F32">
            <v>3417</v>
          </cell>
          <cell r="G32">
            <v>5904</v>
          </cell>
          <cell r="H32">
            <v>7125</v>
          </cell>
          <cell r="I32">
            <v>3892</v>
          </cell>
          <cell r="J32">
            <v>4118</v>
          </cell>
          <cell r="K32">
            <v>3765</v>
          </cell>
          <cell r="L32">
            <v>3398</v>
          </cell>
          <cell r="M32">
            <v>5881</v>
          </cell>
          <cell r="N32">
            <v>6994</v>
          </cell>
          <cell r="O32">
            <v>6599</v>
          </cell>
          <cell r="P32">
            <v>5479</v>
          </cell>
          <cell r="Q32">
            <v>3781</v>
          </cell>
          <cell r="R32">
            <v>3417</v>
          </cell>
          <cell r="S32">
            <v>5904</v>
          </cell>
          <cell r="T32">
            <v>7125</v>
          </cell>
          <cell r="U32">
            <v>3892</v>
          </cell>
          <cell r="V32">
            <v>4118</v>
          </cell>
          <cell r="W32">
            <v>3765</v>
          </cell>
          <cell r="X32">
            <v>3398</v>
          </cell>
          <cell r="Y32">
            <v>5881</v>
          </cell>
          <cell r="Z32">
            <v>6994</v>
          </cell>
          <cell r="AA32">
            <v>6599</v>
          </cell>
        </row>
        <row r="33">
          <cell r="A33">
            <v>22</v>
          </cell>
          <cell r="B33" t="str">
            <v>川前</v>
          </cell>
          <cell r="C33">
            <v>50</v>
          </cell>
          <cell r="D33" t="str">
            <v>kW</v>
          </cell>
          <cell r="E33">
            <v>3479</v>
          </cell>
          <cell r="F33">
            <v>2686</v>
          </cell>
          <cell r="G33">
            <v>2802</v>
          </cell>
          <cell r="H33">
            <v>3182</v>
          </cell>
          <cell r="I33">
            <v>2844</v>
          </cell>
          <cell r="J33">
            <v>3053</v>
          </cell>
          <cell r="K33">
            <v>3285</v>
          </cell>
          <cell r="L33">
            <v>3262</v>
          </cell>
          <cell r="M33">
            <v>12917</v>
          </cell>
          <cell r="N33">
            <v>18049</v>
          </cell>
          <cell r="O33">
            <v>15545</v>
          </cell>
          <cell r="P33">
            <v>9781</v>
          </cell>
          <cell r="Q33">
            <v>3479</v>
          </cell>
          <cell r="R33">
            <v>2686</v>
          </cell>
          <cell r="S33">
            <v>2802</v>
          </cell>
          <cell r="T33">
            <v>3182</v>
          </cell>
          <cell r="U33">
            <v>2844</v>
          </cell>
          <cell r="V33">
            <v>3053</v>
          </cell>
          <cell r="W33">
            <v>3285</v>
          </cell>
          <cell r="X33">
            <v>3262</v>
          </cell>
          <cell r="Y33">
            <v>12917</v>
          </cell>
          <cell r="Z33">
            <v>18049</v>
          </cell>
          <cell r="AA33">
            <v>15545</v>
          </cell>
        </row>
        <row r="34">
          <cell r="A34">
            <v>23</v>
          </cell>
          <cell r="B34" t="str">
            <v>桶売(教職員住宅)</v>
          </cell>
          <cell r="C34">
            <v>10</v>
          </cell>
          <cell r="D34" t="str">
            <v>A</v>
          </cell>
          <cell r="E34">
            <v>63</v>
          </cell>
          <cell r="F34">
            <v>9</v>
          </cell>
          <cell r="G34">
            <v>8</v>
          </cell>
          <cell r="H34">
            <v>7</v>
          </cell>
          <cell r="I34">
            <v>6</v>
          </cell>
          <cell r="J34">
            <v>8</v>
          </cell>
          <cell r="K34">
            <v>20</v>
          </cell>
          <cell r="L34">
            <v>19</v>
          </cell>
          <cell r="M34">
            <v>24</v>
          </cell>
          <cell r="N34">
            <v>26</v>
          </cell>
          <cell r="O34">
            <v>41</v>
          </cell>
          <cell r="P34">
            <v>58</v>
          </cell>
          <cell r="Q34">
            <v>63</v>
          </cell>
          <cell r="R34">
            <v>9</v>
          </cell>
          <cell r="S34">
            <v>8</v>
          </cell>
          <cell r="T34">
            <v>7</v>
          </cell>
          <cell r="U34">
            <v>6</v>
          </cell>
          <cell r="V34">
            <v>8</v>
          </cell>
          <cell r="W34">
            <v>20</v>
          </cell>
          <cell r="X34">
            <v>19</v>
          </cell>
          <cell r="Y34">
            <v>24</v>
          </cell>
          <cell r="Z34">
            <v>26</v>
          </cell>
          <cell r="AA34">
            <v>41</v>
          </cell>
        </row>
        <row r="35">
          <cell r="A35">
            <v>24</v>
          </cell>
          <cell r="B35" t="str">
            <v>内町</v>
          </cell>
          <cell r="C35">
            <v>71</v>
          </cell>
          <cell r="D35" t="str">
            <v>kW</v>
          </cell>
          <cell r="E35">
            <v>4667</v>
          </cell>
          <cell r="F35">
            <v>3529</v>
          </cell>
          <cell r="G35">
            <v>5733</v>
          </cell>
          <cell r="H35">
            <v>6737</v>
          </cell>
          <cell r="I35">
            <v>4006</v>
          </cell>
          <cell r="J35">
            <v>4621</v>
          </cell>
          <cell r="K35">
            <v>3525</v>
          </cell>
          <cell r="L35">
            <v>3670</v>
          </cell>
          <cell r="M35">
            <v>6026</v>
          </cell>
          <cell r="N35">
            <v>7574</v>
          </cell>
          <cell r="O35">
            <v>7776</v>
          </cell>
          <cell r="P35">
            <v>7000</v>
          </cell>
          <cell r="Q35">
            <v>4667</v>
          </cell>
          <cell r="R35">
            <v>3529</v>
          </cell>
          <cell r="S35">
            <v>5733</v>
          </cell>
          <cell r="T35">
            <v>6737</v>
          </cell>
          <cell r="U35">
            <v>4006</v>
          </cell>
          <cell r="V35">
            <v>4621</v>
          </cell>
          <cell r="W35">
            <v>3525</v>
          </cell>
          <cell r="X35">
            <v>3670</v>
          </cell>
          <cell r="Y35">
            <v>6026</v>
          </cell>
          <cell r="Z35">
            <v>7574</v>
          </cell>
          <cell r="AA35">
            <v>7776</v>
          </cell>
        </row>
        <row r="36">
          <cell r="A36">
            <v>25</v>
          </cell>
          <cell r="B36" t="str">
            <v>綴</v>
          </cell>
          <cell r="C36">
            <v>45</v>
          </cell>
          <cell r="D36" t="str">
            <v>kW</v>
          </cell>
          <cell r="E36">
            <v>3170</v>
          </cell>
          <cell r="F36">
            <v>2674</v>
          </cell>
          <cell r="G36">
            <v>4176</v>
          </cell>
          <cell r="H36">
            <v>3900</v>
          </cell>
          <cell r="I36">
            <v>2219</v>
          </cell>
          <cell r="J36">
            <v>2886</v>
          </cell>
          <cell r="K36">
            <v>2742</v>
          </cell>
          <cell r="L36">
            <v>2980</v>
          </cell>
          <cell r="M36">
            <v>4791</v>
          </cell>
          <cell r="N36">
            <v>5201</v>
          </cell>
          <cell r="O36">
            <v>5218</v>
          </cell>
          <cell r="P36">
            <v>4747</v>
          </cell>
          <cell r="Q36">
            <v>3170</v>
          </cell>
          <cell r="R36">
            <v>2674</v>
          </cell>
          <cell r="S36">
            <v>4176</v>
          </cell>
          <cell r="T36">
            <v>3900</v>
          </cell>
          <cell r="U36">
            <v>2219</v>
          </cell>
          <cell r="V36">
            <v>2886</v>
          </cell>
          <cell r="W36">
            <v>2742</v>
          </cell>
          <cell r="X36">
            <v>2980</v>
          </cell>
          <cell r="Y36">
            <v>4791</v>
          </cell>
          <cell r="Z36">
            <v>5201</v>
          </cell>
          <cell r="AA36">
            <v>5218</v>
          </cell>
        </row>
        <row r="37">
          <cell r="A37">
            <v>26</v>
          </cell>
          <cell r="B37" t="str">
            <v>御厩</v>
          </cell>
          <cell r="C37">
            <v>75</v>
          </cell>
          <cell r="D37" t="str">
            <v>kW</v>
          </cell>
          <cell r="E37">
            <v>4264</v>
          </cell>
          <cell r="F37">
            <v>3447</v>
          </cell>
          <cell r="G37">
            <v>7112</v>
          </cell>
          <cell r="H37">
            <v>8634</v>
          </cell>
          <cell r="I37">
            <v>4326</v>
          </cell>
          <cell r="J37">
            <v>4947</v>
          </cell>
          <cell r="K37">
            <v>4424</v>
          </cell>
          <cell r="L37">
            <v>4061</v>
          </cell>
          <cell r="M37">
            <v>7541</v>
          </cell>
          <cell r="N37">
            <v>8866</v>
          </cell>
          <cell r="O37">
            <v>7827</v>
          </cell>
          <cell r="P37">
            <v>5696</v>
          </cell>
          <cell r="Q37">
            <v>4264</v>
          </cell>
          <cell r="R37">
            <v>3447</v>
          </cell>
          <cell r="S37">
            <v>7112</v>
          </cell>
          <cell r="T37">
            <v>8634</v>
          </cell>
          <cell r="U37">
            <v>4326</v>
          </cell>
          <cell r="V37">
            <v>4947</v>
          </cell>
          <cell r="W37">
            <v>4424</v>
          </cell>
          <cell r="X37">
            <v>4061</v>
          </cell>
          <cell r="Y37">
            <v>7541</v>
          </cell>
          <cell r="Z37">
            <v>8866</v>
          </cell>
          <cell r="AA37">
            <v>7827</v>
          </cell>
        </row>
        <row r="38">
          <cell r="A38">
            <v>27</v>
          </cell>
          <cell r="B38" t="str">
            <v>高坂</v>
          </cell>
          <cell r="C38">
            <v>82</v>
          </cell>
          <cell r="D38" t="str">
            <v>kW</v>
          </cell>
          <cell r="E38">
            <v>5019</v>
          </cell>
          <cell r="F38">
            <v>4716</v>
          </cell>
          <cell r="G38">
            <v>5565</v>
          </cell>
          <cell r="H38">
            <v>6752</v>
          </cell>
          <cell r="I38">
            <v>4682</v>
          </cell>
          <cell r="J38">
            <v>5968</v>
          </cell>
          <cell r="K38">
            <v>4616</v>
          </cell>
          <cell r="L38">
            <v>4377</v>
          </cell>
          <cell r="M38">
            <v>7009</v>
          </cell>
          <cell r="N38">
            <v>8018</v>
          </cell>
          <cell r="O38">
            <v>7614</v>
          </cell>
          <cell r="P38">
            <v>6631</v>
          </cell>
          <cell r="Q38">
            <v>5019</v>
          </cell>
          <cell r="R38">
            <v>4716</v>
          </cell>
          <cell r="S38">
            <v>5565</v>
          </cell>
          <cell r="T38">
            <v>6752</v>
          </cell>
          <cell r="U38">
            <v>4682</v>
          </cell>
          <cell r="V38">
            <v>5968</v>
          </cell>
          <cell r="W38">
            <v>4616</v>
          </cell>
          <cell r="X38">
            <v>4377</v>
          </cell>
          <cell r="Y38">
            <v>7009</v>
          </cell>
          <cell r="Z38">
            <v>8018</v>
          </cell>
          <cell r="AA38">
            <v>7614</v>
          </cell>
        </row>
        <row r="39">
          <cell r="A39">
            <v>27.1</v>
          </cell>
          <cell r="C39">
            <v>9</v>
          </cell>
          <cell r="D39" t="str">
            <v>kW</v>
          </cell>
          <cell r="E39">
            <v>0</v>
          </cell>
          <cell r="F39">
            <v>0</v>
          </cell>
          <cell r="G39">
            <v>1192</v>
          </cell>
          <cell r="H39">
            <v>2490</v>
          </cell>
          <cell r="I39">
            <v>0</v>
          </cell>
          <cell r="J39">
            <v>0</v>
          </cell>
          <cell r="K39">
            <v>0</v>
          </cell>
          <cell r="L39">
            <v>0</v>
          </cell>
          <cell r="M39">
            <v>0</v>
          </cell>
          <cell r="N39">
            <v>0</v>
          </cell>
          <cell r="O39">
            <v>0</v>
          </cell>
          <cell r="P39">
            <v>0</v>
          </cell>
          <cell r="Q39">
            <v>0</v>
          </cell>
          <cell r="R39">
            <v>0</v>
          </cell>
          <cell r="S39">
            <v>1192</v>
          </cell>
          <cell r="T39">
            <v>2490</v>
          </cell>
          <cell r="U39">
            <v>0</v>
          </cell>
          <cell r="V39">
            <v>0</v>
          </cell>
          <cell r="W39">
            <v>0</v>
          </cell>
          <cell r="X39">
            <v>0</v>
          </cell>
          <cell r="Y39">
            <v>0</v>
          </cell>
          <cell r="Z39">
            <v>0</v>
          </cell>
          <cell r="AA39">
            <v>0</v>
          </cell>
        </row>
        <row r="40">
          <cell r="A40">
            <v>28</v>
          </cell>
          <cell r="B40" t="str">
            <v>宮</v>
          </cell>
          <cell r="C40">
            <v>27</v>
          </cell>
          <cell r="D40" t="str">
            <v>kW</v>
          </cell>
          <cell r="E40">
            <v>4045</v>
          </cell>
          <cell r="F40">
            <v>3370</v>
          </cell>
          <cell r="G40">
            <v>5479</v>
          </cell>
          <cell r="H40">
            <v>5432</v>
          </cell>
          <cell r="I40">
            <v>3767</v>
          </cell>
          <cell r="J40">
            <v>4775</v>
          </cell>
          <cell r="K40">
            <v>4204</v>
          </cell>
          <cell r="L40">
            <v>4182</v>
          </cell>
          <cell r="M40">
            <v>6649</v>
          </cell>
          <cell r="N40">
            <v>7404</v>
          </cell>
          <cell r="O40">
            <v>7061</v>
          </cell>
          <cell r="P40">
            <v>6137</v>
          </cell>
          <cell r="Q40">
            <v>4045</v>
          </cell>
          <cell r="R40">
            <v>3370</v>
          </cell>
          <cell r="S40">
            <v>5479</v>
          </cell>
          <cell r="T40">
            <v>5432</v>
          </cell>
          <cell r="U40">
            <v>3767</v>
          </cell>
          <cell r="V40">
            <v>4775</v>
          </cell>
          <cell r="W40">
            <v>4204</v>
          </cell>
          <cell r="X40">
            <v>4182</v>
          </cell>
          <cell r="Y40">
            <v>6649</v>
          </cell>
          <cell r="Z40">
            <v>7404</v>
          </cell>
          <cell r="AA40">
            <v>7061</v>
          </cell>
        </row>
        <row r="41">
          <cell r="A41">
            <v>29</v>
          </cell>
          <cell r="B41" t="str">
            <v>高野</v>
          </cell>
          <cell r="C41">
            <v>3</v>
          </cell>
          <cell r="D41" t="str">
            <v>kW</v>
          </cell>
          <cell r="E41">
            <v>0</v>
          </cell>
          <cell r="F41">
            <v>0</v>
          </cell>
          <cell r="G41">
            <v>1879</v>
          </cell>
          <cell r="H41">
            <v>2533</v>
          </cell>
          <cell r="I41">
            <v>0</v>
          </cell>
          <cell r="J41">
            <v>0</v>
          </cell>
          <cell r="K41">
            <v>0</v>
          </cell>
          <cell r="L41">
            <v>0</v>
          </cell>
          <cell r="M41">
            <v>0</v>
          </cell>
          <cell r="N41">
            <v>0</v>
          </cell>
          <cell r="O41">
            <v>0</v>
          </cell>
          <cell r="P41">
            <v>0</v>
          </cell>
          <cell r="Q41">
            <v>0</v>
          </cell>
          <cell r="R41">
            <v>0</v>
          </cell>
          <cell r="S41">
            <v>1879</v>
          </cell>
          <cell r="T41">
            <v>2533</v>
          </cell>
          <cell r="U41">
            <v>0</v>
          </cell>
          <cell r="V41">
            <v>0</v>
          </cell>
          <cell r="W41">
            <v>0</v>
          </cell>
          <cell r="X41">
            <v>0</v>
          </cell>
          <cell r="Y41">
            <v>0</v>
          </cell>
          <cell r="Z41">
            <v>0</v>
          </cell>
          <cell r="AA41">
            <v>0</v>
          </cell>
        </row>
        <row r="42">
          <cell r="A42">
            <v>30</v>
          </cell>
          <cell r="B42" t="str">
            <v>好間第一</v>
          </cell>
          <cell r="C42">
            <v>101</v>
          </cell>
          <cell r="D42" t="str">
            <v>kW</v>
          </cell>
          <cell r="E42">
            <v>6603</v>
          </cell>
          <cell r="F42">
            <v>5681</v>
          </cell>
          <cell r="G42">
            <v>9766</v>
          </cell>
          <cell r="H42">
            <v>10163</v>
          </cell>
          <cell r="I42">
            <v>6515</v>
          </cell>
          <cell r="J42">
            <v>8475</v>
          </cell>
          <cell r="K42">
            <v>6593</v>
          </cell>
          <cell r="L42">
            <v>6810</v>
          </cell>
          <cell r="M42">
            <v>10249</v>
          </cell>
          <cell r="N42">
            <v>11828</v>
          </cell>
          <cell r="O42">
            <v>10933</v>
          </cell>
          <cell r="P42">
            <v>8769</v>
          </cell>
          <cell r="Q42">
            <v>6603</v>
          </cell>
          <cell r="R42">
            <v>5681</v>
          </cell>
          <cell r="S42">
            <v>9766</v>
          </cell>
          <cell r="T42">
            <v>10163</v>
          </cell>
          <cell r="U42">
            <v>6515</v>
          </cell>
          <cell r="V42">
            <v>8475</v>
          </cell>
          <cell r="W42">
            <v>6593</v>
          </cell>
          <cell r="X42">
            <v>6810</v>
          </cell>
          <cell r="Y42">
            <v>10249</v>
          </cell>
          <cell r="Z42">
            <v>11828</v>
          </cell>
          <cell r="AA42">
            <v>10933</v>
          </cell>
        </row>
        <row r="43">
          <cell r="A43">
            <v>31</v>
          </cell>
          <cell r="B43" t="str">
            <v>好間第二</v>
          </cell>
          <cell r="C43">
            <v>74</v>
          </cell>
          <cell r="D43" t="str">
            <v>kW</v>
          </cell>
          <cell r="E43">
            <v>4443</v>
          </cell>
          <cell r="F43">
            <v>4040</v>
          </cell>
          <cell r="G43">
            <v>7607</v>
          </cell>
          <cell r="H43">
            <v>7316</v>
          </cell>
          <cell r="I43">
            <v>5154</v>
          </cell>
          <cell r="J43">
            <v>5081</v>
          </cell>
          <cell r="K43">
            <v>5455</v>
          </cell>
          <cell r="L43">
            <v>4669</v>
          </cell>
          <cell r="M43">
            <v>6042</v>
          </cell>
          <cell r="N43">
            <v>7318</v>
          </cell>
          <cell r="O43">
            <v>6888</v>
          </cell>
          <cell r="P43">
            <v>6195</v>
          </cell>
          <cell r="Q43">
            <v>4443</v>
          </cell>
          <cell r="R43">
            <v>4040</v>
          </cell>
          <cell r="S43">
            <v>7607</v>
          </cell>
          <cell r="T43">
            <v>7316</v>
          </cell>
          <cell r="U43">
            <v>5154</v>
          </cell>
          <cell r="V43">
            <v>5081</v>
          </cell>
          <cell r="W43">
            <v>5455</v>
          </cell>
          <cell r="X43">
            <v>4669</v>
          </cell>
          <cell r="Y43">
            <v>6042</v>
          </cell>
          <cell r="Z43">
            <v>7318</v>
          </cell>
          <cell r="AA43">
            <v>6888</v>
          </cell>
        </row>
        <row r="44">
          <cell r="A44">
            <v>32</v>
          </cell>
          <cell r="B44" t="str">
            <v>好間第四</v>
          </cell>
          <cell r="C44">
            <v>31</v>
          </cell>
          <cell r="D44" t="str">
            <v>kW</v>
          </cell>
          <cell r="E44">
            <v>2475</v>
          </cell>
          <cell r="F44">
            <v>2038</v>
          </cell>
          <cell r="G44">
            <v>2165</v>
          </cell>
          <cell r="H44">
            <v>2203</v>
          </cell>
          <cell r="I44">
            <v>2005</v>
          </cell>
          <cell r="J44">
            <v>2450</v>
          </cell>
          <cell r="K44">
            <v>2332</v>
          </cell>
          <cell r="L44">
            <v>2144</v>
          </cell>
          <cell r="M44">
            <v>4334</v>
          </cell>
          <cell r="N44">
            <v>4955</v>
          </cell>
          <cell r="O44">
            <v>4417</v>
          </cell>
          <cell r="P44">
            <v>3553</v>
          </cell>
          <cell r="Q44">
            <v>2475</v>
          </cell>
          <cell r="R44">
            <v>2038</v>
          </cell>
          <cell r="S44">
            <v>2165</v>
          </cell>
          <cell r="T44">
            <v>2203</v>
          </cell>
          <cell r="U44">
            <v>2005</v>
          </cell>
          <cell r="V44">
            <v>2450</v>
          </cell>
          <cell r="W44">
            <v>2332</v>
          </cell>
          <cell r="X44">
            <v>2144</v>
          </cell>
          <cell r="Y44">
            <v>4334</v>
          </cell>
          <cell r="Z44">
            <v>4955</v>
          </cell>
          <cell r="AA44">
            <v>4417</v>
          </cell>
        </row>
        <row r="45">
          <cell r="A45">
            <v>32.1</v>
          </cell>
          <cell r="C45">
            <v>15</v>
          </cell>
          <cell r="D45" t="str">
            <v>A</v>
          </cell>
          <cell r="E45">
            <v>12</v>
          </cell>
          <cell r="F45">
            <v>13</v>
          </cell>
          <cell r="G45">
            <v>20</v>
          </cell>
          <cell r="H45">
            <v>18</v>
          </cell>
          <cell r="I45">
            <v>10</v>
          </cell>
          <cell r="J45">
            <v>0</v>
          </cell>
          <cell r="K45">
            <v>14</v>
          </cell>
          <cell r="L45">
            <v>12</v>
          </cell>
          <cell r="M45">
            <v>14</v>
          </cell>
          <cell r="N45">
            <v>14</v>
          </cell>
          <cell r="O45">
            <v>12</v>
          </cell>
          <cell r="P45">
            <v>13</v>
          </cell>
          <cell r="Q45">
            <v>12</v>
          </cell>
          <cell r="R45">
            <v>13</v>
          </cell>
          <cell r="S45">
            <v>20</v>
          </cell>
          <cell r="T45">
            <v>18</v>
          </cell>
          <cell r="U45">
            <v>10</v>
          </cell>
          <cell r="V45">
            <v>0</v>
          </cell>
          <cell r="W45">
            <v>14</v>
          </cell>
          <cell r="X45">
            <v>12</v>
          </cell>
          <cell r="Y45">
            <v>14</v>
          </cell>
          <cell r="Z45">
            <v>14</v>
          </cell>
          <cell r="AA45">
            <v>12</v>
          </cell>
        </row>
        <row r="46">
          <cell r="A46">
            <v>32.200000000000003</v>
          </cell>
          <cell r="C46">
            <v>7</v>
          </cell>
          <cell r="D46" t="str">
            <v>kW</v>
          </cell>
          <cell r="E46">
            <v>0</v>
          </cell>
          <cell r="F46">
            <v>0</v>
          </cell>
          <cell r="G46">
            <v>1301</v>
          </cell>
          <cell r="H46">
            <v>2256</v>
          </cell>
          <cell r="I46">
            <v>1816</v>
          </cell>
          <cell r="J46">
            <v>0</v>
          </cell>
          <cell r="K46">
            <v>0</v>
          </cell>
          <cell r="L46">
            <v>0</v>
          </cell>
          <cell r="M46">
            <v>0</v>
          </cell>
          <cell r="N46">
            <v>0</v>
          </cell>
          <cell r="O46">
            <v>0</v>
          </cell>
          <cell r="P46">
            <v>0</v>
          </cell>
          <cell r="Q46">
            <v>0</v>
          </cell>
          <cell r="R46">
            <v>0</v>
          </cell>
          <cell r="S46">
            <v>1301</v>
          </cell>
          <cell r="T46">
            <v>2256</v>
          </cell>
          <cell r="U46">
            <v>1816</v>
          </cell>
          <cell r="V46">
            <v>0</v>
          </cell>
          <cell r="W46">
            <v>0</v>
          </cell>
          <cell r="X46">
            <v>0</v>
          </cell>
          <cell r="Y46">
            <v>0</v>
          </cell>
          <cell r="Z46">
            <v>0</v>
          </cell>
          <cell r="AA46">
            <v>0</v>
          </cell>
        </row>
        <row r="47">
          <cell r="A47">
            <v>32.299999999999997</v>
          </cell>
          <cell r="C47">
            <v>5</v>
          </cell>
          <cell r="D47" t="str">
            <v>kW</v>
          </cell>
          <cell r="E47">
            <v>0</v>
          </cell>
          <cell r="F47">
            <v>1</v>
          </cell>
          <cell r="G47">
            <v>196</v>
          </cell>
          <cell r="H47">
            <v>212</v>
          </cell>
          <cell r="I47">
            <v>0</v>
          </cell>
          <cell r="J47">
            <v>0</v>
          </cell>
          <cell r="K47">
            <v>0</v>
          </cell>
          <cell r="L47">
            <v>0</v>
          </cell>
          <cell r="M47">
            <v>0</v>
          </cell>
          <cell r="N47">
            <v>0</v>
          </cell>
          <cell r="O47">
            <v>0</v>
          </cell>
          <cell r="P47">
            <v>0</v>
          </cell>
          <cell r="Q47">
            <v>0</v>
          </cell>
          <cell r="R47">
            <v>1</v>
          </cell>
          <cell r="S47">
            <v>196</v>
          </cell>
          <cell r="T47">
            <v>212</v>
          </cell>
          <cell r="U47">
            <v>0</v>
          </cell>
          <cell r="V47">
            <v>0</v>
          </cell>
          <cell r="W47">
            <v>0</v>
          </cell>
          <cell r="X47">
            <v>0</v>
          </cell>
          <cell r="Y47">
            <v>0</v>
          </cell>
          <cell r="Z47">
            <v>0</v>
          </cell>
          <cell r="AA47">
            <v>0</v>
          </cell>
        </row>
        <row r="48">
          <cell r="A48">
            <v>33</v>
          </cell>
          <cell r="B48" t="str">
            <v>三和</v>
          </cell>
          <cell r="C48">
            <v>131</v>
          </cell>
          <cell r="D48" t="str">
            <v>kW</v>
          </cell>
          <cell r="E48">
            <v>7707</v>
          </cell>
          <cell r="F48">
            <v>5776</v>
          </cell>
          <cell r="G48">
            <v>5918</v>
          </cell>
          <cell r="H48">
            <v>7443</v>
          </cell>
          <cell r="I48">
            <v>7624</v>
          </cell>
          <cell r="J48">
            <v>6387</v>
          </cell>
          <cell r="K48">
            <v>4025</v>
          </cell>
          <cell r="L48">
            <v>6570</v>
          </cell>
          <cell r="M48">
            <v>12689</v>
          </cell>
          <cell r="N48">
            <v>14781</v>
          </cell>
          <cell r="O48">
            <v>12331</v>
          </cell>
          <cell r="P48">
            <v>9462</v>
          </cell>
          <cell r="Q48">
            <v>7707</v>
          </cell>
          <cell r="R48">
            <v>5776</v>
          </cell>
          <cell r="S48">
            <v>5918</v>
          </cell>
          <cell r="T48">
            <v>7443</v>
          </cell>
          <cell r="U48">
            <v>7624</v>
          </cell>
          <cell r="V48">
            <v>6387</v>
          </cell>
          <cell r="W48">
            <v>4025</v>
          </cell>
          <cell r="X48">
            <v>6570</v>
          </cell>
          <cell r="Y48">
            <v>12689</v>
          </cell>
          <cell r="Z48">
            <v>14781</v>
          </cell>
          <cell r="AA48">
            <v>12331</v>
          </cell>
        </row>
        <row r="49">
          <cell r="A49">
            <v>33.1</v>
          </cell>
          <cell r="C49">
            <v>20</v>
          </cell>
          <cell r="D49" t="str">
            <v>kVA</v>
          </cell>
          <cell r="E49">
            <v>150</v>
          </cell>
          <cell r="F49">
            <v>96</v>
          </cell>
          <cell r="G49">
            <v>135</v>
          </cell>
          <cell r="H49">
            <v>169</v>
          </cell>
          <cell r="I49">
            <v>146</v>
          </cell>
          <cell r="J49">
            <v>171</v>
          </cell>
          <cell r="K49">
            <v>150</v>
          </cell>
          <cell r="L49">
            <v>150</v>
          </cell>
          <cell r="M49">
            <v>150</v>
          </cell>
          <cell r="N49">
            <v>150</v>
          </cell>
          <cell r="O49">
            <v>150</v>
          </cell>
          <cell r="P49">
            <v>150</v>
          </cell>
          <cell r="Q49">
            <v>150</v>
          </cell>
          <cell r="R49">
            <v>96</v>
          </cell>
          <cell r="S49">
            <v>135</v>
          </cell>
          <cell r="T49">
            <v>169</v>
          </cell>
          <cell r="U49">
            <v>146</v>
          </cell>
          <cell r="V49">
            <v>171</v>
          </cell>
          <cell r="W49">
            <v>150</v>
          </cell>
          <cell r="X49">
            <v>150</v>
          </cell>
          <cell r="Y49">
            <v>150</v>
          </cell>
          <cell r="Z49">
            <v>150</v>
          </cell>
          <cell r="AA49">
            <v>150</v>
          </cell>
        </row>
        <row r="50">
          <cell r="A50">
            <v>33.200000000000003</v>
          </cell>
          <cell r="C50">
            <v>9</v>
          </cell>
          <cell r="D50" t="str">
            <v>kW</v>
          </cell>
          <cell r="E50">
            <v>1200</v>
          </cell>
          <cell r="F50">
            <v>189</v>
          </cell>
          <cell r="G50">
            <v>2137</v>
          </cell>
          <cell r="H50">
            <v>1444</v>
          </cell>
          <cell r="I50">
            <v>14</v>
          </cell>
          <cell r="J50">
            <v>15</v>
          </cell>
          <cell r="K50">
            <v>1200</v>
          </cell>
          <cell r="L50">
            <v>1200</v>
          </cell>
          <cell r="M50">
            <v>1200</v>
          </cell>
          <cell r="N50">
            <v>1200</v>
          </cell>
          <cell r="O50">
            <v>1200</v>
          </cell>
          <cell r="P50">
            <v>1200</v>
          </cell>
          <cell r="Q50">
            <v>1200</v>
          </cell>
          <cell r="R50">
            <v>189</v>
          </cell>
          <cell r="S50">
            <v>2137</v>
          </cell>
          <cell r="T50">
            <v>1444</v>
          </cell>
          <cell r="U50">
            <v>14</v>
          </cell>
          <cell r="V50">
            <v>15</v>
          </cell>
          <cell r="W50">
            <v>1200</v>
          </cell>
          <cell r="X50">
            <v>1200</v>
          </cell>
          <cell r="Y50">
            <v>1200</v>
          </cell>
          <cell r="Z50">
            <v>1200</v>
          </cell>
          <cell r="AA50">
            <v>1200</v>
          </cell>
        </row>
        <row r="51">
          <cell r="A51">
            <v>33.299999999999997</v>
          </cell>
          <cell r="C51">
            <v>36</v>
          </cell>
          <cell r="D51" t="str">
            <v>kVA</v>
          </cell>
          <cell r="E51">
            <v>0</v>
          </cell>
          <cell r="F51">
            <v>1</v>
          </cell>
          <cell r="G51">
            <v>0</v>
          </cell>
          <cell r="H51">
            <v>6</v>
          </cell>
          <cell r="I51">
            <v>0</v>
          </cell>
          <cell r="J51">
            <v>0</v>
          </cell>
          <cell r="K51">
            <v>1</v>
          </cell>
          <cell r="L51">
            <v>0</v>
          </cell>
          <cell r="M51">
            <v>0</v>
          </cell>
          <cell r="N51">
            <v>0</v>
          </cell>
          <cell r="O51">
            <v>0</v>
          </cell>
          <cell r="P51">
            <v>0</v>
          </cell>
          <cell r="Q51">
            <v>0</v>
          </cell>
          <cell r="R51">
            <v>1</v>
          </cell>
          <cell r="S51">
            <v>0</v>
          </cell>
          <cell r="T51">
            <v>6</v>
          </cell>
          <cell r="U51">
            <v>0</v>
          </cell>
          <cell r="V51">
            <v>0</v>
          </cell>
          <cell r="W51">
            <v>1</v>
          </cell>
          <cell r="X51">
            <v>0</v>
          </cell>
          <cell r="Y51">
            <v>0</v>
          </cell>
          <cell r="Z51">
            <v>0</v>
          </cell>
          <cell r="AA51">
            <v>0</v>
          </cell>
        </row>
        <row r="52">
          <cell r="A52">
            <v>34</v>
          </cell>
          <cell r="B52" t="str">
            <v>小名浜第一</v>
          </cell>
          <cell r="C52">
            <v>85</v>
          </cell>
          <cell r="D52" t="str">
            <v>kW</v>
          </cell>
          <cell r="E52">
            <v>5278</v>
          </cell>
          <cell r="F52">
            <v>4941</v>
          </cell>
          <cell r="G52">
            <v>6482</v>
          </cell>
          <cell r="H52">
            <v>6911</v>
          </cell>
          <cell r="I52">
            <v>4487</v>
          </cell>
          <cell r="J52">
            <v>5963</v>
          </cell>
          <cell r="K52">
            <v>4861</v>
          </cell>
          <cell r="L52">
            <v>5440</v>
          </cell>
          <cell r="M52">
            <v>7748</v>
          </cell>
          <cell r="N52">
            <v>11086</v>
          </cell>
          <cell r="O52">
            <v>10250</v>
          </cell>
          <cell r="P52">
            <v>7796</v>
          </cell>
          <cell r="Q52">
            <v>5278</v>
          </cell>
          <cell r="R52">
            <v>4941</v>
          </cell>
          <cell r="S52">
            <v>6482</v>
          </cell>
          <cell r="T52">
            <v>6911</v>
          </cell>
          <cell r="U52">
            <v>4487</v>
          </cell>
          <cell r="V52">
            <v>5963</v>
          </cell>
          <cell r="W52">
            <v>4861</v>
          </cell>
          <cell r="X52">
            <v>5440</v>
          </cell>
          <cell r="Y52">
            <v>7748</v>
          </cell>
          <cell r="Z52">
            <v>11086</v>
          </cell>
          <cell r="AA52">
            <v>10250</v>
          </cell>
        </row>
        <row r="53">
          <cell r="A53">
            <v>35</v>
          </cell>
          <cell r="B53" t="str">
            <v>小名浜第二</v>
          </cell>
          <cell r="C53">
            <v>108</v>
          </cell>
          <cell r="D53" t="str">
            <v>kW</v>
          </cell>
          <cell r="E53">
            <v>5970</v>
          </cell>
          <cell r="F53">
            <v>5204</v>
          </cell>
          <cell r="G53">
            <v>6472</v>
          </cell>
          <cell r="H53">
            <v>8355</v>
          </cell>
          <cell r="I53">
            <v>8286</v>
          </cell>
          <cell r="J53">
            <v>6971</v>
          </cell>
          <cell r="K53">
            <v>5490</v>
          </cell>
          <cell r="L53">
            <v>5450</v>
          </cell>
          <cell r="M53">
            <v>7324</v>
          </cell>
          <cell r="N53">
            <v>9829</v>
          </cell>
          <cell r="O53">
            <v>9250</v>
          </cell>
          <cell r="P53">
            <v>8019</v>
          </cell>
          <cell r="Q53">
            <v>5970</v>
          </cell>
          <cell r="R53">
            <v>5204</v>
          </cell>
          <cell r="S53">
            <v>6472</v>
          </cell>
          <cell r="T53">
            <v>8355</v>
          </cell>
          <cell r="U53">
            <v>8286</v>
          </cell>
          <cell r="V53">
            <v>6971</v>
          </cell>
          <cell r="W53">
            <v>5490</v>
          </cell>
          <cell r="X53">
            <v>5450</v>
          </cell>
          <cell r="Y53">
            <v>7324</v>
          </cell>
          <cell r="Z53">
            <v>9829</v>
          </cell>
          <cell r="AA53">
            <v>9250</v>
          </cell>
        </row>
        <row r="54">
          <cell r="A54">
            <v>36</v>
          </cell>
          <cell r="B54" t="str">
            <v>小名浜第三</v>
          </cell>
          <cell r="C54">
            <v>92</v>
          </cell>
          <cell r="D54" t="str">
            <v>kW</v>
          </cell>
          <cell r="E54">
            <v>6212</v>
          </cell>
          <cell r="F54">
            <v>5337</v>
          </cell>
          <cell r="G54">
            <v>7667</v>
          </cell>
          <cell r="H54">
            <v>9636</v>
          </cell>
          <cell r="I54">
            <v>6959</v>
          </cell>
          <cell r="J54">
            <v>7396</v>
          </cell>
          <cell r="K54">
            <v>6082</v>
          </cell>
          <cell r="L54">
            <v>6360</v>
          </cell>
          <cell r="M54">
            <v>8332</v>
          </cell>
          <cell r="N54">
            <v>10836</v>
          </cell>
          <cell r="O54">
            <v>10385</v>
          </cell>
          <cell r="P54">
            <v>8110</v>
          </cell>
          <cell r="Q54">
            <v>6212</v>
          </cell>
          <cell r="R54">
            <v>5337</v>
          </cell>
          <cell r="S54">
            <v>7667</v>
          </cell>
          <cell r="T54">
            <v>9636</v>
          </cell>
          <cell r="U54">
            <v>6959</v>
          </cell>
          <cell r="V54">
            <v>7396</v>
          </cell>
          <cell r="W54">
            <v>6082</v>
          </cell>
          <cell r="X54">
            <v>6360</v>
          </cell>
          <cell r="Y54">
            <v>8332</v>
          </cell>
          <cell r="Z54">
            <v>10836</v>
          </cell>
          <cell r="AA54">
            <v>10385</v>
          </cell>
        </row>
        <row r="55">
          <cell r="A55">
            <v>37</v>
          </cell>
          <cell r="B55" t="str">
            <v>小名浜東</v>
          </cell>
          <cell r="C55">
            <v>64</v>
          </cell>
          <cell r="D55" t="str">
            <v>kW</v>
          </cell>
          <cell r="E55">
            <v>6827</v>
          </cell>
          <cell r="F55">
            <v>5532</v>
          </cell>
          <cell r="G55">
            <v>6913</v>
          </cell>
          <cell r="H55">
            <v>7862</v>
          </cell>
          <cell r="I55">
            <v>6261</v>
          </cell>
          <cell r="J55">
            <v>7091</v>
          </cell>
          <cell r="K55">
            <v>8370</v>
          </cell>
          <cell r="L55">
            <v>8379</v>
          </cell>
          <cell r="M55">
            <v>8942</v>
          </cell>
          <cell r="N55">
            <v>9905</v>
          </cell>
          <cell r="O55">
            <v>9280</v>
          </cell>
          <cell r="P55">
            <v>8875</v>
          </cell>
          <cell r="Q55">
            <v>6827</v>
          </cell>
          <cell r="R55">
            <v>5532</v>
          </cell>
          <cell r="S55">
            <v>6913</v>
          </cell>
          <cell r="T55">
            <v>7862</v>
          </cell>
          <cell r="U55">
            <v>6261</v>
          </cell>
          <cell r="V55">
            <v>7091</v>
          </cell>
          <cell r="W55">
            <v>8370</v>
          </cell>
          <cell r="X55">
            <v>8379</v>
          </cell>
          <cell r="Y55">
            <v>8942</v>
          </cell>
          <cell r="Z55">
            <v>9905</v>
          </cell>
          <cell r="AA55">
            <v>9280</v>
          </cell>
        </row>
        <row r="56">
          <cell r="A56">
            <v>38</v>
          </cell>
          <cell r="B56" t="str">
            <v>小名浜西</v>
          </cell>
          <cell r="C56">
            <v>118</v>
          </cell>
          <cell r="D56" t="str">
            <v>kW</v>
          </cell>
          <cell r="E56">
            <v>6442</v>
          </cell>
          <cell r="F56">
            <v>6039</v>
          </cell>
          <cell r="G56">
            <v>7942</v>
          </cell>
          <cell r="H56">
            <v>8583</v>
          </cell>
          <cell r="I56">
            <v>5631</v>
          </cell>
          <cell r="J56">
            <v>7508</v>
          </cell>
          <cell r="K56">
            <v>6904</v>
          </cell>
          <cell r="L56">
            <v>6510</v>
          </cell>
          <cell r="M56">
            <v>8871</v>
          </cell>
          <cell r="N56">
            <v>12320</v>
          </cell>
          <cell r="O56">
            <v>11838</v>
          </cell>
          <cell r="P56">
            <v>9654</v>
          </cell>
          <cell r="Q56">
            <v>6442</v>
          </cell>
          <cell r="R56">
            <v>6039</v>
          </cell>
          <cell r="S56">
            <v>7942</v>
          </cell>
          <cell r="T56">
            <v>8583</v>
          </cell>
          <cell r="U56">
            <v>5631</v>
          </cell>
          <cell r="V56">
            <v>7508</v>
          </cell>
          <cell r="W56">
            <v>6904</v>
          </cell>
          <cell r="X56">
            <v>6510</v>
          </cell>
          <cell r="Y56">
            <v>8871</v>
          </cell>
          <cell r="Z56">
            <v>12320</v>
          </cell>
          <cell r="AA56">
            <v>11838</v>
          </cell>
        </row>
        <row r="57">
          <cell r="A57">
            <v>39</v>
          </cell>
          <cell r="B57" t="str">
            <v>鹿島</v>
          </cell>
          <cell r="C57">
            <v>94</v>
          </cell>
          <cell r="D57" t="str">
            <v>kW</v>
          </cell>
          <cell r="E57">
            <v>5324</v>
          </cell>
          <cell r="F57">
            <v>4832</v>
          </cell>
          <cell r="G57">
            <v>5634</v>
          </cell>
          <cell r="H57">
            <v>6846</v>
          </cell>
          <cell r="I57">
            <v>5632</v>
          </cell>
          <cell r="J57">
            <v>5667</v>
          </cell>
          <cell r="K57">
            <v>4623</v>
          </cell>
          <cell r="L57">
            <v>5223</v>
          </cell>
          <cell r="M57">
            <v>9056</v>
          </cell>
          <cell r="N57">
            <v>10595</v>
          </cell>
          <cell r="O57">
            <v>10160</v>
          </cell>
          <cell r="P57">
            <v>8202</v>
          </cell>
          <cell r="Q57">
            <v>5324</v>
          </cell>
          <cell r="R57">
            <v>4832</v>
          </cell>
          <cell r="S57">
            <v>5634</v>
          </cell>
          <cell r="T57">
            <v>6846</v>
          </cell>
          <cell r="U57">
            <v>5632</v>
          </cell>
          <cell r="V57">
            <v>5667</v>
          </cell>
          <cell r="W57">
            <v>4623</v>
          </cell>
          <cell r="X57">
            <v>5223</v>
          </cell>
          <cell r="Y57">
            <v>9056</v>
          </cell>
          <cell r="Z57">
            <v>10595</v>
          </cell>
          <cell r="AA57">
            <v>10160</v>
          </cell>
        </row>
        <row r="58">
          <cell r="A58">
            <v>40</v>
          </cell>
          <cell r="B58" t="str">
            <v>江名</v>
          </cell>
          <cell r="C58">
            <v>59</v>
          </cell>
          <cell r="D58" t="str">
            <v>kW</v>
          </cell>
          <cell r="E58">
            <v>4544</v>
          </cell>
          <cell r="F58">
            <v>3813</v>
          </cell>
          <cell r="G58">
            <v>4747</v>
          </cell>
          <cell r="H58">
            <v>5735</v>
          </cell>
          <cell r="I58">
            <v>4893</v>
          </cell>
          <cell r="J58">
            <v>5959</v>
          </cell>
          <cell r="K58">
            <v>4335</v>
          </cell>
          <cell r="L58">
            <v>4436</v>
          </cell>
          <cell r="M58">
            <v>6761</v>
          </cell>
          <cell r="N58">
            <v>8059</v>
          </cell>
          <cell r="O58">
            <v>7325</v>
          </cell>
          <cell r="P58">
            <v>6076</v>
          </cell>
          <cell r="Q58">
            <v>4544</v>
          </cell>
          <cell r="R58">
            <v>3813</v>
          </cell>
          <cell r="S58">
            <v>4747</v>
          </cell>
          <cell r="T58">
            <v>5735</v>
          </cell>
          <cell r="U58">
            <v>4893</v>
          </cell>
          <cell r="V58">
            <v>5959</v>
          </cell>
          <cell r="W58">
            <v>4335</v>
          </cell>
          <cell r="X58">
            <v>4436</v>
          </cell>
          <cell r="Y58">
            <v>6761</v>
          </cell>
          <cell r="Z58">
            <v>8059</v>
          </cell>
          <cell r="AA58">
            <v>7325</v>
          </cell>
        </row>
        <row r="59">
          <cell r="A59">
            <v>41</v>
          </cell>
          <cell r="B59" t="str">
            <v>永崎</v>
          </cell>
          <cell r="C59">
            <v>75</v>
          </cell>
          <cell r="D59" t="str">
            <v>kW</v>
          </cell>
          <cell r="E59">
            <v>4389</v>
          </cell>
          <cell r="F59">
            <v>4211</v>
          </cell>
          <cell r="G59">
            <v>4769</v>
          </cell>
          <cell r="H59">
            <v>5169</v>
          </cell>
          <cell r="I59">
            <v>5952</v>
          </cell>
          <cell r="J59">
            <v>5068</v>
          </cell>
          <cell r="K59">
            <v>4212</v>
          </cell>
          <cell r="L59">
            <v>3884</v>
          </cell>
          <cell r="M59">
            <v>6456</v>
          </cell>
          <cell r="N59">
            <v>7948</v>
          </cell>
          <cell r="O59">
            <v>7356</v>
          </cell>
          <cell r="P59">
            <v>6213</v>
          </cell>
          <cell r="Q59">
            <v>4389</v>
          </cell>
          <cell r="R59">
            <v>4211</v>
          </cell>
          <cell r="S59">
            <v>4769</v>
          </cell>
          <cell r="T59">
            <v>5169</v>
          </cell>
          <cell r="U59">
            <v>5952</v>
          </cell>
          <cell r="V59">
            <v>5068</v>
          </cell>
          <cell r="W59">
            <v>4212</v>
          </cell>
          <cell r="X59">
            <v>3884</v>
          </cell>
          <cell r="Y59">
            <v>6456</v>
          </cell>
          <cell r="Z59">
            <v>7948</v>
          </cell>
          <cell r="AA59">
            <v>7356</v>
          </cell>
        </row>
        <row r="60">
          <cell r="A60">
            <v>42</v>
          </cell>
          <cell r="B60" t="str">
            <v>泉</v>
          </cell>
          <cell r="C60">
            <v>188</v>
          </cell>
          <cell r="D60" t="str">
            <v>kW</v>
          </cell>
          <cell r="E60">
            <v>12354</v>
          </cell>
          <cell r="F60">
            <v>10912</v>
          </cell>
          <cell r="G60">
            <v>13716</v>
          </cell>
          <cell r="H60">
            <v>15520</v>
          </cell>
          <cell r="I60">
            <v>11491</v>
          </cell>
          <cell r="J60">
            <v>14297</v>
          </cell>
          <cell r="K60">
            <v>11683</v>
          </cell>
          <cell r="L60">
            <v>11797</v>
          </cell>
          <cell r="M60">
            <v>17456</v>
          </cell>
          <cell r="N60">
            <v>19389</v>
          </cell>
          <cell r="O60">
            <v>19413</v>
          </cell>
          <cell r="P60">
            <v>15173</v>
          </cell>
          <cell r="Q60">
            <v>12354</v>
          </cell>
          <cell r="R60">
            <v>10912</v>
          </cell>
          <cell r="S60">
            <v>13716</v>
          </cell>
          <cell r="T60">
            <v>15520</v>
          </cell>
          <cell r="U60">
            <v>11491</v>
          </cell>
          <cell r="V60">
            <v>14297</v>
          </cell>
          <cell r="W60">
            <v>11683</v>
          </cell>
          <cell r="X60">
            <v>11797</v>
          </cell>
          <cell r="Y60">
            <v>17456</v>
          </cell>
          <cell r="Z60">
            <v>19389</v>
          </cell>
          <cell r="AA60">
            <v>19413</v>
          </cell>
        </row>
        <row r="61">
          <cell r="A61">
            <v>43</v>
          </cell>
          <cell r="B61" t="str">
            <v>泉北</v>
          </cell>
          <cell r="C61">
            <v>154</v>
          </cell>
          <cell r="D61" t="str">
            <v>kW</v>
          </cell>
          <cell r="E61">
            <v>10588</v>
          </cell>
          <cell r="F61">
            <v>10085</v>
          </cell>
          <cell r="G61">
            <v>11788</v>
          </cell>
          <cell r="H61">
            <v>12470</v>
          </cell>
          <cell r="I61">
            <v>8476</v>
          </cell>
          <cell r="J61">
            <v>11641</v>
          </cell>
          <cell r="K61">
            <v>10665</v>
          </cell>
          <cell r="L61">
            <v>10820</v>
          </cell>
          <cell r="M61">
            <v>15507</v>
          </cell>
          <cell r="N61">
            <v>17970</v>
          </cell>
          <cell r="O61">
            <v>17349</v>
          </cell>
          <cell r="P61">
            <v>14662</v>
          </cell>
          <cell r="Q61">
            <v>10588</v>
          </cell>
          <cell r="R61">
            <v>10085</v>
          </cell>
          <cell r="S61">
            <v>11788</v>
          </cell>
          <cell r="T61">
            <v>12470</v>
          </cell>
          <cell r="U61">
            <v>8476</v>
          </cell>
          <cell r="V61">
            <v>11641</v>
          </cell>
          <cell r="W61">
            <v>10665</v>
          </cell>
          <cell r="X61">
            <v>10820</v>
          </cell>
          <cell r="Y61">
            <v>15507</v>
          </cell>
          <cell r="Z61">
            <v>17970</v>
          </cell>
          <cell r="AA61">
            <v>17349</v>
          </cell>
        </row>
        <row r="62">
          <cell r="A62">
            <v>44</v>
          </cell>
          <cell r="B62" t="str">
            <v>渡辺</v>
          </cell>
          <cell r="C62">
            <v>37</v>
          </cell>
          <cell r="D62" t="str">
            <v>kW</v>
          </cell>
          <cell r="E62">
            <v>3319</v>
          </cell>
          <cell r="F62">
            <v>2914</v>
          </cell>
          <cell r="G62">
            <v>3397</v>
          </cell>
          <cell r="H62">
            <v>3763</v>
          </cell>
          <cell r="I62">
            <v>2714</v>
          </cell>
          <cell r="J62">
            <v>3297</v>
          </cell>
          <cell r="K62">
            <v>3158</v>
          </cell>
          <cell r="L62">
            <v>3182</v>
          </cell>
          <cell r="M62">
            <v>4335</v>
          </cell>
          <cell r="N62">
            <v>5027</v>
          </cell>
          <cell r="O62">
            <v>4785</v>
          </cell>
          <cell r="P62">
            <v>4272</v>
          </cell>
          <cell r="Q62">
            <v>3319</v>
          </cell>
          <cell r="R62">
            <v>2914</v>
          </cell>
          <cell r="S62">
            <v>3397</v>
          </cell>
          <cell r="T62">
            <v>3763</v>
          </cell>
          <cell r="U62">
            <v>2714</v>
          </cell>
          <cell r="V62">
            <v>3297</v>
          </cell>
          <cell r="W62">
            <v>3158</v>
          </cell>
          <cell r="X62">
            <v>3182</v>
          </cell>
          <cell r="Y62">
            <v>4335</v>
          </cell>
          <cell r="Z62">
            <v>5027</v>
          </cell>
          <cell r="AA62">
            <v>4785</v>
          </cell>
        </row>
        <row r="63">
          <cell r="A63">
            <v>44.1</v>
          </cell>
          <cell r="C63">
            <v>20</v>
          </cell>
          <cell r="D63" t="str">
            <v>A</v>
          </cell>
          <cell r="E63">
            <v>19</v>
          </cell>
          <cell r="F63">
            <v>19</v>
          </cell>
          <cell r="G63">
            <v>38</v>
          </cell>
          <cell r="H63">
            <v>17</v>
          </cell>
          <cell r="I63">
            <v>18</v>
          </cell>
          <cell r="J63">
            <v>19</v>
          </cell>
          <cell r="K63">
            <v>20</v>
          </cell>
          <cell r="L63">
            <v>17</v>
          </cell>
          <cell r="M63">
            <v>17</v>
          </cell>
          <cell r="N63">
            <v>20</v>
          </cell>
          <cell r="O63">
            <v>16</v>
          </cell>
          <cell r="P63">
            <v>18</v>
          </cell>
          <cell r="Q63">
            <v>19</v>
          </cell>
          <cell r="R63">
            <v>19</v>
          </cell>
          <cell r="S63">
            <v>38</v>
          </cell>
          <cell r="T63">
            <v>17</v>
          </cell>
          <cell r="U63">
            <v>18</v>
          </cell>
          <cell r="V63">
            <v>19</v>
          </cell>
          <cell r="W63">
            <v>20</v>
          </cell>
          <cell r="X63">
            <v>17</v>
          </cell>
          <cell r="Y63">
            <v>17</v>
          </cell>
          <cell r="Z63">
            <v>20</v>
          </cell>
          <cell r="AA63">
            <v>16</v>
          </cell>
        </row>
        <row r="64">
          <cell r="A64">
            <v>44.2</v>
          </cell>
          <cell r="C64">
            <v>7</v>
          </cell>
          <cell r="D64" t="str">
            <v>kW</v>
          </cell>
          <cell r="E64">
            <v>0</v>
          </cell>
          <cell r="F64">
            <v>0</v>
          </cell>
          <cell r="G64">
            <v>840</v>
          </cell>
          <cell r="H64">
            <v>2329</v>
          </cell>
          <cell r="I64">
            <v>2689</v>
          </cell>
          <cell r="J64">
            <v>0</v>
          </cell>
          <cell r="K64">
            <v>0</v>
          </cell>
          <cell r="L64">
            <v>0</v>
          </cell>
          <cell r="M64">
            <v>0</v>
          </cell>
          <cell r="N64">
            <v>0</v>
          </cell>
          <cell r="O64">
            <v>0</v>
          </cell>
          <cell r="P64">
            <v>0</v>
          </cell>
          <cell r="Q64">
            <v>0</v>
          </cell>
          <cell r="R64">
            <v>0</v>
          </cell>
          <cell r="S64">
            <v>840</v>
          </cell>
          <cell r="T64">
            <v>2329</v>
          </cell>
          <cell r="U64">
            <v>2689</v>
          </cell>
          <cell r="V64">
            <v>0</v>
          </cell>
          <cell r="W64">
            <v>0</v>
          </cell>
          <cell r="X64">
            <v>0</v>
          </cell>
          <cell r="Y64">
            <v>0</v>
          </cell>
          <cell r="Z64">
            <v>0</v>
          </cell>
          <cell r="AA64">
            <v>0</v>
          </cell>
        </row>
        <row r="65">
          <cell r="A65">
            <v>45</v>
          </cell>
          <cell r="B65" t="str">
            <v>湯本第一</v>
          </cell>
          <cell r="C65">
            <v>85</v>
          </cell>
          <cell r="D65" t="str">
            <v>kW</v>
          </cell>
          <cell r="E65">
            <v>6879</v>
          </cell>
          <cell r="F65">
            <v>5356</v>
          </cell>
          <cell r="G65">
            <v>7257</v>
          </cell>
          <cell r="H65">
            <v>7835</v>
          </cell>
          <cell r="I65">
            <v>4801</v>
          </cell>
          <cell r="J65">
            <v>6826</v>
          </cell>
          <cell r="K65">
            <v>6581</v>
          </cell>
          <cell r="L65">
            <v>6820</v>
          </cell>
          <cell r="M65">
            <v>9638</v>
          </cell>
          <cell r="N65">
            <v>10411</v>
          </cell>
          <cell r="O65">
            <v>10416</v>
          </cell>
          <cell r="P65">
            <v>9158</v>
          </cell>
          <cell r="Q65">
            <v>6879</v>
          </cell>
          <cell r="R65">
            <v>5356</v>
          </cell>
          <cell r="S65">
            <v>7257</v>
          </cell>
          <cell r="T65">
            <v>7835</v>
          </cell>
          <cell r="U65">
            <v>4801</v>
          </cell>
          <cell r="V65">
            <v>6826</v>
          </cell>
          <cell r="W65">
            <v>6581</v>
          </cell>
          <cell r="X65">
            <v>6820</v>
          </cell>
          <cell r="Y65">
            <v>9638</v>
          </cell>
          <cell r="Z65">
            <v>10411</v>
          </cell>
          <cell r="AA65">
            <v>10416</v>
          </cell>
        </row>
        <row r="66">
          <cell r="A66">
            <v>46</v>
          </cell>
          <cell r="B66" t="str">
            <v>湯本第二</v>
          </cell>
          <cell r="C66">
            <v>53</v>
          </cell>
          <cell r="D66" t="str">
            <v>kW</v>
          </cell>
          <cell r="E66">
            <v>3079</v>
          </cell>
          <cell r="F66">
            <v>2450</v>
          </cell>
          <cell r="G66">
            <v>3953</v>
          </cell>
          <cell r="H66">
            <v>4931</v>
          </cell>
          <cell r="I66">
            <v>2480</v>
          </cell>
          <cell r="J66">
            <v>3251</v>
          </cell>
          <cell r="K66">
            <v>3690</v>
          </cell>
          <cell r="L66">
            <v>3356</v>
          </cell>
          <cell r="M66">
            <v>7268</v>
          </cell>
          <cell r="N66">
            <v>7979</v>
          </cell>
          <cell r="O66">
            <v>6879</v>
          </cell>
          <cell r="P66">
            <v>5276</v>
          </cell>
          <cell r="Q66">
            <v>3079</v>
          </cell>
          <cell r="R66">
            <v>2450</v>
          </cell>
          <cell r="S66">
            <v>3953</v>
          </cell>
          <cell r="T66">
            <v>4931</v>
          </cell>
          <cell r="U66">
            <v>2480</v>
          </cell>
          <cell r="V66">
            <v>3251</v>
          </cell>
          <cell r="W66">
            <v>3690</v>
          </cell>
          <cell r="X66">
            <v>3356</v>
          </cell>
          <cell r="Y66">
            <v>7268</v>
          </cell>
          <cell r="Z66">
            <v>7979</v>
          </cell>
          <cell r="AA66">
            <v>6879</v>
          </cell>
        </row>
        <row r="67">
          <cell r="A67">
            <v>47</v>
          </cell>
          <cell r="B67" t="str">
            <v>湯本第三</v>
          </cell>
          <cell r="C67">
            <v>77</v>
          </cell>
          <cell r="D67" t="str">
            <v>kW</v>
          </cell>
          <cell r="E67">
            <v>3354</v>
          </cell>
          <cell r="F67">
            <v>2998</v>
          </cell>
          <cell r="G67">
            <v>4166</v>
          </cell>
          <cell r="H67">
            <v>6372</v>
          </cell>
          <cell r="I67">
            <v>5167</v>
          </cell>
          <cell r="J67">
            <v>4248</v>
          </cell>
          <cell r="K67">
            <v>3595</v>
          </cell>
          <cell r="L67">
            <v>3665</v>
          </cell>
          <cell r="M67">
            <v>8394</v>
          </cell>
          <cell r="N67">
            <v>8664</v>
          </cell>
          <cell r="O67">
            <v>8204</v>
          </cell>
          <cell r="P67">
            <v>6577</v>
          </cell>
          <cell r="Q67">
            <v>3354</v>
          </cell>
          <cell r="R67">
            <v>2998</v>
          </cell>
          <cell r="S67">
            <v>4166</v>
          </cell>
          <cell r="T67">
            <v>6372</v>
          </cell>
          <cell r="U67">
            <v>5167</v>
          </cell>
          <cell r="V67">
            <v>4248</v>
          </cell>
          <cell r="W67">
            <v>3595</v>
          </cell>
          <cell r="X67">
            <v>3665</v>
          </cell>
          <cell r="Y67">
            <v>8394</v>
          </cell>
          <cell r="Z67">
            <v>8664</v>
          </cell>
          <cell r="AA67">
            <v>8204</v>
          </cell>
        </row>
        <row r="68">
          <cell r="A68">
            <v>48</v>
          </cell>
          <cell r="B68" t="str">
            <v>長倉</v>
          </cell>
          <cell r="C68">
            <v>62</v>
          </cell>
          <cell r="D68" t="str">
            <v>kW</v>
          </cell>
          <cell r="E68">
            <v>4494</v>
          </cell>
          <cell r="F68">
            <v>3403</v>
          </cell>
          <cell r="G68">
            <v>4586</v>
          </cell>
          <cell r="H68">
            <v>5059</v>
          </cell>
          <cell r="I68">
            <v>4390</v>
          </cell>
          <cell r="J68">
            <v>4418</v>
          </cell>
          <cell r="K68">
            <v>4675</v>
          </cell>
          <cell r="L68">
            <v>4328</v>
          </cell>
          <cell r="M68">
            <v>7126</v>
          </cell>
          <cell r="N68">
            <v>7873</v>
          </cell>
          <cell r="O68">
            <v>7522</v>
          </cell>
          <cell r="P68">
            <v>5695</v>
          </cell>
          <cell r="Q68">
            <v>4494</v>
          </cell>
          <cell r="R68">
            <v>3403</v>
          </cell>
          <cell r="S68">
            <v>4586</v>
          </cell>
          <cell r="T68">
            <v>5059</v>
          </cell>
          <cell r="U68">
            <v>4390</v>
          </cell>
          <cell r="V68">
            <v>4418</v>
          </cell>
          <cell r="W68">
            <v>4675</v>
          </cell>
          <cell r="X68">
            <v>4328</v>
          </cell>
          <cell r="Y68">
            <v>7126</v>
          </cell>
          <cell r="Z68">
            <v>7873</v>
          </cell>
          <cell r="AA68">
            <v>7522</v>
          </cell>
        </row>
        <row r="69">
          <cell r="A69">
            <v>49</v>
          </cell>
          <cell r="B69" t="str">
            <v>磐崎</v>
          </cell>
          <cell r="C69">
            <v>138</v>
          </cell>
          <cell r="D69" t="str">
            <v>kW</v>
          </cell>
          <cell r="E69">
            <v>6948</v>
          </cell>
          <cell r="F69">
            <v>5886</v>
          </cell>
          <cell r="G69">
            <v>7829</v>
          </cell>
          <cell r="H69">
            <v>10096</v>
          </cell>
          <cell r="I69">
            <v>6646</v>
          </cell>
          <cell r="J69">
            <v>9015</v>
          </cell>
          <cell r="K69">
            <v>6175</v>
          </cell>
          <cell r="L69">
            <v>6403</v>
          </cell>
          <cell r="M69">
            <v>10340</v>
          </cell>
          <cell r="N69">
            <v>12013</v>
          </cell>
          <cell r="O69">
            <v>11457</v>
          </cell>
          <cell r="P69">
            <v>8952</v>
          </cell>
          <cell r="Q69">
            <v>6948</v>
          </cell>
          <cell r="R69">
            <v>5886</v>
          </cell>
          <cell r="S69">
            <v>7829</v>
          </cell>
          <cell r="T69">
            <v>10096</v>
          </cell>
          <cell r="U69">
            <v>6646</v>
          </cell>
          <cell r="V69">
            <v>9015</v>
          </cell>
          <cell r="W69">
            <v>6175</v>
          </cell>
          <cell r="X69">
            <v>6403</v>
          </cell>
          <cell r="Y69">
            <v>10340</v>
          </cell>
          <cell r="Z69">
            <v>12013</v>
          </cell>
          <cell r="AA69">
            <v>11457</v>
          </cell>
        </row>
        <row r="70">
          <cell r="A70">
            <v>49.1</v>
          </cell>
          <cell r="C70">
            <v>36</v>
          </cell>
          <cell r="D70" t="str">
            <v>kVA</v>
          </cell>
          <cell r="E70">
            <v>971</v>
          </cell>
          <cell r="F70">
            <v>427</v>
          </cell>
          <cell r="G70">
            <v>161</v>
          </cell>
          <cell r="H70">
            <v>326</v>
          </cell>
          <cell r="I70">
            <v>329</v>
          </cell>
          <cell r="J70">
            <v>102</v>
          </cell>
          <cell r="K70">
            <v>920</v>
          </cell>
          <cell r="L70">
            <v>1138</v>
          </cell>
          <cell r="M70">
            <v>1195</v>
          </cell>
          <cell r="N70">
            <v>1049</v>
          </cell>
          <cell r="O70">
            <v>1115</v>
          </cell>
          <cell r="P70">
            <v>1212</v>
          </cell>
          <cell r="Q70">
            <v>971</v>
          </cell>
          <cell r="R70">
            <v>427</v>
          </cell>
          <cell r="S70">
            <v>161</v>
          </cell>
          <cell r="T70">
            <v>326</v>
          </cell>
          <cell r="U70">
            <v>329</v>
          </cell>
          <cell r="V70">
            <v>102</v>
          </cell>
          <cell r="W70">
            <v>920</v>
          </cell>
          <cell r="X70">
            <v>1138</v>
          </cell>
          <cell r="Y70">
            <v>1195</v>
          </cell>
          <cell r="Z70">
            <v>1049</v>
          </cell>
          <cell r="AA70">
            <v>1115</v>
          </cell>
        </row>
        <row r="71">
          <cell r="A71">
            <v>50</v>
          </cell>
          <cell r="B71" t="str">
            <v>藤原</v>
          </cell>
          <cell r="C71">
            <v>55</v>
          </cell>
          <cell r="D71" t="str">
            <v>kW</v>
          </cell>
          <cell r="E71">
            <v>4186</v>
          </cell>
          <cell r="F71">
            <v>3166</v>
          </cell>
          <cell r="G71">
            <v>4756</v>
          </cell>
          <cell r="H71">
            <v>5243</v>
          </cell>
          <cell r="I71">
            <v>4647</v>
          </cell>
          <cell r="J71">
            <v>4290</v>
          </cell>
          <cell r="K71">
            <v>5235</v>
          </cell>
          <cell r="L71">
            <v>4280</v>
          </cell>
          <cell r="M71">
            <v>6234</v>
          </cell>
          <cell r="N71">
            <v>6946</v>
          </cell>
          <cell r="O71">
            <v>6210</v>
          </cell>
          <cell r="P71">
            <v>4815</v>
          </cell>
          <cell r="Q71">
            <v>4186</v>
          </cell>
          <cell r="R71">
            <v>3166</v>
          </cell>
          <cell r="S71">
            <v>4756</v>
          </cell>
          <cell r="T71">
            <v>5243</v>
          </cell>
          <cell r="U71">
            <v>4647</v>
          </cell>
          <cell r="V71">
            <v>4290</v>
          </cell>
          <cell r="W71">
            <v>5235</v>
          </cell>
          <cell r="X71">
            <v>4280</v>
          </cell>
          <cell r="Y71">
            <v>6234</v>
          </cell>
          <cell r="Z71">
            <v>6946</v>
          </cell>
          <cell r="AA71">
            <v>6210</v>
          </cell>
        </row>
        <row r="72">
          <cell r="A72">
            <v>51</v>
          </cell>
          <cell r="B72" t="str">
            <v>植田</v>
          </cell>
          <cell r="C72">
            <v>138</v>
          </cell>
          <cell r="D72" t="str">
            <v>kW</v>
          </cell>
          <cell r="E72">
            <v>9342</v>
          </cell>
          <cell r="F72">
            <v>8266</v>
          </cell>
          <cell r="G72">
            <v>9389</v>
          </cell>
          <cell r="H72">
            <v>10855</v>
          </cell>
          <cell r="I72">
            <v>6584</v>
          </cell>
          <cell r="J72">
            <v>9337</v>
          </cell>
          <cell r="K72">
            <v>9324</v>
          </cell>
          <cell r="L72">
            <v>9049</v>
          </cell>
          <cell r="M72">
            <v>12508</v>
          </cell>
          <cell r="N72">
            <v>13671</v>
          </cell>
          <cell r="O72">
            <v>13572</v>
          </cell>
          <cell r="P72">
            <v>11612</v>
          </cell>
          <cell r="Q72">
            <v>9342</v>
          </cell>
          <cell r="R72">
            <v>8266</v>
          </cell>
          <cell r="S72">
            <v>9389</v>
          </cell>
          <cell r="T72">
            <v>10855</v>
          </cell>
          <cell r="U72">
            <v>6584</v>
          </cell>
          <cell r="V72">
            <v>9337</v>
          </cell>
          <cell r="W72">
            <v>9324</v>
          </cell>
          <cell r="X72">
            <v>9049</v>
          </cell>
          <cell r="Y72">
            <v>12508</v>
          </cell>
          <cell r="Z72">
            <v>13671</v>
          </cell>
          <cell r="AA72">
            <v>13572</v>
          </cell>
        </row>
        <row r="73">
          <cell r="A73">
            <v>52</v>
          </cell>
          <cell r="B73" t="str">
            <v>汐見が丘</v>
          </cell>
          <cell r="C73">
            <v>85</v>
          </cell>
          <cell r="D73" t="str">
            <v>kW</v>
          </cell>
          <cell r="E73">
            <v>6325</v>
          </cell>
          <cell r="F73">
            <v>4587</v>
          </cell>
          <cell r="G73">
            <v>5803</v>
          </cell>
          <cell r="H73">
            <v>6551</v>
          </cell>
          <cell r="I73">
            <v>6225</v>
          </cell>
          <cell r="J73">
            <v>5460</v>
          </cell>
          <cell r="K73">
            <v>5953</v>
          </cell>
          <cell r="L73">
            <v>6359</v>
          </cell>
          <cell r="M73">
            <v>10558</v>
          </cell>
          <cell r="N73">
            <v>10805</v>
          </cell>
          <cell r="O73">
            <v>11070</v>
          </cell>
          <cell r="P73">
            <v>8969</v>
          </cell>
          <cell r="Q73">
            <v>6325</v>
          </cell>
          <cell r="R73">
            <v>4587</v>
          </cell>
          <cell r="S73">
            <v>5803</v>
          </cell>
          <cell r="T73">
            <v>6551</v>
          </cell>
          <cell r="U73">
            <v>6225</v>
          </cell>
          <cell r="V73">
            <v>5460</v>
          </cell>
          <cell r="W73">
            <v>5953</v>
          </cell>
          <cell r="X73">
            <v>6359</v>
          </cell>
          <cell r="Y73">
            <v>10558</v>
          </cell>
          <cell r="Z73">
            <v>10805</v>
          </cell>
          <cell r="AA73">
            <v>11070</v>
          </cell>
        </row>
        <row r="74">
          <cell r="A74">
            <v>53</v>
          </cell>
          <cell r="B74" t="str">
            <v>錦</v>
          </cell>
          <cell r="C74">
            <v>105</v>
          </cell>
          <cell r="D74" t="str">
            <v>kW</v>
          </cell>
          <cell r="E74">
            <v>8380</v>
          </cell>
          <cell r="F74">
            <v>6146</v>
          </cell>
          <cell r="G74">
            <v>11661</v>
          </cell>
          <cell r="H74">
            <v>11956</v>
          </cell>
          <cell r="I74">
            <v>7463</v>
          </cell>
          <cell r="J74">
            <v>9145</v>
          </cell>
          <cell r="K74">
            <v>8751</v>
          </cell>
          <cell r="L74">
            <v>8409</v>
          </cell>
          <cell r="M74">
            <v>13148</v>
          </cell>
          <cell r="N74">
            <v>13803</v>
          </cell>
          <cell r="O74">
            <v>13689</v>
          </cell>
          <cell r="P74">
            <v>10961</v>
          </cell>
          <cell r="Q74">
            <v>8380</v>
          </cell>
          <cell r="R74">
            <v>6146</v>
          </cell>
          <cell r="S74">
            <v>11661</v>
          </cell>
          <cell r="T74">
            <v>11956</v>
          </cell>
          <cell r="U74">
            <v>7463</v>
          </cell>
          <cell r="V74">
            <v>9145</v>
          </cell>
          <cell r="W74">
            <v>8751</v>
          </cell>
          <cell r="X74">
            <v>8409</v>
          </cell>
          <cell r="Y74">
            <v>13148</v>
          </cell>
          <cell r="Z74">
            <v>13803</v>
          </cell>
          <cell r="AA74">
            <v>13689</v>
          </cell>
        </row>
        <row r="75">
          <cell r="A75">
            <v>54</v>
          </cell>
          <cell r="B75" t="str">
            <v>錦東</v>
          </cell>
          <cell r="C75">
            <v>49</v>
          </cell>
          <cell r="D75" t="str">
            <v>kW</v>
          </cell>
          <cell r="E75">
            <v>2871</v>
          </cell>
          <cell r="F75">
            <v>2512</v>
          </cell>
          <cell r="G75">
            <v>3054</v>
          </cell>
          <cell r="H75">
            <v>3736</v>
          </cell>
          <cell r="I75">
            <v>2680</v>
          </cell>
          <cell r="J75">
            <v>3863</v>
          </cell>
          <cell r="K75">
            <v>2783</v>
          </cell>
          <cell r="L75">
            <v>2719</v>
          </cell>
          <cell r="M75">
            <v>4769</v>
          </cell>
          <cell r="N75">
            <v>5682</v>
          </cell>
          <cell r="O75">
            <v>5845</v>
          </cell>
          <cell r="P75">
            <v>4743</v>
          </cell>
          <cell r="Q75">
            <v>2871</v>
          </cell>
          <cell r="R75">
            <v>2512</v>
          </cell>
          <cell r="S75">
            <v>3054</v>
          </cell>
          <cell r="T75">
            <v>3736</v>
          </cell>
          <cell r="U75">
            <v>2680</v>
          </cell>
          <cell r="V75">
            <v>3863</v>
          </cell>
          <cell r="W75">
            <v>2783</v>
          </cell>
          <cell r="X75">
            <v>2719</v>
          </cell>
          <cell r="Y75">
            <v>4769</v>
          </cell>
          <cell r="Z75">
            <v>5682</v>
          </cell>
          <cell r="AA75">
            <v>5845</v>
          </cell>
        </row>
        <row r="76">
          <cell r="A76">
            <v>55</v>
          </cell>
          <cell r="B76" t="str">
            <v>菊田</v>
          </cell>
          <cell r="C76">
            <v>123</v>
          </cell>
          <cell r="D76" t="str">
            <v>kW</v>
          </cell>
          <cell r="E76">
            <v>8792</v>
          </cell>
          <cell r="F76">
            <v>7576</v>
          </cell>
          <cell r="G76">
            <v>10758</v>
          </cell>
          <cell r="H76">
            <v>11917</v>
          </cell>
          <cell r="I76">
            <v>7765</v>
          </cell>
          <cell r="J76">
            <v>9451</v>
          </cell>
          <cell r="K76">
            <v>8524</v>
          </cell>
          <cell r="L76">
            <v>8403</v>
          </cell>
          <cell r="M76">
            <v>12426</v>
          </cell>
          <cell r="N76">
            <v>14490</v>
          </cell>
          <cell r="O76">
            <v>14570</v>
          </cell>
          <cell r="P76">
            <v>11987</v>
          </cell>
          <cell r="Q76">
            <v>8792</v>
          </cell>
          <cell r="R76">
            <v>7576</v>
          </cell>
          <cell r="S76">
            <v>10758</v>
          </cell>
          <cell r="T76">
            <v>11917</v>
          </cell>
          <cell r="U76">
            <v>7765</v>
          </cell>
          <cell r="V76">
            <v>9451</v>
          </cell>
          <cell r="W76">
            <v>8524</v>
          </cell>
          <cell r="X76">
            <v>8403</v>
          </cell>
          <cell r="Y76">
            <v>12426</v>
          </cell>
          <cell r="Z76">
            <v>14490</v>
          </cell>
          <cell r="AA76">
            <v>14570</v>
          </cell>
        </row>
        <row r="77">
          <cell r="A77">
            <v>56</v>
          </cell>
          <cell r="B77" t="str">
            <v>勿来第一</v>
          </cell>
          <cell r="C77">
            <v>75</v>
          </cell>
          <cell r="D77" t="str">
            <v>kW</v>
          </cell>
          <cell r="E77">
            <v>5823</v>
          </cell>
          <cell r="F77">
            <v>6009</v>
          </cell>
          <cell r="G77">
            <v>7623</v>
          </cell>
          <cell r="H77">
            <v>8049</v>
          </cell>
          <cell r="I77">
            <v>4947</v>
          </cell>
          <cell r="J77">
            <v>6516</v>
          </cell>
          <cell r="K77">
            <v>6028</v>
          </cell>
          <cell r="L77">
            <v>5454</v>
          </cell>
          <cell r="M77">
            <v>6888</v>
          </cell>
          <cell r="N77">
            <v>8305</v>
          </cell>
          <cell r="O77">
            <v>8279</v>
          </cell>
          <cell r="P77">
            <v>6865</v>
          </cell>
          <cell r="Q77">
            <v>5823</v>
          </cell>
          <cell r="R77">
            <v>6009</v>
          </cell>
          <cell r="S77">
            <v>7623</v>
          </cell>
          <cell r="T77">
            <v>8049</v>
          </cell>
          <cell r="U77">
            <v>4947</v>
          </cell>
          <cell r="V77">
            <v>6516</v>
          </cell>
          <cell r="W77">
            <v>6028</v>
          </cell>
          <cell r="X77">
            <v>5454</v>
          </cell>
          <cell r="Y77">
            <v>6888</v>
          </cell>
          <cell r="Z77">
            <v>8305</v>
          </cell>
          <cell r="AA77">
            <v>8279</v>
          </cell>
        </row>
        <row r="78">
          <cell r="A78">
            <v>57</v>
          </cell>
          <cell r="B78" t="str">
            <v>勿来第二</v>
          </cell>
          <cell r="C78">
            <v>51</v>
          </cell>
          <cell r="D78" t="str">
            <v>kW</v>
          </cell>
          <cell r="E78">
            <v>3713</v>
          </cell>
          <cell r="F78">
            <v>3379</v>
          </cell>
          <cell r="G78">
            <v>5056</v>
          </cell>
          <cell r="H78">
            <v>5164</v>
          </cell>
          <cell r="I78">
            <v>3307</v>
          </cell>
          <cell r="J78">
            <v>4418</v>
          </cell>
          <cell r="K78">
            <v>3739</v>
          </cell>
          <cell r="L78">
            <v>3355</v>
          </cell>
          <cell r="M78">
            <v>5504</v>
          </cell>
          <cell r="N78">
            <v>6404</v>
          </cell>
          <cell r="O78">
            <v>6025</v>
          </cell>
          <cell r="P78">
            <v>5200</v>
          </cell>
          <cell r="Q78">
            <v>3713</v>
          </cell>
          <cell r="R78">
            <v>3379</v>
          </cell>
          <cell r="S78">
            <v>5056</v>
          </cell>
          <cell r="T78">
            <v>5164</v>
          </cell>
          <cell r="U78">
            <v>3307</v>
          </cell>
          <cell r="V78">
            <v>4418</v>
          </cell>
          <cell r="W78">
            <v>3739</v>
          </cell>
          <cell r="X78">
            <v>3355</v>
          </cell>
          <cell r="Y78">
            <v>5504</v>
          </cell>
          <cell r="Z78">
            <v>6404</v>
          </cell>
          <cell r="AA78">
            <v>6025</v>
          </cell>
        </row>
        <row r="79">
          <cell r="A79">
            <v>58</v>
          </cell>
          <cell r="B79" t="str">
            <v>勿来第三</v>
          </cell>
          <cell r="C79">
            <v>33</v>
          </cell>
          <cell r="D79" t="str">
            <v>kW</v>
          </cell>
          <cell r="E79">
            <v>2331</v>
          </cell>
          <cell r="F79">
            <v>2882</v>
          </cell>
          <cell r="G79">
            <v>3877</v>
          </cell>
          <cell r="H79">
            <v>3900</v>
          </cell>
          <cell r="I79">
            <v>1987</v>
          </cell>
          <cell r="J79">
            <v>2287</v>
          </cell>
          <cell r="K79">
            <v>2546</v>
          </cell>
          <cell r="L79">
            <v>2247</v>
          </cell>
          <cell r="M79">
            <v>3275</v>
          </cell>
          <cell r="N79">
            <v>3895</v>
          </cell>
          <cell r="O79">
            <v>3789</v>
          </cell>
          <cell r="P79">
            <v>3343</v>
          </cell>
          <cell r="Q79">
            <v>2331</v>
          </cell>
          <cell r="R79">
            <v>2882</v>
          </cell>
          <cell r="S79">
            <v>3877</v>
          </cell>
          <cell r="T79">
            <v>3900</v>
          </cell>
          <cell r="U79">
            <v>1987</v>
          </cell>
          <cell r="V79">
            <v>2287</v>
          </cell>
          <cell r="W79">
            <v>2546</v>
          </cell>
          <cell r="X79">
            <v>2247</v>
          </cell>
          <cell r="Y79">
            <v>3275</v>
          </cell>
          <cell r="Z79">
            <v>3895</v>
          </cell>
          <cell r="AA79">
            <v>3789</v>
          </cell>
        </row>
        <row r="80">
          <cell r="A80">
            <v>59</v>
          </cell>
          <cell r="B80" t="str">
            <v>川部</v>
          </cell>
          <cell r="C80">
            <v>39</v>
          </cell>
          <cell r="D80" t="str">
            <v>kW</v>
          </cell>
          <cell r="E80">
            <v>3061</v>
          </cell>
          <cell r="F80">
            <v>3172</v>
          </cell>
          <cell r="G80">
            <v>7313</v>
          </cell>
          <cell r="H80">
            <v>5929</v>
          </cell>
          <cell r="I80">
            <v>2736</v>
          </cell>
          <cell r="J80">
            <v>3068</v>
          </cell>
          <cell r="K80">
            <v>2984</v>
          </cell>
          <cell r="L80">
            <v>2989</v>
          </cell>
          <cell r="M80">
            <v>4457</v>
          </cell>
          <cell r="N80">
            <v>5097</v>
          </cell>
          <cell r="O80">
            <v>5174</v>
          </cell>
          <cell r="P80">
            <v>4565</v>
          </cell>
          <cell r="Q80">
            <v>3061</v>
          </cell>
          <cell r="R80">
            <v>3172</v>
          </cell>
          <cell r="S80">
            <v>7313</v>
          </cell>
          <cell r="T80">
            <v>5929</v>
          </cell>
          <cell r="U80">
            <v>2736</v>
          </cell>
          <cell r="V80">
            <v>3068</v>
          </cell>
          <cell r="W80">
            <v>2984</v>
          </cell>
          <cell r="X80">
            <v>2989</v>
          </cell>
          <cell r="Y80">
            <v>4457</v>
          </cell>
          <cell r="Z80">
            <v>5097</v>
          </cell>
          <cell r="AA80">
            <v>5174</v>
          </cell>
        </row>
        <row r="81">
          <cell r="A81">
            <v>59.1</v>
          </cell>
          <cell r="C81">
            <v>30</v>
          </cell>
          <cell r="D81" t="str">
            <v>kVA</v>
          </cell>
          <cell r="E81">
            <v>518</v>
          </cell>
          <cell r="F81">
            <v>99</v>
          </cell>
          <cell r="G81">
            <v>0</v>
          </cell>
          <cell r="H81">
            <v>0</v>
          </cell>
          <cell r="I81">
            <v>0</v>
          </cell>
          <cell r="J81">
            <v>0</v>
          </cell>
          <cell r="K81">
            <v>562</v>
          </cell>
          <cell r="L81">
            <v>682</v>
          </cell>
          <cell r="M81">
            <v>430</v>
          </cell>
          <cell r="N81">
            <v>62</v>
          </cell>
          <cell r="O81">
            <v>124</v>
          </cell>
          <cell r="P81">
            <v>288</v>
          </cell>
          <cell r="Q81">
            <v>518</v>
          </cell>
          <cell r="R81">
            <v>99</v>
          </cell>
          <cell r="S81">
            <v>0</v>
          </cell>
          <cell r="T81">
            <v>0</v>
          </cell>
          <cell r="U81">
            <v>0</v>
          </cell>
          <cell r="V81">
            <v>0</v>
          </cell>
          <cell r="W81">
            <v>562</v>
          </cell>
          <cell r="X81">
            <v>682</v>
          </cell>
          <cell r="Y81">
            <v>430</v>
          </cell>
          <cell r="Z81">
            <v>62</v>
          </cell>
          <cell r="AA81">
            <v>124</v>
          </cell>
        </row>
        <row r="82">
          <cell r="A82">
            <v>60</v>
          </cell>
          <cell r="B82" t="str">
            <v>上遠野</v>
          </cell>
          <cell r="C82">
            <v>68</v>
          </cell>
          <cell r="D82" t="str">
            <v>kW</v>
          </cell>
          <cell r="E82">
            <v>3110</v>
          </cell>
          <cell r="F82">
            <v>2690</v>
          </cell>
          <cell r="G82">
            <v>4244</v>
          </cell>
          <cell r="H82">
            <v>4528</v>
          </cell>
          <cell r="I82">
            <v>2927</v>
          </cell>
          <cell r="J82">
            <v>3174</v>
          </cell>
          <cell r="K82">
            <v>2901</v>
          </cell>
          <cell r="L82">
            <v>3328</v>
          </cell>
          <cell r="M82">
            <v>6742</v>
          </cell>
          <cell r="N82">
            <v>7329</v>
          </cell>
          <cell r="O82">
            <v>6905</v>
          </cell>
          <cell r="P82">
            <v>5496</v>
          </cell>
          <cell r="Q82">
            <v>3110</v>
          </cell>
          <cell r="R82">
            <v>2690</v>
          </cell>
          <cell r="S82">
            <v>4244</v>
          </cell>
          <cell r="T82">
            <v>4528</v>
          </cell>
          <cell r="U82">
            <v>2927</v>
          </cell>
          <cell r="V82">
            <v>3174</v>
          </cell>
          <cell r="W82">
            <v>2901</v>
          </cell>
          <cell r="X82">
            <v>3328</v>
          </cell>
          <cell r="Y82">
            <v>6742</v>
          </cell>
          <cell r="Z82">
            <v>7329</v>
          </cell>
          <cell r="AA82">
            <v>6905</v>
          </cell>
        </row>
        <row r="83">
          <cell r="A83">
            <v>61</v>
          </cell>
          <cell r="B83" t="str">
            <v>入遠野</v>
          </cell>
          <cell r="C83">
            <v>42</v>
          </cell>
          <cell r="D83" t="str">
            <v>kW</v>
          </cell>
          <cell r="E83">
            <v>3479</v>
          </cell>
          <cell r="F83">
            <v>3056</v>
          </cell>
          <cell r="G83">
            <v>4800</v>
          </cell>
          <cell r="H83">
            <v>4736</v>
          </cell>
          <cell r="I83">
            <v>2919</v>
          </cell>
          <cell r="J83">
            <v>3282</v>
          </cell>
          <cell r="K83">
            <v>2789</v>
          </cell>
          <cell r="L83">
            <v>2935</v>
          </cell>
          <cell r="M83">
            <v>4761</v>
          </cell>
          <cell r="N83">
            <v>5483</v>
          </cell>
          <cell r="O83">
            <v>5392</v>
          </cell>
          <cell r="P83">
            <v>4576</v>
          </cell>
          <cell r="Q83">
            <v>3479</v>
          </cell>
          <cell r="R83">
            <v>3056</v>
          </cell>
          <cell r="S83">
            <v>4800</v>
          </cell>
          <cell r="T83">
            <v>4736</v>
          </cell>
          <cell r="U83">
            <v>2919</v>
          </cell>
          <cell r="V83">
            <v>3282</v>
          </cell>
          <cell r="W83">
            <v>2789</v>
          </cell>
          <cell r="X83">
            <v>2935</v>
          </cell>
          <cell r="Y83">
            <v>4761</v>
          </cell>
          <cell r="Z83">
            <v>5483</v>
          </cell>
          <cell r="AA83">
            <v>5392</v>
          </cell>
        </row>
        <row r="84">
          <cell r="A84">
            <v>62</v>
          </cell>
          <cell r="B84" t="str">
            <v>田人</v>
          </cell>
          <cell r="C84">
            <v>52</v>
          </cell>
          <cell r="D84" t="str">
            <v>kW</v>
          </cell>
          <cell r="E84">
            <v>3450</v>
          </cell>
          <cell r="F84">
            <v>3288</v>
          </cell>
          <cell r="G84">
            <v>5480</v>
          </cell>
          <cell r="H84">
            <v>6192</v>
          </cell>
          <cell r="I84">
            <v>3413</v>
          </cell>
          <cell r="J84">
            <v>3670</v>
          </cell>
          <cell r="K84">
            <v>4079</v>
          </cell>
          <cell r="L84">
            <v>4870</v>
          </cell>
          <cell r="M84">
            <v>7465</v>
          </cell>
          <cell r="N84">
            <v>8216</v>
          </cell>
          <cell r="O84">
            <v>7670</v>
          </cell>
          <cell r="P84">
            <v>6112</v>
          </cell>
          <cell r="Q84">
            <v>3450</v>
          </cell>
          <cell r="R84">
            <v>3288</v>
          </cell>
          <cell r="S84">
            <v>5480</v>
          </cell>
          <cell r="T84">
            <v>6192</v>
          </cell>
          <cell r="U84">
            <v>3413</v>
          </cell>
          <cell r="V84">
            <v>3670</v>
          </cell>
          <cell r="W84">
            <v>4079</v>
          </cell>
          <cell r="X84">
            <v>4870</v>
          </cell>
          <cell r="Y84">
            <v>7465</v>
          </cell>
          <cell r="Z84">
            <v>8216</v>
          </cell>
          <cell r="AA84">
            <v>7670</v>
          </cell>
        </row>
      </sheetData>
      <sheetData sheetId="6">
        <row r="5">
          <cell r="A5">
            <v>1</v>
          </cell>
          <cell r="B5" t="str">
            <v>平第一</v>
          </cell>
          <cell r="C5">
            <v>102</v>
          </cell>
          <cell r="D5" t="str">
            <v>kW</v>
          </cell>
          <cell r="E5">
            <v>10398</v>
          </cell>
          <cell r="F5">
            <v>9737</v>
          </cell>
          <cell r="G5">
            <v>9859</v>
          </cell>
          <cell r="H5">
            <v>12651</v>
          </cell>
          <cell r="I5">
            <v>6799</v>
          </cell>
          <cell r="J5">
            <v>10350</v>
          </cell>
          <cell r="K5">
            <v>9930</v>
          </cell>
          <cell r="L5">
            <v>8744</v>
          </cell>
          <cell r="M5">
            <v>13018</v>
          </cell>
          <cell r="N5">
            <v>13932</v>
          </cell>
          <cell r="O5">
            <v>13754</v>
          </cell>
          <cell r="P5">
            <v>13392</v>
          </cell>
          <cell r="Q5">
            <v>10398</v>
          </cell>
          <cell r="R5">
            <v>9737</v>
          </cell>
          <cell r="S5">
            <v>9859</v>
          </cell>
          <cell r="T5">
            <v>12651</v>
          </cell>
          <cell r="U5">
            <v>6799</v>
          </cell>
          <cell r="V5">
            <v>10350</v>
          </cell>
          <cell r="W5">
            <v>9930</v>
          </cell>
          <cell r="X5">
            <v>8744</v>
          </cell>
          <cell r="Y5">
            <v>13018</v>
          </cell>
          <cell r="Z5">
            <v>13932</v>
          </cell>
          <cell r="AA5">
            <v>13754</v>
          </cell>
        </row>
        <row r="6">
          <cell r="A6">
            <v>2</v>
          </cell>
          <cell r="B6" t="str">
            <v>平第二</v>
          </cell>
          <cell r="C6">
            <v>85</v>
          </cell>
          <cell r="D6" t="str">
            <v>kW</v>
          </cell>
          <cell r="E6">
            <v>7922</v>
          </cell>
          <cell r="F6">
            <v>7278</v>
          </cell>
          <cell r="G6">
            <v>11247</v>
          </cell>
          <cell r="H6">
            <v>12258</v>
          </cell>
          <cell r="I6">
            <v>6231</v>
          </cell>
          <cell r="J6">
            <v>8590</v>
          </cell>
          <cell r="K6">
            <v>7609</v>
          </cell>
          <cell r="L6">
            <v>6709</v>
          </cell>
          <cell r="M6">
            <v>9114</v>
          </cell>
          <cell r="N6">
            <v>10760</v>
          </cell>
          <cell r="O6">
            <v>10124</v>
          </cell>
          <cell r="P6">
            <v>9467</v>
          </cell>
          <cell r="Q6">
            <v>7922</v>
          </cell>
          <cell r="R6">
            <v>7278</v>
          </cell>
          <cell r="S6">
            <v>11247</v>
          </cell>
          <cell r="T6">
            <v>12258</v>
          </cell>
          <cell r="U6">
            <v>6231</v>
          </cell>
          <cell r="V6">
            <v>8590</v>
          </cell>
          <cell r="W6">
            <v>7609</v>
          </cell>
          <cell r="X6">
            <v>6709</v>
          </cell>
          <cell r="Y6">
            <v>9114</v>
          </cell>
          <cell r="Z6">
            <v>10760</v>
          </cell>
          <cell r="AA6">
            <v>10124</v>
          </cell>
        </row>
        <row r="7">
          <cell r="A7">
            <v>2.1</v>
          </cell>
          <cell r="C7">
            <v>40</v>
          </cell>
          <cell r="D7" t="str">
            <v>A</v>
          </cell>
          <cell r="E7">
            <v>94</v>
          </cell>
          <cell r="F7">
            <v>108</v>
          </cell>
          <cell r="G7">
            <v>103</v>
          </cell>
          <cell r="H7">
            <v>104</v>
          </cell>
          <cell r="I7">
            <v>119</v>
          </cell>
          <cell r="J7">
            <v>134</v>
          </cell>
          <cell r="K7">
            <v>168</v>
          </cell>
          <cell r="L7">
            <v>146</v>
          </cell>
          <cell r="M7">
            <v>144</v>
          </cell>
          <cell r="N7">
            <v>157</v>
          </cell>
          <cell r="O7">
            <v>126</v>
          </cell>
          <cell r="P7">
            <v>96</v>
          </cell>
          <cell r="Q7">
            <v>94</v>
          </cell>
          <cell r="R7">
            <v>108</v>
          </cell>
          <cell r="S7">
            <v>103</v>
          </cell>
          <cell r="T7">
            <v>104</v>
          </cell>
          <cell r="U7">
            <v>119</v>
          </cell>
          <cell r="V7">
            <v>134</v>
          </cell>
          <cell r="W7">
            <v>168</v>
          </cell>
          <cell r="X7">
            <v>146</v>
          </cell>
          <cell r="Y7">
            <v>144</v>
          </cell>
          <cell r="Z7">
            <v>157</v>
          </cell>
          <cell r="AA7">
            <v>126</v>
          </cell>
        </row>
        <row r="8">
          <cell r="A8">
            <v>3</v>
          </cell>
          <cell r="B8" t="str">
            <v>平第三</v>
          </cell>
          <cell r="C8">
            <v>124</v>
          </cell>
          <cell r="D8" t="str">
            <v>kW</v>
          </cell>
          <cell r="E8">
            <v>8975</v>
          </cell>
          <cell r="F8">
            <v>11345</v>
          </cell>
          <cell r="G8">
            <v>12371</v>
          </cell>
          <cell r="H8">
            <v>15440</v>
          </cell>
          <cell r="I8">
            <v>8876</v>
          </cell>
          <cell r="J8">
            <v>13445</v>
          </cell>
          <cell r="K8">
            <v>10713</v>
          </cell>
          <cell r="L8">
            <v>6569</v>
          </cell>
          <cell r="M8">
            <v>16440</v>
          </cell>
          <cell r="N8">
            <v>15971</v>
          </cell>
          <cell r="O8">
            <v>15200</v>
          </cell>
          <cell r="P8">
            <v>13767</v>
          </cell>
          <cell r="Q8">
            <v>8975</v>
          </cell>
          <cell r="R8">
            <v>11345</v>
          </cell>
          <cell r="S8">
            <v>12371</v>
          </cell>
          <cell r="T8">
            <v>15440</v>
          </cell>
          <cell r="U8">
            <v>8876</v>
          </cell>
          <cell r="V8">
            <v>13445</v>
          </cell>
          <cell r="W8">
            <v>10713</v>
          </cell>
          <cell r="X8">
            <v>6569</v>
          </cell>
          <cell r="Y8">
            <v>16440</v>
          </cell>
          <cell r="Z8">
            <v>15971</v>
          </cell>
          <cell r="AA8">
            <v>15200</v>
          </cell>
        </row>
        <row r="9">
          <cell r="A9">
            <v>4</v>
          </cell>
          <cell r="B9" t="str">
            <v>中央台北</v>
          </cell>
          <cell r="C9">
            <v>84</v>
          </cell>
          <cell r="D9" t="str">
            <v>kW</v>
          </cell>
          <cell r="E9">
            <v>4877</v>
          </cell>
          <cell r="F9">
            <v>7511</v>
          </cell>
          <cell r="G9">
            <v>7977</v>
          </cell>
          <cell r="H9">
            <v>9033</v>
          </cell>
          <cell r="I9">
            <v>6374</v>
          </cell>
          <cell r="J9">
            <v>8966</v>
          </cell>
          <cell r="K9">
            <v>7158</v>
          </cell>
          <cell r="L9">
            <v>6811</v>
          </cell>
          <cell r="M9">
            <v>8769</v>
          </cell>
          <cell r="N9">
            <v>8458</v>
          </cell>
          <cell r="O9">
            <v>8866</v>
          </cell>
          <cell r="P9">
            <v>6954</v>
          </cell>
          <cell r="Q9">
            <v>4877</v>
          </cell>
          <cell r="R9">
            <v>7511</v>
          </cell>
          <cell r="S9">
            <v>7977</v>
          </cell>
          <cell r="T9">
            <v>9033</v>
          </cell>
          <cell r="U9">
            <v>6374</v>
          </cell>
          <cell r="V9">
            <v>8966</v>
          </cell>
          <cell r="W9">
            <v>7158</v>
          </cell>
          <cell r="X9">
            <v>6811</v>
          </cell>
          <cell r="Y9">
            <v>8769</v>
          </cell>
          <cell r="Z9">
            <v>8458</v>
          </cell>
          <cell r="AA9">
            <v>8866</v>
          </cell>
        </row>
        <row r="10">
          <cell r="A10">
            <v>5</v>
          </cell>
          <cell r="B10" t="str">
            <v>中央台南</v>
          </cell>
          <cell r="C10">
            <v>100</v>
          </cell>
          <cell r="D10" t="str">
            <v>kW</v>
          </cell>
          <cell r="E10">
            <v>9464</v>
          </cell>
          <cell r="F10">
            <v>12048</v>
          </cell>
          <cell r="G10">
            <v>12257</v>
          </cell>
          <cell r="H10">
            <v>13697</v>
          </cell>
          <cell r="I10">
            <v>10191</v>
          </cell>
          <cell r="J10">
            <v>12782</v>
          </cell>
          <cell r="K10">
            <v>8923</v>
          </cell>
          <cell r="L10">
            <v>8364</v>
          </cell>
          <cell r="M10">
            <v>12244</v>
          </cell>
          <cell r="N10">
            <v>13801</v>
          </cell>
          <cell r="O10">
            <v>12909</v>
          </cell>
          <cell r="P10">
            <v>10263</v>
          </cell>
          <cell r="Q10">
            <v>9464</v>
          </cell>
          <cell r="R10">
            <v>12048</v>
          </cell>
          <cell r="S10">
            <v>12257</v>
          </cell>
          <cell r="T10">
            <v>13697</v>
          </cell>
          <cell r="U10">
            <v>10191</v>
          </cell>
          <cell r="V10">
            <v>12782</v>
          </cell>
          <cell r="W10">
            <v>8923</v>
          </cell>
          <cell r="X10">
            <v>8364</v>
          </cell>
          <cell r="Y10">
            <v>12244</v>
          </cell>
          <cell r="Z10">
            <v>13801</v>
          </cell>
          <cell r="AA10">
            <v>12909</v>
          </cell>
        </row>
        <row r="11">
          <cell r="A11">
            <v>6</v>
          </cell>
          <cell r="B11" t="str">
            <v>豊間</v>
          </cell>
          <cell r="C11">
            <v>49</v>
          </cell>
          <cell r="D11" t="str">
            <v>kW</v>
          </cell>
          <cell r="E11">
            <v>6575</v>
          </cell>
          <cell r="F11">
            <v>6249</v>
          </cell>
          <cell r="G11">
            <v>7160</v>
          </cell>
          <cell r="H11">
            <v>8406</v>
          </cell>
          <cell r="I11">
            <v>8568</v>
          </cell>
          <cell r="J11">
            <v>7370</v>
          </cell>
          <cell r="K11">
            <v>6747</v>
          </cell>
          <cell r="L11">
            <v>6646</v>
          </cell>
          <cell r="M11">
            <v>8661</v>
          </cell>
          <cell r="N11">
            <v>9429</v>
          </cell>
          <cell r="O11">
            <v>8662</v>
          </cell>
          <cell r="P11">
            <v>8487</v>
          </cell>
          <cell r="Q11">
            <v>6575</v>
          </cell>
          <cell r="R11">
            <v>6249</v>
          </cell>
          <cell r="S11">
            <v>7160</v>
          </cell>
          <cell r="T11">
            <v>8406</v>
          </cell>
          <cell r="U11">
            <v>8568</v>
          </cell>
          <cell r="V11">
            <v>7370</v>
          </cell>
          <cell r="W11">
            <v>6747</v>
          </cell>
          <cell r="X11">
            <v>6646</v>
          </cell>
          <cell r="Y11">
            <v>8661</v>
          </cell>
          <cell r="Z11">
            <v>9429</v>
          </cell>
          <cell r="AA11">
            <v>8662</v>
          </cell>
        </row>
        <row r="12">
          <cell r="A12">
            <v>7</v>
          </cell>
          <cell r="B12" t="str">
            <v>藤間</v>
          </cell>
          <cell r="C12">
            <v>52</v>
          </cell>
          <cell r="D12" t="str">
            <v>kW</v>
          </cell>
          <cell r="E12">
            <v>7392</v>
          </cell>
          <cell r="F12">
            <v>6413</v>
          </cell>
          <cell r="G12">
            <v>7823</v>
          </cell>
          <cell r="H12">
            <v>8243</v>
          </cell>
          <cell r="I12">
            <v>5407</v>
          </cell>
          <cell r="J12">
            <v>6596</v>
          </cell>
          <cell r="K12">
            <v>7199</v>
          </cell>
          <cell r="L12">
            <v>6879</v>
          </cell>
          <cell r="M12">
            <v>8599</v>
          </cell>
          <cell r="N12">
            <v>8534</v>
          </cell>
          <cell r="O12">
            <v>9089</v>
          </cell>
          <cell r="P12">
            <v>8858</v>
          </cell>
          <cell r="Q12">
            <v>7392</v>
          </cell>
          <cell r="R12">
            <v>6413</v>
          </cell>
          <cell r="S12">
            <v>7823</v>
          </cell>
          <cell r="T12">
            <v>8243</v>
          </cell>
          <cell r="U12">
            <v>5407</v>
          </cell>
          <cell r="V12">
            <v>6596</v>
          </cell>
          <cell r="W12">
            <v>7199</v>
          </cell>
          <cell r="X12">
            <v>6879</v>
          </cell>
          <cell r="Y12">
            <v>8599</v>
          </cell>
          <cell r="Z12">
            <v>8534</v>
          </cell>
          <cell r="AA12">
            <v>9089</v>
          </cell>
        </row>
        <row r="13">
          <cell r="A13">
            <v>8</v>
          </cell>
          <cell r="B13" t="str">
            <v>草野</v>
          </cell>
          <cell r="C13">
            <v>74</v>
          </cell>
          <cell r="D13" t="str">
            <v>kW</v>
          </cell>
          <cell r="E13">
            <v>7463</v>
          </cell>
          <cell r="F13">
            <v>6786</v>
          </cell>
          <cell r="G13">
            <v>7303</v>
          </cell>
          <cell r="H13">
            <v>10142</v>
          </cell>
          <cell r="I13">
            <v>4921</v>
          </cell>
          <cell r="J13">
            <v>7010</v>
          </cell>
          <cell r="K13">
            <v>5579</v>
          </cell>
          <cell r="L13">
            <v>5787</v>
          </cell>
          <cell r="M13">
            <v>9029</v>
          </cell>
          <cell r="N13">
            <v>10089</v>
          </cell>
          <cell r="O13">
            <v>9545</v>
          </cell>
          <cell r="P13">
            <v>8405</v>
          </cell>
          <cell r="Q13">
            <v>7463</v>
          </cell>
          <cell r="R13">
            <v>6786</v>
          </cell>
          <cell r="S13">
            <v>7303</v>
          </cell>
          <cell r="T13">
            <v>10142</v>
          </cell>
          <cell r="U13">
            <v>4921</v>
          </cell>
          <cell r="V13">
            <v>7010</v>
          </cell>
          <cell r="W13">
            <v>5579</v>
          </cell>
          <cell r="X13">
            <v>5787</v>
          </cell>
          <cell r="Y13">
            <v>9029</v>
          </cell>
          <cell r="Z13">
            <v>10089</v>
          </cell>
          <cell r="AA13">
            <v>9545</v>
          </cell>
        </row>
        <row r="14">
          <cell r="A14">
            <v>9</v>
          </cell>
          <cell r="B14" t="str">
            <v>赤井</v>
          </cell>
          <cell r="C14">
            <v>66</v>
          </cell>
          <cell r="D14" t="str">
            <v>kW</v>
          </cell>
          <cell r="E14">
            <v>6071</v>
          </cell>
          <cell r="F14">
            <v>5270</v>
          </cell>
          <cell r="G14">
            <v>6607</v>
          </cell>
          <cell r="H14">
            <v>7876</v>
          </cell>
          <cell r="I14">
            <v>4999</v>
          </cell>
          <cell r="J14">
            <v>5830</v>
          </cell>
          <cell r="K14">
            <v>6047</v>
          </cell>
          <cell r="L14">
            <v>5789</v>
          </cell>
          <cell r="M14">
            <v>8596</v>
          </cell>
          <cell r="N14">
            <v>8674</v>
          </cell>
          <cell r="O14">
            <v>8785</v>
          </cell>
          <cell r="P14">
            <v>7699</v>
          </cell>
          <cell r="Q14">
            <v>6071</v>
          </cell>
          <cell r="R14">
            <v>5270</v>
          </cell>
          <cell r="S14">
            <v>6607</v>
          </cell>
          <cell r="T14">
            <v>7876</v>
          </cell>
          <cell r="U14">
            <v>4999</v>
          </cell>
          <cell r="V14">
            <v>5830</v>
          </cell>
          <cell r="W14">
            <v>6047</v>
          </cell>
          <cell r="X14">
            <v>5789</v>
          </cell>
          <cell r="Y14">
            <v>8596</v>
          </cell>
          <cell r="Z14">
            <v>8674</v>
          </cell>
          <cell r="AA14">
            <v>8785</v>
          </cell>
        </row>
        <row r="15">
          <cell r="A15">
            <v>10</v>
          </cell>
          <cell r="B15" t="str">
            <v>四倉</v>
          </cell>
          <cell r="C15">
            <v>79</v>
          </cell>
          <cell r="D15" t="str">
            <v>kW</v>
          </cell>
          <cell r="E15">
            <v>8518</v>
          </cell>
          <cell r="F15">
            <v>7234</v>
          </cell>
          <cell r="G15">
            <v>8012</v>
          </cell>
          <cell r="H15">
            <v>13191</v>
          </cell>
          <cell r="I15">
            <v>5315</v>
          </cell>
          <cell r="J15">
            <v>7221</v>
          </cell>
          <cell r="K15">
            <v>8914</v>
          </cell>
          <cell r="L15">
            <v>7571</v>
          </cell>
          <cell r="M15">
            <v>8928</v>
          </cell>
          <cell r="N15">
            <v>10689</v>
          </cell>
          <cell r="O15">
            <v>11108</v>
          </cell>
          <cell r="P15">
            <v>10851</v>
          </cell>
          <cell r="Q15">
            <v>8518</v>
          </cell>
          <cell r="R15">
            <v>7234</v>
          </cell>
          <cell r="S15">
            <v>8012</v>
          </cell>
          <cell r="T15">
            <v>13191</v>
          </cell>
          <cell r="U15">
            <v>5315</v>
          </cell>
          <cell r="V15">
            <v>7221</v>
          </cell>
          <cell r="W15">
            <v>8914</v>
          </cell>
          <cell r="X15">
            <v>7571</v>
          </cell>
          <cell r="Y15">
            <v>8928</v>
          </cell>
          <cell r="Z15">
            <v>10689</v>
          </cell>
          <cell r="AA15">
            <v>11108</v>
          </cell>
        </row>
        <row r="16">
          <cell r="A16">
            <v>10.1</v>
          </cell>
          <cell r="C16">
            <v>60</v>
          </cell>
          <cell r="D16" t="str">
            <v>A</v>
          </cell>
          <cell r="E16">
            <v>265</v>
          </cell>
          <cell r="F16">
            <v>206</v>
          </cell>
          <cell r="G16">
            <v>211</v>
          </cell>
          <cell r="H16">
            <v>290</v>
          </cell>
          <cell r="I16">
            <v>159</v>
          </cell>
          <cell r="J16">
            <v>174</v>
          </cell>
          <cell r="K16">
            <v>283</v>
          </cell>
          <cell r="L16">
            <v>248</v>
          </cell>
          <cell r="M16">
            <v>235</v>
          </cell>
          <cell r="N16">
            <v>327</v>
          </cell>
          <cell r="O16">
            <v>257</v>
          </cell>
          <cell r="P16">
            <v>288</v>
          </cell>
          <cell r="Q16">
            <v>265</v>
          </cell>
          <cell r="R16">
            <v>206</v>
          </cell>
          <cell r="S16">
            <v>211</v>
          </cell>
          <cell r="T16">
            <v>290</v>
          </cell>
          <cell r="U16">
            <v>159</v>
          </cell>
          <cell r="V16">
            <v>174</v>
          </cell>
          <cell r="W16">
            <v>283</v>
          </cell>
          <cell r="X16">
            <v>248</v>
          </cell>
          <cell r="Y16">
            <v>235</v>
          </cell>
          <cell r="Z16">
            <v>327</v>
          </cell>
          <cell r="AA16">
            <v>257</v>
          </cell>
        </row>
        <row r="17">
          <cell r="A17">
            <v>11</v>
          </cell>
          <cell r="B17" t="str">
            <v>大野</v>
          </cell>
          <cell r="C17">
            <v>25</v>
          </cell>
          <cell r="D17" t="str">
            <v>kW</v>
          </cell>
          <cell r="E17">
            <v>2156</v>
          </cell>
          <cell r="F17">
            <v>1986</v>
          </cell>
          <cell r="G17">
            <v>2222</v>
          </cell>
          <cell r="H17">
            <v>2242</v>
          </cell>
          <cell r="I17">
            <v>1587</v>
          </cell>
          <cell r="J17">
            <v>2055</v>
          </cell>
          <cell r="K17">
            <v>3276</v>
          </cell>
          <cell r="L17">
            <v>2812</v>
          </cell>
          <cell r="M17">
            <v>2978</v>
          </cell>
          <cell r="N17">
            <v>3424</v>
          </cell>
          <cell r="O17">
            <v>3394</v>
          </cell>
          <cell r="P17">
            <v>2962</v>
          </cell>
          <cell r="Q17">
            <v>2156</v>
          </cell>
          <cell r="R17">
            <v>1986</v>
          </cell>
          <cell r="S17">
            <v>2222</v>
          </cell>
          <cell r="T17">
            <v>2242</v>
          </cell>
          <cell r="U17">
            <v>1587</v>
          </cell>
          <cell r="V17">
            <v>2055</v>
          </cell>
          <cell r="W17">
            <v>3276</v>
          </cell>
          <cell r="X17">
            <v>2812</v>
          </cell>
          <cell r="Y17">
            <v>2978</v>
          </cell>
          <cell r="Z17">
            <v>3424</v>
          </cell>
          <cell r="AA17">
            <v>3394</v>
          </cell>
        </row>
        <row r="18">
          <cell r="A18">
            <v>11.1</v>
          </cell>
          <cell r="C18">
            <v>20</v>
          </cell>
          <cell r="D18" t="str">
            <v>A</v>
          </cell>
          <cell r="E18">
            <v>37</v>
          </cell>
          <cell r="F18">
            <v>37</v>
          </cell>
          <cell r="G18">
            <v>32</v>
          </cell>
          <cell r="H18">
            <v>37</v>
          </cell>
          <cell r="I18">
            <v>34</v>
          </cell>
          <cell r="J18">
            <v>37</v>
          </cell>
          <cell r="K18">
            <v>46</v>
          </cell>
          <cell r="L18">
            <v>38</v>
          </cell>
          <cell r="M18">
            <v>34</v>
          </cell>
          <cell r="N18">
            <v>39</v>
          </cell>
          <cell r="O18">
            <v>38</v>
          </cell>
          <cell r="P18">
            <v>34</v>
          </cell>
          <cell r="Q18">
            <v>37</v>
          </cell>
          <cell r="R18">
            <v>37</v>
          </cell>
          <cell r="S18">
            <v>32</v>
          </cell>
          <cell r="T18">
            <v>37</v>
          </cell>
          <cell r="U18">
            <v>34</v>
          </cell>
          <cell r="V18">
            <v>37</v>
          </cell>
          <cell r="W18">
            <v>46</v>
          </cell>
          <cell r="X18">
            <v>38</v>
          </cell>
          <cell r="Y18">
            <v>34</v>
          </cell>
          <cell r="Z18">
            <v>39</v>
          </cell>
          <cell r="AA18">
            <v>38</v>
          </cell>
        </row>
        <row r="19">
          <cell r="A19">
            <v>11.2</v>
          </cell>
          <cell r="C19">
            <v>5</v>
          </cell>
          <cell r="D19" t="str">
            <v>kW</v>
          </cell>
          <cell r="E19">
            <v>0</v>
          </cell>
          <cell r="F19">
            <v>0</v>
          </cell>
          <cell r="G19">
            <v>1581</v>
          </cell>
          <cell r="H19">
            <v>1629</v>
          </cell>
          <cell r="I19">
            <v>0</v>
          </cell>
          <cell r="J19">
            <v>0</v>
          </cell>
          <cell r="K19">
            <v>0</v>
          </cell>
          <cell r="L19">
            <v>0</v>
          </cell>
          <cell r="M19">
            <v>0</v>
          </cell>
          <cell r="N19">
            <v>0</v>
          </cell>
          <cell r="O19">
            <v>0</v>
          </cell>
          <cell r="P19">
            <v>0</v>
          </cell>
          <cell r="Q19">
            <v>0</v>
          </cell>
          <cell r="R19">
            <v>0</v>
          </cell>
          <cell r="S19">
            <v>1581</v>
          </cell>
          <cell r="T19">
            <v>1629</v>
          </cell>
          <cell r="U19">
            <v>0</v>
          </cell>
          <cell r="V19">
            <v>0</v>
          </cell>
          <cell r="W19">
            <v>0</v>
          </cell>
          <cell r="X19">
            <v>0</v>
          </cell>
          <cell r="Y19">
            <v>0</v>
          </cell>
          <cell r="Z19">
            <v>0</v>
          </cell>
          <cell r="AA19">
            <v>0</v>
          </cell>
        </row>
        <row r="20">
          <cell r="A20">
            <v>12</v>
          </cell>
          <cell r="B20" t="str">
            <v>久之浜</v>
          </cell>
          <cell r="C20">
            <v>32</v>
          </cell>
          <cell r="D20" t="str">
            <v>kW</v>
          </cell>
          <cell r="E20">
            <v>3826</v>
          </cell>
          <cell r="F20">
            <v>3463</v>
          </cell>
          <cell r="G20">
            <v>3561</v>
          </cell>
          <cell r="H20">
            <v>4085</v>
          </cell>
          <cell r="I20">
            <v>4614</v>
          </cell>
          <cell r="J20">
            <v>5249</v>
          </cell>
          <cell r="K20">
            <v>3667</v>
          </cell>
          <cell r="L20">
            <v>3312</v>
          </cell>
          <cell r="M20">
            <v>5002</v>
          </cell>
          <cell r="N20">
            <v>5292</v>
          </cell>
          <cell r="O20">
            <v>5104</v>
          </cell>
          <cell r="P20">
            <v>4688</v>
          </cell>
          <cell r="Q20">
            <v>3826</v>
          </cell>
          <cell r="R20">
            <v>3463</v>
          </cell>
          <cell r="S20">
            <v>3561</v>
          </cell>
          <cell r="T20">
            <v>4085</v>
          </cell>
          <cell r="U20">
            <v>4614</v>
          </cell>
          <cell r="V20">
            <v>5249</v>
          </cell>
          <cell r="W20">
            <v>3667</v>
          </cell>
          <cell r="X20">
            <v>3312</v>
          </cell>
          <cell r="Y20">
            <v>5002</v>
          </cell>
          <cell r="Z20">
            <v>5292</v>
          </cell>
          <cell r="AA20">
            <v>5104</v>
          </cell>
        </row>
        <row r="21">
          <cell r="A21">
            <v>13</v>
          </cell>
          <cell r="B21" t="str">
            <v>小川</v>
          </cell>
          <cell r="C21">
            <v>89</v>
          </cell>
          <cell r="D21" t="str">
            <v>kW</v>
          </cell>
          <cell r="E21">
            <v>7327</v>
          </cell>
          <cell r="F21">
            <v>6774</v>
          </cell>
          <cell r="G21">
            <v>10234</v>
          </cell>
          <cell r="H21">
            <v>11537</v>
          </cell>
          <cell r="I21">
            <v>7027</v>
          </cell>
          <cell r="J21">
            <v>8892</v>
          </cell>
          <cell r="K21">
            <v>8795</v>
          </cell>
          <cell r="L21">
            <v>7176</v>
          </cell>
          <cell r="M21">
            <v>8698</v>
          </cell>
          <cell r="N21">
            <v>9865</v>
          </cell>
          <cell r="O21">
            <v>9991</v>
          </cell>
          <cell r="P21">
            <v>9441</v>
          </cell>
          <cell r="Q21">
            <v>7327</v>
          </cell>
          <cell r="R21">
            <v>6774</v>
          </cell>
          <cell r="S21">
            <v>10234</v>
          </cell>
          <cell r="T21">
            <v>11537</v>
          </cell>
          <cell r="U21">
            <v>7027</v>
          </cell>
          <cell r="V21">
            <v>8892</v>
          </cell>
          <cell r="W21">
            <v>8795</v>
          </cell>
          <cell r="X21">
            <v>7176</v>
          </cell>
          <cell r="Y21">
            <v>8698</v>
          </cell>
          <cell r="Z21">
            <v>9865</v>
          </cell>
          <cell r="AA21">
            <v>9991</v>
          </cell>
        </row>
        <row r="22">
          <cell r="A22">
            <v>14</v>
          </cell>
          <cell r="B22" t="str">
            <v>桶売</v>
          </cell>
          <cell r="C22">
            <v>53</v>
          </cell>
          <cell r="D22" t="str">
            <v>kW</v>
          </cell>
          <cell r="E22">
            <v>11541</v>
          </cell>
          <cell r="F22">
            <v>7645</v>
          </cell>
          <cell r="G22">
            <v>8401</v>
          </cell>
          <cell r="H22">
            <v>7980</v>
          </cell>
          <cell r="I22">
            <v>4542</v>
          </cell>
          <cell r="J22">
            <v>5904</v>
          </cell>
          <cell r="K22">
            <v>6834</v>
          </cell>
          <cell r="L22">
            <v>8874</v>
          </cell>
          <cell r="M22">
            <v>13776</v>
          </cell>
          <cell r="N22">
            <v>15678</v>
          </cell>
          <cell r="O22">
            <v>14649</v>
          </cell>
          <cell r="P22">
            <v>14465</v>
          </cell>
          <cell r="Q22">
            <v>11541</v>
          </cell>
          <cell r="R22">
            <v>7645</v>
          </cell>
          <cell r="S22">
            <v>8401</v>
          </cell>
          <cell r="T22">
            <v>7980</v>
          </cell>
          <cell r="U22">
            <v>4542</v>
          </cell>
          <cell r="V22">
            <v>5904</v>
          </cell>
          <cell r="W22">
            <v>6834</v>
          </cell>
          <cell r="X22">
            <v>8874</v>
          </cell>
          <cell r="Y22">
            <v>13776</v>
          </cell>
          <cell r="Z22">
            <v>15678</v>
          </cell>
          <cell r="AA22">
            <v>14649</v>
          </cell>
        </row>
        <row r="23">
          <cell r="A23">
            <v>15</v>
          </cell>
          <cell r="B23" t="str">
            <v>小白井</v>
          </cell>
          <cell r="C23">
            <v>32</v>
          </cell>
          <cell r="D23" t="str">
            <v>kW</v>
          </cell>
          <cell r="E23">
            <v>5721</v>
          </cell>
          <cell r="F23">
            <v>3146</v>
          </cell>
          <cell r="G23">
            <v>2665</v>
          </cell>
          <cell r="H23">
            <v>2532</v>
          </cell>
          <cell r="I23">
            <v>2128</v>
          </cell>
          <cell r="J23">
            <v>2567</v>
          </cell>
          <cell r="K23">
            <v>3441</v>
          </cell>
          <cell r="L23">
            <v>4563</v>
          </cell>
          <cell r="M23">
            <v>7981</v>
          </cell>
          <cell r="N23">
            <v>10063</v>
          </cell>
          <cell r="O23">
            <v>8996</v>
          </cell>
          <cell r="P23">
            <v>7947</v>
          </cell>
          <cell r="Q23">
            <v>5721</v>
          </cell>
          <cell r="R23">
            <v>3146</v>
          </cell>
          <cell r="S23">
            <v>2665</v>
          </cell>
          <cell r="T23">
            <v>2532</v>
          </cell>
          <cell r="U23">
            <v>2128</v>
          </cell>
          <cell r="V23">
            <v>2567</v>
          </cell>
          <cell r="W23">
            <v>3441</v>
          </cell>
          <cell r="X23">
            <v>4563</v>
          </cell>
          <cell r="Y23">
            <v>7981</v>
          </cell>
          <cell r="Z23">
            <v>10063</v>
          </cell>
          <cell r="AA23">
            <v>8996</v>
          </cell>
        </row>
        <row r="24">
          <cell r="A24">
            <v>16</v>
          </cell>
          <cell r="B24" t="str">
            <v>内郷第一</v>
          </cell>
          <cell r="C24">
            <v>106</v>
          </cell>
          <cell r="D24" t="str">
            <v>kW</v>
          </cell>
          <cell r="E24">
            <v>7597</v>
          </cell>
          <cell r="F24">
            <v>8403</v>
          </cell>
          <cell r="G24">
            <v>9940</v>
          </cell>
          <cell r="H24">
            <v>12592</v>
          </cell>
          <cell r="I24">
            <v>8859</v>
          </cell>
          <cell r="J24">
            <v>10161</v>
          </cell>
          <cell r="K24">
            <v>7380</v>
          </cell>
          <cell r="L24">
            <v>6925</v>
          </cell>
          <cell r="M24">
            <v>10467</v>
          </cell>
          <cell r="N24">
            <v>12235</v>
          </cell>
          <cell r="O24">
            <v>11062</v>
          </cell>
          <cell r="P24">
            <v>9397</v>
          </cell>
          <cell r="Q24">
            <v>7597</v>
          </cell>
          <cell r="R24">
            <v>8403</v>
          </cell>
          <cell r="S24">
            <v>9940</v>
          </cell>
          <cell r="T24">
            <v>12592</v>
          </cell>
          <cell r="U24">
            <v>8859</v>
          </cell>
          <cell r="V24">
            <v>10161</v>
          </cell>
          <cell r="W24">
            <v>7380</v>
          </cell>
          <cell r="X24">
            <v>6925</v>
          </cell>
          <cell r="Y24">
            <v>10467</v>
          </cell>
          <cell r="Z24">
            <v>12235</v>
          </cell>
          <cell r="AA24">
            <v>11062</v>
          </cell>
        </row>
        <row r="25">
          <cell r="A25">
            <v>17</v>
          </cell>
          <cell r="B25" t="str">
            <v>内郷第二</v>
          </cell>
          <cell r="C25">
            <v>55</v>
          </cell>
          <cell r="D25" t="str">
            <v>kW</v>
          </cell>
          <cell r="E25">
            <v>5676</v>
          </cell>
          <cell r="F25">
            <v>5535</v>
          </cell>
          <cell r="G25">
            <v>8146</v>
          </cell>
          <cell r="H25">
            <v>8600</v>
          </cell>
          <cell r="I25">
            <v>4541</v>
          </cell>
          <cell r="J25">
            <v>5551</v>
          </cell>
          <cell r="K25">
            <v>6389</v>
          </cell>
          <cell r="L25">
            <v>5756</v>
          </cell>
          <cell r="M25">
            <v>8247</v>
          </cell>
          <cell r="N25">
            <v>9632</v>
          </cell>
          <cell r="O25">
            <v>8738</v>
          </cell>
          <cell r="P25">
            <v>7639</v>
          </cell>
          <cell r="Q25">
            <v>5676</v>
          </cell>
          <cell r="R25">
            <v>5535</v>
          </cell>
          <cell r="S25">
            <v>8146</v>
          </cell>
          <cell r="T25">
            <v>8600</v>
          </cell>
          <cell r="U25">
            <v>4541</v>
          </cell>
          <cell r="V25">
            <v>5551</v>
          </cell>
          <cell r="W25">
            <v>6389</v>
          </cell>
          <cell r="X25">
            <v>5756</v>
          </cell>
          <cell r="Y25">
            <v>8247</v>
          </cell>
          <cell r="Z25">
            <v>9632</v>
          </cell>
          <cell r="AA25">
            <v>8738</v>
          </cell>
        </row>
        <row r="26">
          <cell r="A26">
            <v>18</v>
          </cell>
          <cell r="B26" t="str">
            <v>内郷第三</v>
          </cell>
          <cell r="C26">
            <v>69</v>
          </cell>
          <cell r="D26" t="str">
            <v>kW</v>
          </cell>
          <cell r="E26">
            <v>9136</v>
          </cell>
          <cell r="F26">
            <v>6728</v>
          </cell>
          <cell r="G26">
            <v>7386</v>
          </cell>
          <cell r="H26">
            <v>6417</v>
          </cell>
          <cell r="I26">
            <v>4688</v>
          </cell>
          <cell r="J26">
            <v>6526</v>
          </cell>
          <cell r="K26">
            <v>5939</v>
          </cell>
          <cell r="L26">
            <v>6221</v>
          </cell>
          <cell r="M26">
            <v>14155</v>
          </cell>
          <cell r="N26">
            <v>15350</v>
          </cell>
          <cell r="O26">
            <v>12769</v>
          </cell>
          <cell r="P26">
            <v>11992</v>
          </cell>
          <cell r="Q26">
            <v>9136</v>
          </cell>
          <cell r="R26">
            <v>6728</v>
          </cell>
          <cell r="S26">
            <v>7386</v>
          </cell>
          <cell r="T26">
            <v>6417</v>
          </cell>
          <cell r="U26">
            <v>4688</v>
          </cell>
          <cell r="V26">
            <v>6526</v>
          </cell>
          <cell r="W26">
            <v>5939</v>
          </cell>
          <cell r="X26">
            <v>6221</v>
          </cell>
          <cell r="Y26">
            <v>14155</v>
          </cell>
          <cell r="Z26">
            <v>15350</v>
          </cell>
          <cell r="AA26">
            <v>12769</v>
          </cell>
        </row>
        <row r="27">
          <cell r="A27">
            <v>19</v>
          </cell>
          <cell r="B27" t="str">
            <v>好間</v>
          </cell>
          <cell r="C27">
            <v>77</v>
          </cell>
          <cell r="D27" t="str">
            <v>kW</v>
          </cell>
          <cell r="E27">
            <v>8327</v>
          </cell>
          <cell r="F27">
            <v>7668</v>
          </cell>
          <cell r="G27">
            <v>9540</v>
          </cell>
          <cell r="H27">
            <v>11560</v>
          </cell>
          <cell r="I27">
            <v>5905</v>
          </cell>
          <cell r="J27">
            <v>8162</v>
          </cell>
          <cell r="K27">
            <v>8538</v>
          </cell>
          <cell r="L27">
            <v>8717</v>
          </cell>
          <cell r="M27">
            <v>10325</v>
          </cell>
          <cell r="N27">
            <v>11815</v>
          </cell>
          <cell r="O27">
            <v>11818</v>
          </cell>
          <cell r="P27">
            <v>11347</v>
          </cell>
          <cell r="Q27">
            <v>8327</v>
          </cell>
          <cell r="R27">
            <v>7668</v>
          </cell>
          <cell r="S27">
            <v>9540</v>
          </cell>
          <cell r="T27">
            <v>11560</v>
          </cell>
          <cell r="U27">
            <v>5905</v>
          </cell>
          <cell r="V27">
            <v>8162</v>
          </cell>
          <cell r="W27">
            <v>8538</v>
          </cell>
          <cell r="X27">
            <v>8717</v>
          </cell>
          <cell r="Y27">
            <v>10325</v>
          </cell>
          <cell r="Z27">
            <v>11815</v>
          </cell>
          <cell r="AA27">
            <v>11818</v>
          </cell>
        </row>
        <row r="28">
          <cell r="A28">
            <v>19.100000000000001</v>
          </cell>
          <cell r="C28">
            <v>3</v>
          </cell>
          <cell r="D28" t="str">
            <v>kW</v>
          </cell>
          <cell r="E28">
            <v>0</v>
          </cell>
          <cell r="F28">
            <v>24</v>
          </cell>
          <cell r="G28">
            <v>15</v>
          </cell>
          <cell r="H28">
            <v>0</v>
          </cell>
          <cell r="I28">
            <v>19</v>
          </cell>
          <cell r="J28">
            <v>0</v>
          </cell>
          <cell r="K28">
            <v>0</v>
          </cell>
          <cell r="L28">
            <v>0</v>
          </cell>
          <cell r="M28">
            <v>0</v>
          </cell>
          <cell r="N28">
            <v>0</v>
          </cell>
          <cell r="O28">
            <v>0</v>
          </cell>
          <cell r="P28">
            <v>0</v>
          </cell>
          <cell r="Q28">
            <v>0</v>
          </cell>
          <cell r="R28">
            <v>24</v>
          </cell>
          <cell r="S28">
            <v>15</v>
          </cell>
          <cell r="T28">
            <v>0</v>
          </cell>
          <cell r="U28">
            <v>19</v>
          </cell>
          <cell r="V28">
            <v>0</v>
          </cell>
          <cell r="W28">
            <v>0</v>
          </cell>
          <cell r="X28">
            <v>0</v>
          </cell>
          <cell r="Y28">
            <v>0</v>
          </cell>
          <cell r="Z28">
            <v>0</v>
          </cell>
          <cell r="AA28">
            <v>0</v>
          </cell>
        </row>
        <row r="29">
          <cell r="A29">
            <v>20</v>
          </cell>
          <cell r="B29" t="str">
            <v>小名浜第一</v>
          </cell>
          <cell r="C29">
            <v>117</v>
          </cell>
          <cell r="D29" t="str">
            <v>kW</v>
          </cell>
          <cell r="E29">
            <v>12170</v>
          </cell>
          <cell r="F29">
            <v>13542</v>
          </cell>
          <cell r="G29">
            <v>14659</v>
          </cell>
          <cell r="H29">
            <v>16615</v>
          </cell>
          <cell r="I29">
            <v>12660</v>
          </cell>
          <cell r="J29">
            <v>11092</v>
          </cell>
          <cell r="K29">
            <v>8556</v>
          </cell>
          <cell r="L29">
            <v>10178</v>
          </cell>
          <cell r="M29">
            <v>16352</v>
          </cell>
          <cell r="N29">
            <v>16449</v>
          </cell>
          <cell r="O29">
            <v>15912</v>
          </cell>
          <cell r="P29">
            <v>13331</v>
          </cell>
          <cell r="Q29">
            <v>12170</v>
          </cell>
          <cell r="R29">
            <v>13542</v>
          </cell>
          <cell r="S29">
            <v>14659</v>
          </cell>
          <cell r="T29">
            <v>16615</v>
          </cell>
          <cell r="U29">
            <v>12660</v>
          </cell>
          <cell r="V29">
            <v>11092</v>
          </cell>
          <cell r="W29">
            <v>8556</v>
          </cell>
          <cell r="X29">
            <v>10178</v>
          </cell>
          <cell r="Y29">
            <v>16352</v>
          </cell>
          <cell r="Z29">
            <v>16449</v>
          </cell>
          <cell r="AA29">
            <v>15912</v>
          </cell>
        </row>
        <row r="30">
          <cell r="A30">
            <v>20.100000000000001</v>
          </cell>
          <cell r="C30">
            <v>30</v>
          </cell>
          <cell r="D30" t="str">
            <v>A</v>
          </cell>
          <cell r="E30">
            <v>829</v>
          </cell>
          <cell r="F30">
            <v>761</v>
          </cell>
          <cell r="G30">
            <v>598</v>
          </cell>
          <cell r="H30">
            <v>381</v>
          </cell>
          <cell r="I30">
            <v>57</v>
          </cell>
          <cell r="J30">
            <v>250</v>
          </cell>
          <cell r="K30">
            <v>541</v>
          </cell>
          <cell r="L30">
            <v>750</v>
          </cell>
          <cell r="M30">
            <v>751</v>
          </cell>
          <cell r="N30">
            <v>878</v>
          </cell>
          <cell r="O30">
            <v>697</v>
          </cell>
          <cell r="P30">
            <v>775</v>
          </cell>
          <cell r="Q30">
            <v>829</v>
          </cell>
          <cell r="R30">
            <v>761</v>
          </cell>
          <cell r="S30">
            <v>598</v>
          </cell>
          <cell r="T30">
            <v>381</v>
          </cell>
          <cell r="U30">
            <v>57</v>
          </cell>
          <cell r="V30">
            <v>250</v>
          </cell>
          <cell r="W30">
            <v>541</v>
          </cell>
          <cell r="X30">
            <v>750</v>
          </cell>
          <cell r="Y30">
            <v>751</v>
          </cell>
          <cell r="Z30">
            <v>878</v>
          </cell>
          <cell r="AA30">
            <v>697</v>
          </cell>
        </row>
        <row r="31">
          <cell r="A31">
            <v>20.2</v>
          </cell>
          <cell r="C31">
            <v>14</v>
          </cell>
          <cell r="D31" t="str">
            <v>kW</v>
          </cell>
          <cell r="E31">
            <v>392</v>
          </cell>
          <cell r="F31">
            <v>706</v>
          </cell>
          <cell r="G31">
            <v>474</v>
          </cell>
          <cell r="H31">
            <v>367</v>
          </cell>
          <cell r="I31">
            <v>321</v>
          </cell>
          <cell r="J31">
            <v>242</v>
          </cell>
          <cell r="K31">
            <v>504</v>
          </cell>
          <cell r="L31">
            <v>297</v>
          </cell>
          <cell r="M31">
            <v>294</v>
          </cell>
          <cell r="N31">
            <v>275</v>
          </cell>
          <cell r="O31">
            <v>312</v>
          </cell>
          <cell r="P31">
            <v>376</v>
          </cell>
          <cell r="Q31">
            <v>392</v>
          </cell>
          <cell r="R31">
            <v>706</v>
          </cell>
          <cell r="S31">
            <v>474</v>
          </cell>
          <cell r="T31">
            <v>367</v>
          </cell>
          <cell r="U31">
            <v>321</v>
          </cell>
          <cell r="V31">
            <v>242</v>
          </cell>
          <cell r="W31">
            <v>504</v>
          </cell>
          <cell r="X31">
            <v>297</v>
          </cell>
          <cell r="Y31">
            <v>294</v>
          </cell>
          <cell r="Z31">
            <v>275</v>
          </cell>
          <cell r="AA31">
            <v>312</v>
          </cell>
        </row>
        <row r="32">
          <cell r="A32">
            <v>21</v>
          </cell>
          <cell r="B32" t="str">
            <v>小名浜第二</v>
          </cell>
          <cell r="C32">
            <v>86</v>
          </cell>
          <cell r="D32" t="str">
            <v>kW</v>
          </cell>
          <cell r="E32">
            <v>8649</v>
          </cell>
          <cell r="F32">
            <v>8169</v>
          </cell>
          <cell r="G32">
            <v>11237</v>
          </cell>
          <cell r="H32">
            <v>11810</v>
          </cell>
          <cell r="I32">
            <v>5794</v>
          </cell>
          <cell r="J32">
            <v>9139</v>
          </cell>
          <cell r="K32">
            <v>9934</v>
          </cell>
          <cell r="L32">
            <v>9638</v>
          </cell>
          <cell r="M32">
            <v>12758</v>
          </cell>
          <cell r="N32">
            <v>12838</v>
          </cell>
          <cell r="O32">
            <v>12989</v>
          </cell>
          <cell r="P32">
            <v>11909</v>
          </cell>
          <cell r="Q32">
            <v>8649</v>
          </cell>
          <cell r="R32">
            <v>8169</v>
          </cell>
          <cell r="S32">
            <v>11237</v>
          </cell>
          <cell r="T32">
            <v>11810</v>
          </cell>
          <cell r="U32">
            <v>5794</v>
          </cell>
          <cell r="V32">
            <v>9139</v>
          </cell>
          <cell r="W32">
            <v>9934</v>
          </cell>
          <cell r="X32">
            <v>9638</v>
          </cell>
          <cell r="Y32">
            <v>12758</v>
          </cell>
          <cell r="Z32">
            <v>12838</v>
          </cell>
          <cell r="AA32">
            <v>12989</v>
          </cell>
        </row>
        <row r="33">
          <cell r="A33">
            <v>22</v>
          </cell>
          <cell r="B33" t="str">
            <v>玉川</v>
          </cell>
          <cell r="C33">
            <v>87</v>
          </cell>
          <cell r="D33" t="str">
            <v>kW</v>
          </cell>
          <cell r="E33">
            <v>5910</v>
          </cell>
          <cell r="F33">
            <v>5481</v>
          </cell>
          <cell r="G33">
            <v>7440</v>
          </cell>
          <cell r="H33">
            <v>8610</v>
          </cell>
          <cell r="I33">
            <v>5795</v>
          </cell>
          <cell r="J33">
            <v>7452</v>
          </cell>
          <cell r="K33">
            <v>6855</v>
          </cell>
          <cell r="L33">
            <v>6431</v>
          </cell>
          <cell r="M33">
            <v>9343</v>
          </cell>
          <cell r="N33">
            <v>10308</v>
          </cell>
          <cell r="O33">
            <v>9767</v>
          </cell>
          <cell r="P33">
            <v>8331</v>
          </cell>
          <cell r="Q33">
            <v>5910</v>
          </cell>
          <cell r="R33">
            <v>5481</v>
          </cell>
          <cell r="S33">
            <v>7440</v>
          </cell>
          <cell r="T33">
            <v>8610</v>
          </cell>
          <cell r="U33">
            <v>5795</v>
          </cell>
          <cell r="V33">
            <v>7452</v>
          </cell>
          <cell r="W33">
            <v>6855</v>
          </cell>
          <cell r="X33">
            <v>6431</v>
          </cell>
          <cell r="Y33">
            <v>9343</v>
          </cell>
          <cell r="Z33">
            <v>10308</v>
          </cell>
          <cell r="AA33">
            <v>9767</v>
          </cell>
        </row>
        <row r="34">
          <cell r="A34">
            <v>23</v>
          </cell>
          <cell r="B34" t="str">
            <v>江名</v>
          </cell>
          <cell r="C34">
            <v>67</v>
          </cell>
          <cell r="D34" t="str">
            <v>kW</v>
          </cell>
          <cell r="E34">
            <v>6378</v>
          </cell>
          <cell r="F34">
            <v>5518</v>
          </cell>
          <cell r="G34">
            <v>5407</v>
          </cell>
          <cell r="H34">
            <v>5560</v>
          </cell>
          <cell r="I34">
            <v>5223</v>
          </cell>
          <cell r="J34">
            <v>6666</v>
          </cell>
          <cell r="K34">
            <v>6206</v>
          </cell>
          <cell r="L34">
            <v>6178</v>
          </cell>
          <cell r="M34">
            <v>7325</v>
          </cell>
          <cell r="N34">
            <v>8050</v>
          </cell>
          <cell r="O34">
            <v>8167</v>
          </cell>
          <cell r="P34">
            <v>7709</v>
          </cell>
          <cell r="Q34">
            <v>6378</v>
          </cell>
          <cell r="R34">
            <v>5518</v>
          </cell>
          <cell r="S34">
            <v>5407</v>
          </cell>
          <cell r="T34">
            <v>5560</v>
          </cell>
          <cell r="U34">
            <v>5223</v>
          </cell>
          <cell r="V34">
            <v>6666</v>
          </cell>
          <cell r="W34">
            <v>6206</v>
          </cell>
          <cell r="X34">
            <v>6178</v>
          </cell>
          <cell r="Y34">
            <v>7325</v>
          </cell>
          <cell r="Z34">
            <v>8050</v>
          </cell>
          <cell r="AA34">
            <v>8167</v>
          </cell>
        </row>
        <row r="35">
          <cell r="A35">
            <v>23.1</v>
          </cell>
          <cell r="C35">
            <v>15</v>
          </cell>
          <cell r="D35" t="str">
            <v>A</v>
          </cell>
          <cell r="E35">
            <v>21</v>
          </cell>
          <cell r="F35">
            <v>16</v>
          </cell>
          <cell r="G35">
            <v>8</v>
          </cell>
          <cell r="H35">
            <v>11</v>
          </cell>
          <cell r="I35">
            <v>4</v>
          </cell>
          <cell r="J35">
            <v>0</v>
          </cell>
          <cell r="K35">
            <v>14</v>
          </cell>
          <cell r="L35">
            <v>7</v>
          </cell>
          <cell r="M35">
            <v>6</v>
          </cell>
          <cell r="N35">
            <v>11</v>
          </cell>
          <cell r="O35">
            <v>8</v>
          </cell>
          <cell r="P35">
            <v>9</v>
          </cell>
          <cell r="Q35">
            <v>21</v>
          </cell>
          <cell r="R35">
            <v>16</v>
          </cell>
          <cell r="S35">
            <v>8</v>
          </cell>
          <cell r="T35">
            <v>11</v>
          </cell>
          <cell r="U35">
            <v>4</v>
          </cell>
          <cell r="V35">
            <v>0</v>
          </cell>
          <cell r="W35">
            <v>14</v>
          </cell>
          <cell r="X35">
            <v>7</v>
          </cell>
          <cell r="Y35">
            <v>6</v>
          </cell>
          <cell r="Z35">
            <v>11</v>
          </cell>
          <cell r="AA35">
            <v>8</v>
          </cell>
        </row>
        <row r="36">
          <cell r="A36">
            <v>24</v>
          </cell>
          <cell r="B36" t="str">
            <v>泉</v>
          </cell>
          <cell r="C36">
            <v>170</v>
          </cell>
          <cell r="D36" t="str">
            <v>kW</v>
          </cell>
          <cell r="E36">
            <v>14302</v>
          </cell>
          <cell r="F36">
            <v>15164</v>
          </cell>
          <cell r="G36">
            <v>17488</v>
          </cell>
          <cell r="H36">
            <v>21738</v>
          </cell>
          <cell r="I36">
            <v>13959</v>
          </cell>
          <cell r="J36">
            <v>16595</v>
          </cell>
          <cell r="K36">
            <v>13515</v>
          </cell>
          <cell r="L36">
            <v>13888</v>
          </cell>
          <cell r="M36">
            <v>18242</v>
          </cell>
          <cell r="N36">
            <v>17415</v>
          </cell>
          <cell r="O36">
            <v>19925</v>
          </cell>
          <cell r="P36">
            <v>18010</v>
          </cell>
          <cell r="Q36">
            <v>14302</v>
          </cell>
          <cell r="R36">
            <v>15164</v>
          </cell>
          <cell r="S36">
            <v>17488</v>
          </cell>
          <cell r="T36">
            <v>21738</v>
          </cell>
          <cell r="U36">
            <v>13959</v>
          </cell>
          <cell r="V36">
            <v>16595</v>
          </cell>
          <cell r="W36">
            <v>13515</v>
          </cell>
          <cell r="X36">
            <v>13888</v>
          </cell>
          <cell r="Y36">
            <v>18242</v>
          </cell>
          <cell r="Z36">
            <v>17415</v>
          </cell>
          <cell r="AA36">
            <v>19925</v>
          </cell>
        </row>
        <row r="37">
          <cell r="A37">
            <v>25</v>
          </cell>
          <cell r="B37" t="str">
            <v>湯本第一</v>
          </cell>
          <cell r="C37">
            <v>65</v>
          </cell>
          <cell r="D37" t="str">
            <v>kW</v>
          </cell>
          <cell r="E37">
            <v>5939</v>
          </cell>
          <cell r="F37">
            <v>5698</v>
          </cell>
          <cell r="G37">
            <v>6619</v>
          </cell>
          <cell r="H37">
            <v>10966</v>
          </cell>
          <cell r="I37">
            <v>7859</v>
          </cell>
          <cell r="J37">
            <v>8157</v>
          </cell>
          <cell r="K37">
            <v>5920</v>
          </cell>
          <cell r="L37">
            <v>5692</v>
          </cell>
          <cell r="M37">
            <v>7002</v>
          </cell>
          <cell r="N37">
            <v>8147</v>
          </cell>
          <cell r="O37">
            <v>7514</v>
          </cell>
          <cell r="P37">
            <v>7436</v>
          </cell>
          <cell r="Q37">
            <v>5939</v>
          </cell>
          <cell r="R37">
            <v>5698</v>
          </cell>
          <cell r="S37">
            <v>6619</v>
          </cell>
          <cell r="T37">
            <v>10966</v>
          </cell>
          <cell r="U37">
            <v>7859</v>
          </cell>
          <cell r="V37">
            <v>8157</v>
          </cell>
          <cell r="W37">
            <v>5920</v>
          </cell>
          <cell r="X37">
            <v>5692</v>
          </cell>
          <cell r="Y37">
            <v>7002</v>
          </cell>
          <cell r="Z37">
            <v>8147</v>
          </cell>
          <cell r="AA37">
            <v>7514</v>
          </cell>
        </row>
        <row r="38">
          <cell r="A38">
            <v>26</v>
          </cell>
          <cell r="B38" t="str">
            <v>湯本第二</v>
          </cell>
          <cell r="C38">
            <v>57</v>
          </cell>
          <cell r="D38" t="str">
            <v>kW</v>
          </cell>
          <cell r="E38">
            <v>4830</v>
          </cell>
          <cell r="F38">
            <v>4543</v>
          </cell>
          <cell r="G38">
            <v>5667</v>
          </cell>
          <cell r="H38">
            <v>8673</v>
          </cell>
          <cell r="I38">
            <v>5346</v>
          </cell>
          <cell r="J38">
            <v>5073</v>
          </cell>
          <cell r="K38">
            <v>5111</v>
          </cell>
          <cell r="L38">
            <v>5016</v>
          </cell>
          <cell r="M38">
            <v>7104</v>
          </cell>
          <cell r="N38">
            <v>8724</v>
          </cell>
          <cell r="O38">
            <v>8288</v>
          </cell>
          <cell r="P38">
            <v>6730</v>
          </cell>
          <cell r="Q38">
            <v>4830</v>
          </cell>
          <cell r="R38">
            <v>4543</v>
          </cell>
          <cell r="S38">
            <v>5667</v>
          </cell>
          <cell r="T38">
            <v>8673</v>
          </cell>
          <cell r="U38">
            <v>5346</v>
          </cell>
          <cell r="V38">
            <v>5073</v>
          </cell>
          <cell r="W38">
            <v>5111</v>
          </cell>
          <cell r="X38">
            <v>5016</v>
          </cell>
          <cell r="Y38">
            <v>7104</v>
          </cell>
          <cell r="Z38">
            <v>8724</v>
          </cell>
          <cell r="AA38">
            <v>8288</v>
          </cell>
        </row>
        <row r="39">
          <cell r="A39">
            <v>27</v>
          </cell>
          <cell r="B39" t="str">
            <v>湯本第三</v>
          </cell>
          <cell r="C39">
            <v>51</v>
          </cell>
          <cell r="D39" t="str">
            <v>kW</v>
          </cell>
          <cell r="E39">
            <v>6797</v>
          </cell>
          <cell r="F39">
            <v>5146</v>
          </cell>
          <cell r="G39">
            <v>5968</v>
          </cell>
          <cell r="H39">
            <v>6668</v>
          </cell>
          <cell r="I39">
            <v>7749</v>
          </cell>
          <cell r="J39">
            <v>8492</v>
          </cell>
          <cell r="K39">
            <v>6175</v>
          </cell>
          <cell r="L39">
            <v>5208</v>
          </cell>
          <cell r="M39">
            <v>6810</v>
          </cell>
          <cell r="N39">
            <v>7960</v>
          </cell>
          <cell r="O39">
            <v>7795</v>
          </cell>
          <cell r="P39">
            <v>8061</v>
          </cell>
          <cell r="Q39">
            <v>6797</v>
          </cell>
          <cell r="R39">
            <v>5146</v>
          </cell>
          <cell r="S39">
            <v>5968</v>
          </cell>
          <cell r="T39">
            <v>6668</v>
          </cell>
          <cell r="U39">
            <v>7749</v>
          </cell>
          <cell r="V39">
            <v>8492</v>
          </cell>
          <cell r="W39">
            <v>6175</v>
          </cell>
          <cell r="X39">
            <v>5208</v>
          </cell>
          <cell r="Y39">
            <v>6810</v>
          </cell>
          <cell r="Z39">
            <v>7960</v>
          </cell>
          <cell r="AA39">
            <v>7795</v>
          </cell>
        </row>
        <row r="40">
          <cell r="A40">
            <v>28</v>
          </cell>
          <cell r="B40" t="str">
            <v>磐崎</v>
          </cell>
          <cell r="C40">
            <v>85</v>
          </cell>
          <cell r="D40" t="str">
            <v>kW</v>
          </cell>
          <cell r="E40">
            <v>7512</v>
          </cell>
          <cell r="F40">
            <v>7430</v>
          </cell>
          <cell r="G40">
            <v>11353</v>
          </cell>
          <cell r="H40">
            <v>13480</v>
          </cell>
          <cell r="I40">
            <v>6389</v>
          </cell>
          <cell r="J40">
            <v>8439</v>
          </cell>
          <cell r="K40">
            <v>8978</v>
          </cell>
          <cell r="L40">
            <v>7837</v>
          </cell>
          <cell r="M40">
            <v>10629</v>
          </cell>
          <cell r="N40">
            <v>11595</v>
          </cell>
          <cell r="O40">
            <v>11071</v>
          </cell>
          <cell r="P40">
            <v>9639</v>
          </cell>
          <cell r="Q40">
            <v>7512</v>
          </cell>
          <cell r="R40">
            <v>7430</v>
          </cell>
          <cell r="S40">
            <v>11353</v>
          </cell>
          <cell r="T40">
            <v>13480</v>
          </cell>
          <cell r="U40">
            <v>6389</v>
          </cell>
          <cell r="V40">
            <v>8439</v>
          </cell>
          <cell r="W40">
            <v>8978</v>
          </cell>
          <cell r="X40">
            <v>7837</v>
          </cell>
          <cell r="Y40">
            <v>10629</v>
          </cell>
          <cell r="Z40">
            <v>11595</v>
          </cell>
          <cell r="AA40">
            <v>11071</v>
          </cell>
        </row>
        <row r="41">
          <cell r="A41">
            <v>29</v>
          </cell>
          <cell r="B41" t="str">
            <v>植田</v>
          </cell>
          <cell r="C41">
            <v>117</v>
          </cell>
          <cell r="D41" t="str">
            <v>kW</v>
          </cell>
          <cell r="E41">
            <v>9421</v>
          </cell>
          <cell r="F41">
            <v>10128</v>
          </cell>
          <cell r="G41">
            <v>10260</v>
          </cell>
          <cell r="H41">
            <v>12280</v>
          </cell>
          <cell r="I41">
            <v>10083</v>
          </cell>
          <cell r="J41">
            <v>11282</v>
          </cell>
          <cell r="K41">
            <v>8201</v>
          </cell>
          <cell r="L41">
            <v>6948</v>
          </cell>
          <cell r="M41">
            <v>10607</v>
          </cell>
          <cell r="N41">
            <v>16661</v>
          </cell>
          <cell r="O41">
            <v>16387</v>
          </cell>
          <cell r="P41">
            <v>12460</v>
          </cell>
          <cell r="Q41">
            <v>9421</v>
          </cell>
          <cell r="R41">
            <v>10128</v>
          </cell>
          <cell r="S41">
            <v>10260</v>
          </cell>
          <cell r="T41">
            <v>12280</v>
          </cell>
          <cell r="U41">
            <v>10083</v>
          </cell>
          <cell r="V41">
            <v>11282</v>
          </cell>
          <cell r="W41">
            <v>8201</v>
          </cell>
          <cell r="X41">
            <v>6948</v>
          </cell>
          <cell r="Y41">
            <v>10607</v>
          </cell>
          <cell r="Z41">
            <v>16661</v>
          </cell>
          <cell r="AA41">
            <v>16387</v>
          </cell>
        </row>
        <row r="42">
          <cell r="A42">
            <v>30</v>
          </cell>
          <cell r="B42" t="str">
            <v>植田東</v>
          </cell>
          <cell r="C42">
            <v>84</v>
          </cell>
          <cell r="D42" t="str">
            <v>kW</v>
          </cell>
          <cell r="E42">
            <v>8231</v>
          </cell>
          <cell r="F42">
            <v>7052</v>
          </cell>
          <cell r="G42">
            <v>8252</v>
          </cell>
          <cell r="H42">
            <v>12359</v>
          </cell>
          <cell r="I42">
            <v>8256</v>
          </cell>
          <cell r="J42">
            <v>10664</v>
          </cell>
          <cell r="K42">
            <v>8933</v>
          </cell>
          <cell r="L42">
            <v>8447</v>
          </cell>
          <cell r="M42">
            <v>12195</v>
          </cell>
          <cell r="N42">
            <v>13238</v>
          </cell>
          <cell r="O42">
            <v>12985</v>
          </cell>
          <cell r="P42">
            <v>11437</v>
          </cell>
          <cell r="Q42">
            <v>8231</v>
          </cell>
          <cell r="R42">
            <v>7052</v>
          </cell>
          <cell r="S42">
            <v>8252</v>
          </cell>
          <cell r="T42">
            <v>12359</v>
          </cell>
          <cell r="U42">
            <v>8256</v>
          </cell>
          <cell r="V42">
            <v>10664</v>
          </cell>
          <cell r="W42">
            <v>8933</v>
          </cell>
          <cell r="X42">
            <v>8447</v>
          </cell>
          <cell r="Y42">
            <v>12195</v>
          </cell>
          <cell r="Z42">
            <v>13238</v>
          </cell>
          <cell r="AA42">
            <v>12985</v>
          </cell>
        </row>
        <row r="43">
          <cell r="A43">
            <v>31</v>
          </cell>
          <cell r="B43" t="str">
            <v>錦</v>
          </cell>
          <cell r="C43">
            <v>79</v>
          </cell>
          <cell r="D43" t="str">
            <v>kW</v>
          </cell>
          <cell r="E43">
            <v>8165</v>
          </cell>
          <cell r="F43">
            <v>6601</v>
          </cell>
          <cell r="G43">
            <v>7375</v>
          </cell>
          <cell r="H43">
            <v>8456</v>
          </cell>
          <cell r="I43">
            <v>5601</v>
          </cell>
          <cell r="J43">
            <v>6952</v>
          </cell>
          <cell r="K43">
            <v>6469</v>
          </cell>
          <cell r="L43">
            <v>6264</v>
          </cell>
          <cell r="M43">
            <v>9514</v>
          </cell>
          <cell r="N43">
            <v>12189</v>
          </cell>
          <cell r="O43">
            <v>12592</v>
          </cell>
          <cell r="P43">
            <v>11511</v>
          </cell>
          <cell r="Q43">
            <v>8165</v>
          </cell>
          <cell r="R43">
            <v>6601</v>
          </cell>
          <cell r="S43">
            <v>7375</v>
          </cell>
          <cell r="T43">
            <v>8456</v>
          </cell>
          <cell r="U43">
            <v>5601</v>
          </cell>
          <cell r="V43">
            <v>6952</v>
          </cell>
          <cell r="W43">
            <v>6469</v>
          </cell>
          <cell r="X43">
            <v>6264</v>
          </cell>
          <cell r="Y43">
            <v>9514</v>
          </cell>
          <cell r="Z43">
            <v>12189</v>
          </cell>
          <cell r="AA43">
            <v>12592</v>
          </cell>
        </row>
        <row r="44">
          <cell r="A44">
            <v>32</v>
          </cell>
          <cell r="B44" t="str">
            <v>勿来第一</v>
          </cell>
          <cell r="C44">
            <v>80</v>
          </cell>
          <cell r="D44" t="str">
            <v>kW</v>
          </cell>
          <cell r="E44">
            <v>7654</v>
          </cell>
          <cell r="F44">
            <v>6674</v>
          </cell>
          <cell r="G44">
            <v>9098</v>
          </cell>
          <cell r="H44">
            <v>11177</v>
          </cell>
          <cell r="I44">
            <v>8470</v>
          </cell>
          <cell r="J44">
            <v>7415</v>
          </cell>
          <cell r="K44">
            <v>7713</v>
          </cell>
          <cell r="L44">
            <v>7332</v>
          </cell>
          <cell r="M44">
            <v>10332</v>
          </cell>
          <cell r="N44">
            <v>10658</v>
          </cell>
          <cell r="O44">
            <v>9901</v>
          </cell>
          <cell r="P44">
            <v>9821</v>
          </cell>
          <cell r="Q44">
            <v>7654</v>
          </cell>
          <cell r="R44">
            <v>6674</v>
          </cell>
          <cell r="S44">
            <v>9098</v>
          </cell>
          <cell r="T44">
            <v>11177</v>
          </cell>
          <cell r="U44">
            <v>8470</v>
          </cell>
          <cell r="V44">
            <v>7415</v>
          </cell>
          <cell r="W44">
            <v>7713</v>
          </cell>
          <cell r="X44">
            <v>7332</v>
          </cell>
          <cell r="Y44">
            <v>10332</v>
          </cell>
          <cell r="Z44">
            <v>10658</v>
          </cell>
          <cell r="AA44">
            <v>9901</v>
          </cell>
        </row>
        <row r="45">
          <cell r="A45">
            <v>33</v>
          </cell>
          <cell r="B45" t="str">
            <v>勿来第二</v>
          </cell>
          <cell r="C45">
            <v>31</v>
          </cell>
          <cell r="D45" t="str">
            <v>kW</v>
          </cell>
          <cell r="E45">
            <v>3567</v>
          </cell>
          <cell r="F45">
            <v>2687</v>
          </cell>
          <cell r="G45">
            <v>2814</v>
          </cell>
          <cell r="H45">
            <v>3706</v>
          </cell>
          <cell r="I45">
            <v>3209</v>
          </cell>
          <cell r="J45">
            <v>3350</v>
          </cell>
          <cell r="K45">
            <v>3687</v>
          </cell>
          <cell r="L45">
            <v>3593</v>
          </cell>
          <cell r="M45">
            <v>3837</v>
          </cell>
          <cell r="N45">
            <v>4568</v>
          </cell>
          <cell r="O45">
            <v>4619</v>
          </cell>
          <cell r="P45">
            <v>4409</v>
          </cell>
          <cell r="Q45">
            <v>3567</v>
          </cell>
          <cell r="R45">
            <v>2687</v>
          </cell>
          <cell r="S45">
            <v>2814</v>
          </cell>
          <cell r="T45">
            <v>3706</v>
          </cell>
          <cell r="U45">
            <v>3209</v>
          </cell>
          <cell r="V45">
            <v>3350</v>
          </cell>
          <cell r="W45">
            <v>3687</v>
          </cell>
          <cell r="X45">
            <v>3593</v>
          </cell>
          <cell r="Y45">
            <v>3837</v>
          </cell>
          <cell r="Z45">
            <v>4568</v>
          </cell>
          <cell r="AA45">
            <v>4619</v>
          </cell>
        </row>
        <row r="46">
          <cell r="A46">
            <v>34</v>
          </cell>
          <cell r="B46" t="str">
            <v>川部</v>
          </cell>
          <cell r="C46">
            <v>42</v>
          </cell>
          <cell r="D46" t="str">
            <v>kW</v>
          </cell>
          <cell r="E46">
            <v>3803</v>
          </cell>
          <cell r="F46">
            <v>4300</v>
          </cell>
          <cell r="G46">
            <v>4212</v>
          </cell>
          <cell r="H46">
            <v>6819</v>
          </cell>
          <cell r="I46">
            <v>5871</v>
          </cell>
          <cell r="J46">
            <v>5854</v>
          </cell>
          <cell r="K46">
            <v>3501</v>
          </cell>
          <cell r="L46">
            <v>3566</v>
          </cell>
          <cell r="M46">
            <v>6286</v>
          </cell>
          <cell r="N46">
            <v>8208</v>
          </cell>
          <cell r="O46">
            <v>7682</v>
          </cell>
          <cell r="P46">
            <v>6562</v>
          </cell>
          <cell r="Q46">
            <v>3803</v>
          </cell>
          <cell r="R46">
            <v>4300</v>
          </cell>
          <cell r="S46">
            <v>4212</v>
          </cell>
          <cell r="T46">
            <v>6819</v>
          </cell>
          <cell r="U46">
            <v>5871</v>
          </cell>
          <cell r="V46">
            <v>5854</v>
          </cell>
          <cell r="W46">
            <v>3501</v>
          </cell>
          <cell r="X46">
            <v>3566</v>
          </cell>
          <cell r="Y46">
            <v>6286</v>
          </cell>
          <cell r="Z46">
            <v>8208</v>
          </cell>
          <cell r="AA46">
            <v>7682</v>
          </cell>
        </row>
        <row r="47">
          <cell r="A47">
            <v>35</v>
          </cell>
          <cell r="B47" t="str">
            <v>上遠野</v>
          </cell>
          <cell r="C47">
            <v>38</v>
          </cell>
          <cell r="D47" t="str">
            <v>kW</v>
          </cell>
          <cell r="E47">
            <v>3519</v>
          </cell>
          <cell r="F47">
            <v>2614</v>
          </cell>
          <cell r="G47">
            <v>3829</v>
          </cell>
          <cell r="H47">
            <v>4327</v>
          </cell>
          <cell r="I47">
            <v>2509</v>
          </cell>
          <cell r="J47">
            <v>2777</v>
          </cell>
          <cell r="K47">
            <v>3603</v>
          </cell>
          <cell r="L47">
            <v>3819</v>
          </cell>
          <cell r="M47">
            <v>5841</v>
          </cell>
          <cell r="N47">
            <v>6579</v>
          </cell>
          <cell r="O47">
            <v>6120</v>
          </cell>
          <cell r="P47">
            <v>5129</v>
          </cell>
          <cell r="Q47">
            <v>3519</v>
          </cell>
          <cell r="R47">
            <v>2614</v>
          </cell>
          <cell r="S47">
            <v>3829</v>
          </cell>
          <cell r="T47">
            <v>4327</v>
          </cell>
          <cell r="U47">
            <v>2509</v>
          </cell>
          <cell r="V47">
            <v>2777</v>
          </cell>
          <cell r="W47">
            <v>3603</v>
          </cell>
          <cell r="X47">
            <v>3819</v>
          </cell>
          <cell r="Y47">
            <v>5841</v>
          </cell>
          <cell r="Z47">
            <v>6579</v>
          </cell>
          <cell r="AA47">
            <v>6120</v>
          </cell>
        </row>
        <row r="48">
          <cell r="A48">
            <v>36</v>
          </cell>
          <cell r="B48" t="str">
            <v>入遠野</v>
          </cell>
          <cell r="C48">
            <v>66</v>
          </cell>
          <cell r="D48" t="str">
            <v>kW</v>
          </cell>
          <cell r="E48">
            <v>3909</v>
          </cell>
          <cell r="F48">
            <v>3515</v>
          </cell>
          <cell r="G48">
            <v>4712</v>
          </cell>
          <cell r="H48">
            <v>4732</v>
          </cell>
          <cell r="I48">
            <v>2379</v>
          </cell>
          <cell r="J48">
            <v>3253</v>
          </cell>
          <cell r="K48">
            <v>4188</v>
          </cell>
          <cell r="L48">
            <v>3984</v>
          </cell>
          <cell r="M48">
            <v>6872</v>
          </cell>
          <cell r="N48">
            <v>8422</v>
          </cell>
          <cell r="O48">
            <v>7692</v>
          </cell>
          <cell r="P48">
            <v>6313</v>
          </cell>
          <cell r="Q48">
            <v>3909</v>
          </cell>
          <cell r="R48">
            <v>3515</v>
          </cell>
          <cell r="S48">
            <v>4712</v>
          </cell>
          <cell r="T48">
            <v>4732</v>
          </cell>
          <cell r="U48">
            <v>2379</v>
          </cell>
          <cell r="V48">
            <v>3253</v>
          </cell>
          <cell r="W48">
            <v>4188</v>
          </cell>
          <cell r="X48">
            <v>3984</v>
          </cell>
          <cell r="Y48">
            <v>6872</v>
          </cell>
          <cell r="Z48">
            <v>8422</v>
          </cell>
          <cell r="AA48">
            <v>7692</v>
          </cell>
        </row>
        <row r="49">
          <cell r="A49">
            <v>37</v>
          </cell>
          <cell r="B49" t="str">
            <v>田人(旧校舎)</v>
          </cell>
          <cell r="C49">
            <v>30</v>
          </cell>
          <cell r="D49" t="str">
            <v>kVA</v>
          </cell>
          <cell r="E49">
            <v>146</v>
          </cell>
          <cell r="F49">
            <v>146</v>
          </cell>
          <cell r="G49">
            <v>120</v>
          </cell>
          <cell r="H49">
            <v>122</v>
          </cell>
          <cell r="I49">
            <v>147</v>
          </cell>
          <cell r="J49">
            <v>131</v>
          </cell>
          <cell r="K49">
            <v>176</v>
          </cell>
          <cell r="L49">
            <v>164</v>
          </cell>
          <cell r="M49">
            <v>206</v>
          </cell>
          <cell r="N49">
            <v>232</v>
          </cell>
          <cell r="O49">
            <v>181</v>
          </cell>
          <cell r="P49">
            <v>162</v>
          </cell>
          <cell r="Q49">
            <v>146</v>
          </cell>
          <cell r="R49">
            <v>146</v>
          </cell>
          <cell r="S49">
            <v>120</v>
          </cell>
          <cell r="T49">
            <v>122</v>
          </cell>
          <cell r="U49">
            <v>147</v>
          </cell>
          <cell r="V49">
            <v>131</v>
          </cell>
          <cell r="W49">
            <v>176</v>
          </cell>
          <cell r="X49">
            <v>164</v>
          </cell>
          <cell r="Y49">
            <v>206</v>
          </cell>
          <cell r="Z49">
            <v>232</v>
          </cell>
          <cell r="AA49">
            <v>181</v>
          </cell>
        </row>
        <row r="50">
          <cell r="A50">
            <v>37.1</v>
          </cell>
          <cell r="C50">
            <v>12</v>
          </cell>
          <cell r="D50" t="str">
            <v>kW</v>
          </cell>
          <cell r="E50">
            <v>27</v>
          </cell>
          <cell r="F50">
            <v>30</v>
          </cell>
          <cell r="G50">
            <v>26</v>
          </cell>
          <cell r="H50">
            <v>25</v>
          </cell>
          <cell r="I50">
            <v>29</v>
          </cell>
          <cell r="J50">
            <v>26</v>
          </cell>
          <cell r="K50">
            <v>29</v>
          </cell>
          <cell r="L50">
            <v>26</v>
          </cell>
          <cell r="M50">
            <v>26</v>
          </cell>
          <cell r="N50">
            <v>30</v>
          </cell>
          <cell r="O50">
            <v>29</v>
          </cell>
          <cell r="P50">
            <v>28</v>
          </cell>
          <cell r="Q50">
            <v>27</v>
          </cell>
          <cell r="R50">
            <v>30</v>
          </cell>
          <cell r="S50">
            <v>26</v>
          </cell>
          <cell r="T50">
            <v>25</v>
          </cell>
          <cell r="U50">
            <v>29</v>
          </cell>
          <cell r="V50">
            <v>26</v>
          </cell>
          <cell r="W50">
            <v>29</v>
          </cell>
          <cell r="X50">
            <v>26</v>
          </cell>
          <cell r="Y50">
            <v>26</v>
          </cell>
          <cell r="Z50">
            <v>30</v>
          </cell>
          <cell r="AA50">
            <v>29</v>
          </cell>
        </row>
      </sheetData>
      <sheetData sheetId="7">
        <row r="5">
          <cell r="A5">
            <v>1</v>
          </cell>
          <cell r="B5" t="str">
            <v>大野第一小学校</v>
          </cell>
          <cell r="C5">
            <v>25</v>
          </cell>
          <cell r="D5" t="str">
            <v>kVA</v>
          </cell>
          <cell r="E5">
            <v>495</v>
          </cell>
          <cell r="F5">
            <v>505</v>
          </cell>
          <cell r="G5">
            <v>459</v>
          </cell>
          <cell r="H5">
            <v>493</v>
          </cell>
          <cell r="I5">
            <v>450</v>
          </cell>
          <cell r="J5">
            <v>554</v>
          </cell>
          <cell r="K5">
            <v>988</v>
          </cell>
          <cell r="L5">
            <v>652</v>
          </cell>
          <cell r="M5">
            <v>457</v>
          </cell>
          <cell r="N5">
            <v>571</v>
          </cell>
          <cell r="O5">
            <v>451</v>
          </cell>
          <cell r="P5">
            <v>570</v>
          </cell>
          <cell r="Q5">
            <v>495</v>
          </cell>
          <cell r="R5">
            <v>505</v>
          </cell>
          <cell r="S5">
            <v>459</v>
          </cell>
          <cell r="T5">
            <v>493</v>
          </cell>
          <cell r="U5">
            <v>450</v>
          </cell>
          <cell r="V5">
            <v>554</v>
          </cell>
          <cell r="W5">
            <v>988</v>
          </cell>
          <cell r="X5">
            <v>652</v>
          </cell>
          <cell r="Y5">
            <v>457</v>
          </cell>
          <cell r="Z5">
            <v>571</v>
          </cell>
          <cell r="AA5">
            <v>451</v>
          </cell>
        </row>
        <row r="6">
          <cell r="A6">
            <v>1.1000000000000001</v>
          </cell>
          <cell r="C6">
            <v>12</v>
          </cell>
          <cell r="D6" t="str">
            <v>kW</v>
          </cell>
          <cell r="E6">
            <v>42</v>
          </cell>
          <cell r="F6">
            <v>42</v>
          </cell>
          <cell r="G6">
            <v>37</v>
          </cell>
          <cell r="H6">
            <v>42</v>
          </cell>
          <cell r="I6">
            <v>38</v>
          </cell>
          <cell r="J6">
            <v>42</v>
          </cell>
          <cell r="K6">
            <v>46</v>
          </cell>
          <cell r="L6">
            <v>41</v>
          </cell>
          <cell r="M6">
            <v>41</v>
          </cell>
          <cell r="N6">
            <v>161</v>
          </cell>
          <cell r="O6">
            <v>66</v>
          </cell>
          <cell r="P6">
            <v>46</v>
          </cell>
          <cell r="Q6">
            <v>42</v>
          </cell>
          <cell r="R6">
            <v>42</v>
          </cell>
          <cell r="S6">
            <v>37</v>
          </cell>
          <cell r="T6">
            <v>42</v>
          </cell>
          <cell r="U6">
            <v>38</v>
          </cell>
          <cell r="V6">
            <v>42</v>
          </cell>
          <cell r="W6">
            <v>46</v>
          </cell>
          <cell r="X6">
            <v>41</v>
          </cell>
          <cell r="Y6">
            <v>41</v>
          </cell>
          <cell r="Z6">
            <v>161</v>
          </cell>
          <cell r="AA6">
            <v>66</v>
          </cell>
        </row>
        <row r="7">
          <cell r="A7">
            <v>2</v>
          </cell>
          <cell r="B7" t="str">
            <v>大野第二小学校</v>
          </cell>
          <cell r="C7">
            <v>15</v>
          </cell>
          <cell r="D7" t="str">
            <v>kVA</v>
          </cell>
          <cell r="E7">
            <v>603</v>
          </cell>
          <cell r="F7">
            <v>422</v>
          </cell>
          <cell r="G7">
            <v>379</v>
          </cell>
          <cell r="H7">
            <v>600</v>
          </cell>
          <cell r="I7">
            <v>377</v>
          </cell>
          <cell r="J7">
            <v>463</v>
          </cell>
          <cell r="K7">
            <v>1217</v>
          </cell>
          <cell r="L7">
            <v>1249</v>
          </cell>
          <cell r="M7">
            <v>1515</v>
          </cell>
          <cell r="N7">
            <v>1708</v>
          </cell>
          <cell r="O7">
            <v>1906</v>
          </cell>
          <cell r="P7">
            <v>1896</v>
          </cell>
          <cell r="Q7">
            <v>603</v>
          </cell>
          <cell r="R7">
            <v>422</v>
          </cell>
          <cell r="S7">
            <v>379</v>
          </cell>
          <cell r="T7">
            <v>600</v>
          </cell>
          <cell r="U7">
            <v>377</v>
          </cell>
          <cell r="V7">
            <v>463</v>
          </cell>
          <cell r="W7">
            <v>1217</v>
          </cell>
          <cell r="X7">
            <v>1249</v>
          </cell>
          <cell r="Y7">
            <v>1515</v>
          </cell>
          <cell r="Z7">
            <v>1708</v>
          </cell>
          <cell r="AA7">
            <v>1906</v>
          </cell>
        </row>
        <row r="8">
          <cell r="A8">
            <v>2.1</v>
          </cell>
          <cell r="C8">
            <v>15</v>
          </cell>
          <cell r="D8" t="str">
            <v>kW</v>
          </cell>
          <cell r="E8">
            <v>184</v>
          </cell>
          <cell r="F8">
            <v>193</v>
          </cell>
          <cell r="G8">
            <v>169</v>
          </cell>
          <cell r="H8">
            <v>195</v>
          </cell>
          <cell r="I8">
            <v>169</v>
          </cell>
          <cell r="J8">
            <v>192</v>
          </cell>
          <cell r="K8">
            <v>173</v>
          </cell>
          <cell r="L8">
            <v>191</v>
          </cell>
          <cell r="M8">
            <v>676</v>
          </cell>
          <cell r="N8">
            <v>619</v>
          </cell>
          <cell r="O8">
            <v>874</v>
          </cell>
          <cell r="P8">
            <v>799</v>
          </cell>
          <cell r="Q8">
            <v>184</v>
          </cell>
          <cell r="R8">
            <v>193</v>
          </cell>
          <cell r="S8">
            <v>169</v>
          </cell>
          <cell r="T8">
            <v>195</v>
          </cell>
          <cell r="U8">
            <v>169</v>
          </cell>
          <cell r="V8">
            <v>192</v>
          </cell>
          <cell r="W8">
            <v>173</v>
          </cell>
          <cell r="X8">
            <v>191</v>
          </cell>
          <cell r="Y8">
            <v>676</v>
          </cell>
          <cell r="Z8">
            <v>619</v>
          </cell>
          <cell r="AA8">
            <v>874</v>
          </cell>
        </row>
        <row r="9">
          <cell r="A9">
            <v>3</v>
          </cell>
          <cell r="B9" t="str">
            <v>白水小学校</v>
          </cell>
          <cell r="C9">
            <v>23</v>
          </cell>
          <cell r="D9" t="str">
            <v>kVA</v>
          </cell>
          <cell r="E9">
            <v>172</v>
          </cell>
          <cell r="F9">
            <v>165</v>
          </cell>
          <cell r="G9">
            <v>154</v>
          </cell>
          <cell r="H9">
            <v>169</v>
          </cell>
          <cell r="I9">
            <v>174</v>
          </cell>
          <cell r="J9">
            <v>343</v>
          </cell>
          <cell r="K9">
            <v>247</v>
          </cell>
          <cell r="L9">
            <v>230</v>
          </cell>
          <cell r="M9">
            <v>249</v>
          </cell>
          <cell r="N9">
            <v>187</v>
          </cell>
          <cell r="O9">
            <v>168</v>
          </cell>
          <cell r="P9">
            <v>172</v>
          </cell>
          <cell r="Q9">
            <v>172</v>
          </cell>
          <cell r="R9">
            <v>165</v>
          </cell>
          <cell r="S9">
            <v>154</v>
          </cell>
          <cell r="T9">
            <v>169</v>
          </cell>
          <cell r="U9">
            <v>174</v>
          </cell>
          <cell r="V9">
            <v>343</v>
          </cell>
          <cell r="W9">
            <v>247</v>
          </cell>
          <cell r="X9">
            <v>230</v>
          </cell>
          <cell r="Y9">
            <v>249</v>
          </cell>
          <cell r="Z9">
            <v>187</v>
          </cell>
          <cell r="AA9">
            <v>168</v>
          </cell>
        </row>
        <row r="10">
          <cell r="A10">
            <v>3.1</v>
          </cell>
          <cell r="C10">
            <v>11</v>
          </cell>
          <cell r="D10" t="str">
            <v>kW</v>
          </cell>
          <cell r="E10">
            <v>0</v>
          </cell>
          <cell r="F10">
            <v>4</v>
          </cell>
          <cell r="G10">
            <v>2</v>
          </cell>
          <cell r="H10">
            <v>0</v>
          </cell>
          <cell r="I10">
            <v>2</v>
          </cell>
          <cell r="J10">
            <v>2</v>
          </cell>
          <cell r="K10">
            <v>1</v>
          </cell>
          <cell r="L10">
            <v>1</v>
          </cell>
          <cell r="M10">
            <v>0</v>
          </cell>
          <cell r="N10">
            <v>0</v>
          </cell>
          <cell r="O10">
            <v>2</v>
          </cell>
          <cell r="P10">
            <v>19</v>
          </cell>
          <cell r="Q10">
            <v>0</v>
          </cell>
          <cell r="R10">
            <v>4</v>
          </cell>
          <cell r="S10">
            <v>2</v>
          </cell>
          <cell r="T10">
            <v>0</v>
          </cell>
          <cell r="U10">
            <v>2</v>
          </cell>
          <cell r="V10">
            <v>2</v>
          </cell>
          <cell r="W10">
            <v>1</v>
          </cell>
          <cell r="X10">
            <v>1</v>
          </cell>
          <cell r="Y10">
            <v>0</v>
          </cell>
          <cell r="Z10">
            <v>0</v>
          </cell>
          <cell r="AA10">
            <v>2</v>
          </cell>
        </row>
        <row r="11">
          <cell r="A11">
            <v>3.2</v>
          </cell>
          <cell r="C11">
            <v>10</v>
          </cell>
          <cell r="D11" t="str">
            <v>kVA</v>
          </cell>
          <cell r="E11">
            <v>199</v>
          </cell>
          <cell r="F11">
            <v>0</v>
          </cell>
          <cell r="G11">
            <v>0</v>
          </cell>
          <cell r="H11">
            <v>0</v>
          </cell>
          <cell r="I11">
            <v>0</v>
          </cell>
          <cell r="J11">
            <v>0</v>
          </cell>
          <cell r="K11">
            <v>38</v>
          </cell>
          <cell r="L11">
            <v>0</v>
          </cell>
          <cell r="M11">
            <v>0</v>
          </cell>
          <cell r="N11">
            <v>0</v>
          </cell>
          <cell r="O11">
            <v>0</v>
          </cell>
          <cell r="P11">
            <v>147</v>
          </cell>
          <cell r="Q11">
            <v>199</v>
          </cell>
          <cell r="R11">
            <v>0</v>
          </cell>
          <cell r="S11">
            <v>0</v>
          </cell>
          <cell r="T11">
            <v>0</v>
          </cell>
          <cell r="U11">
            <v>0</v>
          </cell>
          <cell r="V11">
            <v>0</v>
          </cell>
          <cell r="W11">
            <v>38</v>
          </cell>
          <cell r="X11">
            <v>0</v>
          </cell>
          <cell r="Y11">
            <v>0</v>
          </cell>
          <cell r="Z11">
            <v>0</v>
          </cell>
          <cell r="AA11">
            <v>0</v>
          </cell>
        </row>
        <row r="12">
          <cell r="A12">
            <v>4</v>
          </cell>
          <cell r="B12" t="str">
            <v>好間第三小学校</v>
          </cell>
          <cell r="C12">
            <v>8</v>
          </cell>
          <cell r="D12" t="str">
            <v>kW</v>
          </cell>
          <cell r="E12">
            <v>552</v>
          </cell>
          <cell r="F12">
            <v>500</v>
          </cell>
          <cell r="G12">
            <v>523</v>
          </cell>
          <cell r="H12">
            <v>559</v>
          </cell>
          <cell r="I12">
            <v>498</v>
          </cell>
          <cell r="J12">
            <v>576</v>
          </cell>
          <cell r="K12">
            <v>626</v>
          </cell>
          <cell r="L12">
            <v>580</v>
          </cell>
          <cell r="M12">
            <v>593</v>
          </cell>
          <cell r="N12">
            <v>674</v>
          </cell>
          <cell r="O12">
            <v>509</v>
          </cell>
          <cell r="P12">
            <v>709</v>
          </cell>
          <cell r="Q12">
            <v>552</v>
          </cell>
          <cell r="R12">
            <v>500</v>
          </cell>
          <cell r="S12">
            <v>523</v>
          </cell>
          <cell r="T12">
            <v>559</v>
          </cell>
          <cell r="U12">
            <v>498</v>
          </cell>
          <cell r="V12">
            <v>576</v>
          </cell>
          <cell r="W12">
            <v>626</v>
          </cell>
          <cell r="X12">
            <v>580</v>
          </cell>
          <cell r="Y12">
            <v>593</v>
          </cell>
          <cell r="Z12">
            <v>674</v>
          </cell>
          <cell r="AA12">
            <v>509</v>
          </cell>
        </row>
        <row r="13">
          <cell r="A13">
            <v>5</v>
          </cell>
          <cell r="B13" t="str">
            <v>三阪小中学校</v>
          </cell>
          <cell r="C13">
            <v>5</v>
          </cell>
          <cell r="D13" t="str">
            <v>kW</v>
          </cell>
          <cell r="E13">
            <v>1461</v>
          </cell>
          <cell r="F13">
            <v>1040</v>
          </cell>
          <cell r="G13">
            <v>970</v>
          </cell>
          <cell r="H13">
            <v>1017</v>
          </cell>
          <cell r="I13">
            <v>1034</v>
          </cell>
          <cell r="J13">
            <v>991</v>
          </cell>
          <cell r="K13">
            <v>1140</v>
          </cell>
          <cell r="L13">
            <v>1870</v>
          </cell>
          <cell r="M13">
            <v>2628</v>
          </cell>
          <cell r="N13">
            <v>2700</v>
          </cell>
          <cell r="O13">
            <v>2339</v>
          </cell>
          <cell r="P13">
            <v>2059</v>
          </cell>
          <cell r="Q13">
            <v>1461</v>
          </cell>
          <cell r="R13">
            <v>1040</v>
          </cell>
          <cell r="S13">
            <v>970</v>
          </cell>
          <cell r="T13">
            <v>1017</v>
          </cell>
          <cell r="U13">
            <v>1034</v>
          </cell>
          <cell r="V13">
            <v>991</v>
          </cell>
          <cell r="W13">
            <v>1140</v>
          </cell>
          <cell r="X13">
            <v>1870</v>
          </cell>
          <cell r="Y13">
            <v>2628</v>
          </cell>
          <cell r="Z13">
            <v>2700</v>
          </cell>
          <cell r="AA13">
            <v>2339</v>
          </cell>
        </row>
        <row r="14">
          <cell r="A14">
            <v>6</v>
          </cell>
          <cell r="B14" t="str">
            <v>差塩小中学校</v>
          </cell>
          <cell r="C14">
            <v>30</v>
          </cell>
          <cell r="D14" t="str">
            <v>kVA</v>
          </cell>
          <cell r="E14">
            <v>1259</v>
          </cell>
          <cell r="F14">
            <v>548</v>
          </cell>
          <cell r="G14">
            <v>388</v>
          </cell>
          <cell r="H14">
            <v>381</v>
          </cell>
          <cell r="I14">
            <v>312</v>
          </cell>
          <cell r="J14">
            <v>390</v>
          </cell>
          <cell r="K14">
            <v>2037</v>
          </cell>
          <cell r="L14">
            <v>2157</v>
          </cell>
          <cell r="M14">
            <v>3654</v>
          </cell>
          <cell r="N14">
            <v>4607</v>
          </cell>
          <cell r="O14">
            <v>4707</v>
          </cell>
          <cell r="P14">
            <v>4647</v>
          </cell>
          <cell r="Q14">
            <v>1259</v>
          </cell>
          <cell r="R14">
            <v>548</v>
          </cell>
          <cell r="S14">
            <v>388</v>
          </cell>
          <cell r="T14">
            <v>381</v>
          </cell>
          <cell r="U14">
            <v>312</v>
          </cell>
          <cell r="V14">
            <v>390</v>
          </cell>
          <cell r="W14">
            <v>2037</v>
          </cell>
          <cell r="X14">
            <v>2157</v>
          </cell>
          <cell r="Y14">
            <v>3654</v>
          </cell>
          <cell r="Z14">
            <v>4607</v>
          </cell>
          <cell r="AA14">
            <v>4707</v>
          </cell>
        </row>
        <row r="15">
          <cell r="A15">
            <v>7</v>
          </cell>
          <cell r="B15" t="str">
            <v>田人第一小学校荷路夫分校</v>
          </cell>
          <cell r="C15">
            <v>28</v>
          </cell>
          <cell r="D15" t="str">
            <v>kVA</v>
          </cell>
          <cell r="E15">
            <v>185</v>
          </cell>
          <cell r="F15">
            <v>179</v>
          </cell>
          <cell r="G15">
            <v>171</v>
          </cell>
          <cell r="H15">
            <v>174</v>
          </cell>
          <cell r="I15">
            <v>205</v>
          </cell>
          <cell r="J15">
            <v>186</v>
          </cell>
          <cell r="K15">
            <v>184</v>
          </cell>
          <cell r="L15">
            <v>186</v>
          </cell>
          <cell r="M15">
            <v>282</v>
          </cell>
          <cell r="N15">
            <v>195</v>
          </cell>
          <cell r="O15">
            <v>298</v>
          </cell>
          <cell r="P15">
            <v>262</v>
          </cell>
          <cell r="Q15">
            <v>185</v>
          </cell>
          <cell r="R15">
            <v>179</v>
          </cell>
          <cell r="S15">
            <v>171</v>
          </cell>
          <cell r="T15">
            <v>174</v>
          </cell>
          <cell r="U15">
            <v>205</v>
          </cell>
          <cell r="V15">
            <v>186</v>
          </cell>
          <cell r="W15">
            <v>184</v>
          </cell>
          <cell r="X15">
            <v>186</v>
          </cell>
          <cell r="Y15">
            <v>282</v>
          </cell>
          <cell r="Z15">
            <v>195</v>
          </cell>
          <cell r="AA15">
            <v>298</v>
          </cell>
        </row>
        <row r="16">
          <cell r="A16">
            <v>7.1</v>
          </cell>
          <cell r="C16">
            <v>7</v>
          </cell>
          <cell r="D16" t="str">
            <v>kW</v>
          </cell>
          <cell r="E16">
            <v>356</v>
          </cell>
          <cell r="F16">
            <v>373</v>
          </cell>
          <cell r="G16">
            <v>215</v>
          </cell>
          <cell r="H16">
            <v>168</v>
          </cell>
          <cell r="I16">
            <v>145</v>
          </cell>
          <cell r="J16">
            <v>163</v>
          </cell>
          <cell r="K16">
            <v>231</v>
          </cell>
          <cell r="L16">
            <v>299</v>
          </cell>
          <cell r="M16">
            <v>363</v>
          </cell>
          <cell r="N16">
            <v>446</v>
          </cell>
          <cell r="O16">
            <v>378</v>
          </cell>
          <cell r="P16">
            <v>405</v>
          </cell>
          <cell r="Q16">
            <v>356</v>
          </cell>
          <cell r="R16">
            <v>373</v>
          </cell>
          <cell r="S16">
            <v>215</v>
          </cell>
          <cell r="T16">
            <v>168</v>
          </cell>
          <cell r="U16">
            <v>145</v>
          </cell>
          <cell r="V16">
            <v>163</v>
          </cell>
          <cell r="W16">
            <v>231</v>
          </cell>
          <cell r="X16">
            <v>299</v>
          </cell>
          <cell r="Y16">
            <v>363</v>
          </cell>
          <cell r="Z16">
            <v>446</v>
          </cell>
          <cell r="AA16">
            <v>378</v>
          </cell>
        </row>
        <row r="17">
          <cell r="A17">
            <v>8</v>
          </cell>
          <cell r="B17" t="str">
            <v>貝泊小中学校</v>
          </cell>
          <cell r="C17">
            <v>20</v>
          </cell>
          <cell r="D17" t="str">
            <v>kVA</v>
          </cell>
          <cell r="E17">
            <v>143</v>
          </cell>
          <cell r="F17">
            <v>157</v>
          </cell>
          <cell r="G17">
            <v>139</v>
          </cell>
          <cell r="H17">
            <v>137</v>
          </cell>
          <cell r="I17">
            <v>154</v>
          </cell>
          <cell r="J17">
            <v>138</v>
          </cell>
          <cell r="K17">
            <v>157</v>
          </cell>
          <cell r="L17">
            <v>138</v>
          </cell>
          <cell r="M17">
            <v>138</v>
          </cell>
          <cell r="N17">
            <v>162</v>
          </cell>
          <cell r="O17">
            <v>137</v>
          </cell>
          <cell r="P17">
            <v>146</v>
          </cell>
          <cell r="Q17">
            <v>143</v>
          </cell>
          <cell r="R17">
            <v>157</v>
          </cell>
          <cell r="S17">
            <v>139</v>
          </cell>
          <cell r="T17">
            <v>137</v>
          </cell>
          <cell r="U17">
            <v>154</v>
          </cell>
          <cell r="V17">
            <v>138</v>
          </cell>
          <cell r="W17">
            <v>157</v>
          </cell>
          <cell r="X17">
            <v>138</v>
          </cell>
          <cell r="Y17">
            <v>138</v>
          </cell>
          <cell r="Z17">
            <v>162</v>
          </cell>
          <cell r="AA17">
            <v>137</v>
          </cell>
        </row>
        <row r="18">
          <cell r="A18">
            <v>8.1</v>
          </cell>
          <cell r="C18">
            <v>8</v>
          </cell>
          <cell r="D18" t="str">
            <v>kW</v>
          </cell>
          <cell r="E18">
            <v>31</v>
          </cell>
          <cell r="F18">
            <v>34</v>
          </cell>
          <cell r="G18">
            <v>30</v>
          </cell>
          <cell r="H18">
            <v>29</v>
          </cell>
          <cell r="I18">
            <v>34</v>
          </cell>
          <cell r="J18">
            <v>28</v>
          </cell>
          <cell r="K18">
            <v>31</v>
          </cell>
          <cell r="L18">
            <v>27</v>
          </cell>
          <cell r="M18">
            <v>60</v>
          </cell>
          <cell r="N18">
            <v>509</v>
          </cell>
          <cell r="O18">
            <v>420</v>
          </cell>
          <cell r="P18">
            <v>188</v>
          </cell>
          <cell r="Q18">
            <v>31</v>
          </cell>
          <cell r="R18">
            <v>34</v>
          </cell>
          <cell r="S18">
            <v>30</v>
          </cell>
          <cell r="T18">
            <v>29</v>
          </cell>
          <cell r="U18">
            <v>34</v>
          </cell>
          <cell r="V18">
            <v>28</v>
          </cell>
          <cell r="W18">
            <v>31</v>
          </cell>
          <cell r="X18">
            <v>27</v>
          </cell>
          <cell r="Y18">
            <v>60</v>
          </cell>
          <cell r="Z18">
            <v>509</v>
          </cell>
          <cell r="AA18">
            <v>420</v>
          </cell>
        </row>
        <row r="19">
          <cell r="A19">
            <v>9</v>
          </cell>
          <cell r="B19" t="str">
            <v>三和中学校(旧校舎)</v>
          </cell>
          <cell r="C19">
            <v>30</v>
          </cell>
          <cell r="D19" t="str">
            <v>kVA</v>
          </cell>
          <cell r="E19">
            <v>323</v>
          </cell>
          <cell r="F19">
            <v>225</v>
          </cell>
          <cell r="G19">
            <v>115</v>
          </cell>
          <cell r="H19">
            <v>119</v>
          </cell>
          <cell r="I19">
            <v>145</v>
          </cell>
          <cell r="J19">
            <v>119</v>
          </cell>
          <cell r="K19">
            <v>530</v>
          </cell>
          <cell r="L19">
            <v>626</v>
          </cell>
          <cell r="M19">
            <v>739</v>
          </cell>
          <cell r="N19">
            <v>958</v>
          </cell>
          <cell r="O19">
            <v>804</v>
          </cell>
          <cell r="P19">
            <v>525</v>
          </cell>
          <cell r="Q19">
            <v>323</v>
          </cell>
          <cell r="R19">
            <v>225</v>
          </cell>
          <cell r="S19">
            <v>115</v>
          </cell>
          <cell r="T19">
            <v>119</v>
          </cell>
          <cell r="U19">
            <v>145</v>
          </cell>
          <cell r="V19">
            <v>119</v>
          </cell>
          <cell r="W19">
            <v>530</v>
          </cell>
          <cell r="X19">
            <v>626</v>
          </cell>
          <cell r="Y19">
            <v>739</v>
          </cell>
          <cell r="Z19">
            <v>958</v>
          </cell>
          <cell r="AA19">
            <v>804</v>
          </cell>
        </row>
        <row r="20">
          <cell r="A20">
            <v>9.1</v>
          </cell>
          <cell r="C20">
            <v>18</v>
          </cell>
          <cell r="D20" t="str">
            <v>kW</v>
          </cell>
          <cell r="E20">
            <v>14</v>
          </cell>
          <cell r="F20">
            <v>15</v>
          </cell>
          <cell r="G20">
            <v>13</v>
          </cell>
          <cell r="H20">
            <v>13</v>
          </cell>
          <cell r="I20">
            <v>15</v>
          </cell>
          <cell r="J20">
            <v>13</v>
          </cell>
          <cell r="K20">
            <v>15</v>
          </cell>
          <cell r="L20">
            <v>14</v>
          </cell>
          <cell r="M20">
            <v>13</v>
          </cell>
          <cell r="N20">
            <v>15</v>
          </cell>
          <cell r="O20">
            <v>12</v>
          </cell>
          <cell r="P20">
            <v>14</v>
          </cell>
          <cell r="Q20">
            <v>14</v>
          </cell>
          <cell r="R20">
            <v>15</v>
          </cell>
          <cell r="S20">
            <v>13</v>
          </cell>
          <cell r="T20">
            <v>13</v>
          </cell>
          <cell r="U20">
            <v>15</v>
          </cell>
          <cell r="V20">
            <v>13</v>
          </cell>
          <cell r="W20">
            <v>15</v>
          </cell>
          <cell r="X20">
            <v>14</v>
          </cell>
          <cell r="Y20">
            <v>13</v>
          </cell>
          <cell r="Z20">
            <v>15</v>
          </cell>
          <cell r="AA20">
            <v>12</v>
          </cell>
        </row>
        <row r="26">
          <cell r="A26">
            <v>1</v>
          </cell>
          <cell r="B26" t="str">
            <v>平南部</v>
          </cell>
          <cell r="C26">
            <v>113</v>
          </cell>
          <cell r="D26" t="str">
            <v>kW</v>
          </cell>
          <cell r="E26">
            <v>12611</v>
          </cell>
          <cell r="F26">
            <v>13213</v>
          </cell>
          <cell r="G26">
            <v>14257</v>
          </cell>
          <cell r="H26">
            <v>14130</v>
          </cell>
          <cell r="I26">
            <v>11908</v>
          </cell>
          <cell r="J26">
            <v>15533</v>
          </cell>
          <cell r="K26">
            <v>14000</v>
          </cell>
          <cell r="L26">
            <v>13107</v>
          </cell>
          <cell r="M26">
            <v>13316</v>
          </cell>
          <cell r="N26">
            <v>13845</v>
          </cell>
          <cell r="O26">
            <v>13240</v>
          </cell>
          <cell r="P26">
            <v>13816</v>
          </cell>
          <cell r="Q26">
            <v>12611</v>
          </cell>
          <cell r="R26">
            <v>13213</v>
          </cell>
          <cell r="S26">
            <v>14257</v>
          </cell>
          <cell r="T26">
            <v>14130</v>
          </cell>
          <cell r="U26">
            <v>11908</v>
          </cell>
          <cell r="V26">
            <v>15533</v>
          </cell>
          <cell r="W26">
            <v>14000</v>
          </cell>
          <cell r="X26">
            <v>13107</v>
          </cell>
          <cell r="Y26">
            <v>13316</v>
          </cell>
          <cell r="Z26">
            <v>13845</v>
          </cell>
          <cell r="AA26">
            <v>13240</v>
          </cell>
        </row>
        <row r="27">
          <cell r="A27">
            <v>2</v>
          </cell>
          <cell r="B27" t="str">
            <v>平北部</v>
          </cell>
          <cell r="C27">
            <v>108</v>
          </cell>
          <cell r="D27" t="str">
            <v>kW</v>
          </cell>
          <cell r="E27">
            <v>11524</v>
          </cell>
          <cell r="F27">
            <v>11295</v>
          </cell>
          <cell r="G27">
            <v>13040</v>
          </cell>
          <cell r="H27">
            <v>11931</v>
          </cell>
          <cell r="I27">
            <v>9245</v>
          </cell>
          <cell r="J27">
            <v>13399</v>
          </cell>
          <cell r="K27">
            <v>12967</v>
          </cell>
          <cell r="L27">
            <v>12029</v>
          </cell>
          <cell r="M27">
            <v>12296</v>
          </cell>
          <cell r="N27">
            <v>11586</v>
          </cell>
          <cell r="O27">
            <v>12181</v>
          </cell>
          <cell r="P27">
            <v>11998</v>
          </cell>
          <cell r="Q27">
            <v>11524</v>
          </cell>
          <cell r="R27">
            <v>11295</v>
          </cell>
          <cell r="S27">
            <v>13040</v>
          </cell>
          <cell r="T27">
            <v>11931</v>
          </cell>
          <cell r="U27">
            <v>9245</v>
          </cell>
          <cell r="V27">
            <v>13399</v>
          </cell>
          <cell r="W27">
            <v>12967</v>
          </cell>
          <cell r="X27">
            <v>12029</v>
          </cell>
          <cell r="Y27">
            <v>12296</v>
          </cell>
          <cell r="Z27">
            <v>11586</v>
          </cell>
          <cell r="AA27">
            <v>12181</v>
          </cell>
        </row>
        <row r="28">
          <cell r="A28">
            <v>3</v>
          </cell>
          <cell r="B28" t="str">
            <v>小名浜</v>
          </cell>
          <cell r="C28">
            <v>266</v>
          </cell>
          <cell r="D28" t="str">
            <v>kW</v>
          </cell>
          <cell r="E28">
            <v>32891</v>
          </cell>
          <cell r="F28">
            <v>32712</v>
          </cell>
          <cell r="G28">
            <v>38164</v>
          </cell>
          <cell r="H28">
            <v>30553</v>
          </cell>
          <cell r="I28">
            <v>23673</v>
          </cell>
          <cell r="J28">
            <v>38291</v>
          </cell>
          <cell r="K28">
            <v>36917</v>
          </cell>
          <cell r="L28">
            <v>34794</v>
          </cell>
          <cell r="M28">
            <v>34543</v>
          </cell>
          <cell r="N28">
            <v>32662</v>
          </cell>
          <cell r="O28">
            <v>34032</v>
          </cell>
          <cell r="P28">
            <v>32273</v>
          </cell>
          <cell r="Q28">
            <v>32891</v>
          </cell>
          <cell r="R28">
            <v>32712</v>
          </cell>
          <cell r="S28">
            <v>38164</v>
          </cell>
          <cell r="T28">
            <v>30553</v>
          </cell>
          <cell r="U28">
            <v>23673</v>
          </cell>
          <cell r="V28">
            <v>38291</v>
          </cell>
          <cell r="W28">
            <v>36917</v>
          </cell>
          <cell r="X28">
            <v>34794</v>
          </cell>
          <cell r="Y28">
            <v>34543</v>
          </cell>
          <cell r="Z28">
            <v>32662</v>
          </cell>
          <cell r="AA28">
            <v>34032</v>
          </cell>
        </row>
        <row r="29">
          <cell r="A29">
            <v>4</v>
          </cell>
          <cell r="B29" t="str">
            <v>勿来</v>
          </cell>
          <cell r="C29">
            <v>626</v>
          </cell>
          <cell r="D29" t="str">
            <v>kW</v>
          </cell>
          <cell r="E29">
            <v>66529</v>
          </cell>
          <cell r="F29">
            <v>68198</v>
          </cell>
          <cell r="G29">
            <v>85119</v>
          </cell>
          <cell r="H29">
            <v>77093</v>
          </cell>
          <cell r="I29">
            <v>55960</v>
          </cell>
          <cell r="J29">
            <v>91336</v>
          </cell>
          <cell r="K29">
            <v>73262</v>
          </cell>
          <cell r="L29">
            <v>69394</v>
          </cell>
          <cell r="M29">
            <v>74660</v>
          </cell>
          <cell r="N29">
            <v>76417</v>
          </cell>
          <cell r="O29">
            <v>78921</v>
          </cell>
          <cell r="P29">
            <v>70185</v>
          </cell>
          <cell r="Q29">
            <v>66529</v>
          </cell>
          <cell r="R29">
            <v>68198</v>
          </cell>
          <cell r="S29">
            <v>85119</v>
          </cell>
          <cell r="T29">
            <v>77093</v>
          </cell>
          <cell r="U29">
            <v>55960</v>
          </cell>
          <cell r="V29">
            <v>91336</v>
          </cell>
          <cell r="W29">
            <v>73262</v>
          </cell>
          <cell r="X29">
            <v>69394</v>
          </cell>
          <cell r="Y29">
            <v>74660</v>
          </cell>
          <cell r="Z29">
            <v>76417</v>
          </cell>
          <cell r="AA29">
            <v>78921</v>
          </cell>
        </row>
        <row r="30">
          <cell r="A30">
            <v>5</v>
          </cell>
          <cell r="B30" t="str">
            <v>常磐</v>
          </cell>
          <cell r="C30">
            <v>361</v>
          </cell>
          <cell r="D30" t="str">
            <v>kW</v>
          </cell>
          <cell r="E30">
            <v>43558</v>
          </cell>
          <cell r="F30">
            <v>39866</v>
          </cell>
          <cell r="G30">
            <v>57498</v>
          </cell>
          <cell r="H30">
            <v>49846</v>
          </cell>
          <cell r="I30">
            <v>39450</v>
          </cell>
          <cell r="J30">
            <v>60449</v>
          </cell>
          <cell r="K30">
            <v>45716</v>
          </cell>
          <cell r="L30">
            <v>43240</v>
          </cell>
          <cell r="M30">
            <v>48519</v>
          </cell>
          <cell r="N30">
            <v>49393</v>
          </cell>
          <cell r="O30">
            <v>46316</v>
          </cell>
          <cell r="P30">
            <v>44550</v>
          </cell>
          <cell r="Q30">
            <v>43558</v>
          </cell>
          <cell r="R30">
            <v>39866</v>
          </cell>
          <cell r="S30">
            <v>57498</v>
          </cell>
          <cell r="T30">
            <v>49846</v>
          </cell>
          <cell r="U30">
            <v>39450</v>
          </cell>
          <cell r="V30">
            <v>60449</v>
          </cell>
          <cell r="W30">
            <v>45716</v>
          </cell>
          <cell r="X30">
            <v>43240</v>
          </cell>
          <cell r="Y30">
            <v>48519</v>
          </cell>
          <cell r="Z30">
            <v>49393</v>
          </cell>
          <cell r="AA30">
            <v>46316</v>
          </cell>
        </row>
        <row r="31">
          <cell r="A31">
            <v>6</v>
          </cell>
          <cell r="B31" t="str">
            <v>四倉</v>
          </cell>
          <cell r="C31">
            <v>127</v>
          </cell>
          <cell r="D31" t="str">
            <v>kW</v>
          </cell>
          <cell r="E31">
            <v>13447</v>
          </cell>
          <cell r="F31">
            <v>14242</v>
          </cell>
          <cell r="G31">
            <v>16050</v>
          </cell>
          <cell r="H31">
            <v>14187</v>
          </cell>
          <cell r="I31">
            <v>11029</v>
          </cell>
          <cell r="J31">
            <v>16159</v>
          </cell>
          <cell r="K31">
            <v>15469</v>
          </cell>
          <cell r="L31">
            <v>13550</v>
          </cell>
          <cell r="M31">
            <v>13230</v>
          </cell>
          <cell r="N31">
            <v>13254</v>
          </cell>
          <cell r="O31">
            <v>13555</v>
          </cell>
          <cell r="P31">
            <v>13646</v>
          </cell>
          <cell r="Q31">
            <v>13447</v>
          </cell>
          <cell r="R31">
            <v>14242</v>
          </cell>
          <cell r="S31">
            <v>16050</v>
          </cell>
          <cell r="T31">
            <v>14187</v>
          </cell>
          <cell r="U31">
            <v>11029</v>
          </cell>
          <cell r="V31">
            <v>16159</v>
          </cell>
          <cell r="W31">
            <v>15469</v>
          </cell>
          <cell r="X31">
            <v>13550</v>
          </cell>
          <cell r="Y31">
            <v>13230</v>
          </cell>
          <cell r="Z31">
            <v>13254</v>
          </cell>
          <cell r="AA31">
            <v>13555</v>
          </cell>
        </row>
        <row r="32">
          <cell r="A32">
            <v>7</v>
          </cell>
          <cell r="B32" t="str">
            <v>三和</v>
          </cell>
          <cell r="C32">
            <v>12</v>
          </cell>
          <cell r="D32" t="str">
            <v>kVA</v>
          </cell>
          <cell r="E32">
            <v>1033</v>
          </cell>
          <cell r="F32">
            <v>1055</v>
          </cell>
          <cell r="G32">
            <v>1055</v>
          </cell>
          <cell r="H32">
            <v>1137</v>
          </cell>
          <cell r="I32">
            <v>1072</v>
          </cell>
          <cell r="J32">
            <v>1273</v>
          </cell>
          <cell r="K32">
            <v>1330</v>
          </cell>
          <cell r="L32">
            <v>1000</v>
          </cell>
          <cell r="M32">
            <v>1307</v>
          </cell>
          <cell r="N32">
            <v>1437</v>
          </cell>
          <cell r="O32">
            <v>1498</v>
          </cell>
          <cell r="P32">
            <v>1352</v>
          </cell>
          <cell r="Q32">
            <v>1033</v>
          </cell>
          <cell r="R32">
            <v>1055</v>
          </cell>
          <cell r="S32">
            <v>1055</v>
          </cell>
          <cell r="T32">
            <v>1137</v>
          </cell>
          <cell r="U32">
            <v>1072</v>
          </cell>
          <cell r="V32">
            <v>1273</v>
          </cell>
          <cell r="W32">
            <v>1330</v>
          </cell>
          <cell r="X32">
            <v>1000</v>
          </cell>
          <cell r="Y32">
            <v>1307</v>
          </cell>
          <cell r="Z32">
            <v>1437</v>
          </cell>
          <cell r="AA32">
            <v>1498</v>
          </cell>
        </row>
        <row r="33">
          <cell r="A33">
            <v>7.1</v>
          </cell>
          <cell r="C33">
            <v>28</v>
          </cell>
          <cell r="D33" t="str">
            <v>kW</v>
          </cell>
          <cell r="E33">
            <v>1810</v>
          </cell>
          <cell r="F33">
            <v>2079</v>
          </cell>
          <cell r="G33">
            <v>1909</v>
          </cell>
          <cell r="H33">
            <v>1957</v>
          </cell>
          <cell r="I33">
            <v>1504</v>
          </cell>
          <cell r="J33">
            <v>1827</v>
          </cell>
          <cell r="K33">
            <v>707</v>
          </cell>
          <cell r="L33">
            <v>1798</v>
          </cell>
          <cell r="M33">
            <v>1944</v>
          </cell>
          <cell r="N33">
            <v>1628</v>
          </cell>
          <cell r="O33">
            <v>1863</v>
          </cell>
          <cell r="P33">
            <v>2158</v>
          </cell>
          <cell r="Q33">
            <v>1810</v>
          </cell>
          <cell r="R33">
            <v>2079</v>
          </cell>
          <cell r="S33">
            <v>1909</v>
          </cell>
          <cell r="T33">
            <v>1957</v>
          </cell>
          <cell r="U33">
            <v>1504</v>
          </cell>
          <cell r="V33">
            <v>1827</v>
          </cell>
          <cell r="W33">
            <v>707</v>
          </cell>
          <cell r="X33">
            <v>1798</v>
          </cell>
          <cell r="Y33">
            <v>1944</v>
          </cell>
          <cell r="Z33">
            <v>1628</v>
          </cell>
          <cell r="AA33">
            <v>1863</v>
          </cell>
        </row>
        <row r="39">
          <cell r="A39" t="str">
            <v>体験型経済教育施設</v>
          </cell>
          <cell r="C39">
            <v>80</v>
          </cell>
          <cell r="D39" t="str">
            <v>kW</v>
          </cell>
          <cell r="E39">
            <v>5487</v>
          </cell>
          <cell r="F39">
            <v>4851</v>
          </cell>
          <cell r="G39">
            <v>5426</v>
          </cell>
          <cell r="H39">
            <v>5930</v>
          </cell>
          <cell r="I39">
            <v>6239</v>
          </cell>
          <cell r="J39">
            <v>5617</v>
          </cell>
          <cell r="K39">
            <v>6861</v>
          </cell>
          <cell r="L39">
            <v>5491</v>
          </cell>
          <cell r="M39">
            <v>6770</v>
          </cell>
          <cell r="N39">
            <v>6832</v>
          </cell>
          <cell r="O39">
            <v>7965</v>
          </cell>
          <cell r="P39">
            <v>7235</v>
          </cell>
          <cell r="Q39">
            <v>5487</v>
          </cell>
          <cell r="R39">
            <v>4851</v>
          </cell>
          <cell r="S39">
            <v>5426</v>
          </cell>
          <cell r="T39">
            <v>5930</v>
          </cell>
          <cell r="U39">
            <v>6239</v>
          </cell>
          <cell r="V39">
            <v>5617</v>
          </cell>
          <cell r="W39">
            <v>6861</v>
          </cell>
          <cell r="X39">
            <v>5491</v>
          </cell>
          <cell r="Y39">
            <v>6770</v>
          </cell>
          <cell r="Z39">
            <v>6832</v>
          </cell>
          <cell r="AA39">
            <v>7965</v>
          </cell>
        </row>
      </sheetData>
      <sheetData sheetId="8">
        <row r="5">
          <cell r="A5">
            <v>1</v>
          </cell>
          <cell r="B5" t="str">
            <v>豊間</v>
          </cell>
          <cell r="C5">
            <v>19</v>
          </cell>
          <cell r="D5" t="str">
            <v>kVA</v>
          </cell>
          <cell r="E5">
            <v>1523</v>
          </cell>
          <cell r="F5">
            <v>1392</v>
          </cell>
          <cell r="G5">
            <v>1139</v>
          </cell>
          <cell r="H5">
            <v>1198</v>
          </cell>
          <cell r="I5">
            <v>1311</v>
          </cell>
          <cell r="J5">
            <v>1169</v>
          </cell>
          <cell r="K5">
            <v>1291</v>
          </cell>
          <cell r="L5">
            <v>1348</v>
          </cell>
          <cell r="M5">
            <v>1461</v>
          </cell>
          <cell r="N5">
            <v>1668</v>
          </cell>
          <cell r="O5">
            <v>1524</v>
          </cell>
          <cell r="P5">
            <v>1558</v>
          </cell>
          <cell r="Q5">
            <v>1523</v>
          </cell>
          <cell r="R5">
            <v>1392</v>
          </cell>
          <cell r="S5">
            <v>1139</v>
          </cell>
          <cell r="T5">
            <v>1198</v>
          </cell>
          <cell r="U5">
            <v>1311</v>
          </cell>
          <cell r="V5">
            <v>1169</v>
          </cell>
          <cell r="W5">
            <v>1291</v>
          </cell>
          <cell r="X5">
            <v>1348</v>
          </cell>
          <cell r="Y5">
            <v>1461</v>
          </cell>
          <cell r="Z5">
            <v>1668</v>
          </cell>
          <cell r="AA5">
            <v>1524</v>
          </cell>
        </row>
        <row r="6">
          <cell r="A6">
            <v>2</v>
          </cell>
          <cell r="B6" t="str">
            <v>高久</v>
          </cell>
          <cell r="C6">
            <v>25</v>
          </cell>
          <cell r="D6" t="str">
            <v>kVA</v>
          </cell>
          <cell r="E6">
            <v>1044</v>
          </cell>
          <cell r="F6">
            <v>892</v>
          </cell>
          <cell r="G6">
            <v>643</v>
          </cell>
          <cell r="H6">
            <v>764</v>
          </cell>
          <cell r="I6">
            <v>1010</v>
          </cell>
          <cell r="J6">
            <v>809</v>
          </cell>
          <cell r="K6">
            <v>867</v>
          </cell>
          <cell r="L6">
            <v>816</v>
          </cell>
          <cell r="M6">
            <v>985</v>
          </cell>
          <cell r="N6">
            <v>1101</v>
          </cell>
          <cell r="O6">
            <v>969</v>
          </cell>
          <cell r="P6">
            <v>906</v>
          </cell>
          <cell r="Q6">
            <v>1044</v>
          </cell>
          <cell r="R6">
            <v>892</v>
          </cell>
          <cell r="S6">
            <v>643</v>
          </cell>
          <cell r="T6">
            <v>764</v>
          </cell>
          <cell r="U6">
            <v>1010</v>
          </cell>
          <cell r="V6">
            <v>809</v>
          </cell>
          <cell r="W6">
            <v>867</v>
          </cell>
          <cell r="X6">
            <v>816</v>
          </cell>
          <cell r="Y6">
            <v>985</v>
          </cell>
          <cell r="Z6">
            <v>1101</v>
          </cell>
          <cell r="AA6">
            <v>969</v>
          </cell>
        </row>
        <row r="7">
          <cell r="A7">
            <v>3</v>
          </cell>
          <cell r="B7" t="str">
            <v>夏井</v>
          </cell>
          <cell r="C7">
            <v>12</v>
          </cell>
          <cell r="D7" t="str">
            <v>kVA</v>
          </cell>
          <cell r="E7">
            <v>937</v>
          </cell>
          <cell r="F7">
            <v>937</v>
          </cell>
          <cell r="G7">
            <v>567</v>
          </cell>
          <cell r="H7">
            <v>574</v>
          </cell>
          <cell r="I7">
            <v>592</v>
          </cell>
          <cell r="J7">
            <v>385</v>
          </cell>
          <cell r="K7">
            <v>775</v>
          </cell>
          <cell r="L7">
            <v>703</v>
          </cell>
          <cell r="M7">
            <v>900</v>
          </cell>
          <cell r="N7">
            <v>1104</v>
          </cell>
          <cell r="O7">
            <v>980</v>
          </cell>
          <cell r="P7">
            <v>936</v>
          </cell>
          <cell r="Q7">
            <v>937</v>
          </cell>
          <cell r="R7">
            <v>937</v>
          </cell>
          <cell r="S7">
            <v>567</v>
          </cell>
          <cell r="T7">
            <v>574</v>
          </cell>
          <cell r="U7">
            <v>592</v>
          </cell>
          <cell r="V7">
            <v>385</v>
          </cell>
          <cell r="W7">
            <v>775</v>
          </cell>
          <cell r="X7">
            <v>703</v>
          </cell>
          <cell r="Y7">
            <v>900</v>
          </cell>
          <cell r="Z7">
            <v>1104</v>
          </cell>
          <cell r="AA7">
            <v>980</v>
          </cell>
        </row>
        <row r="8">
          <cell r="A8">
            <v>4</v>
          </cell>
          <cell r="B8" t="str">
            <v>草野</v>
          </cell>
          <cell r="C8">
            <v>19</v>
          </cell>
          <cell r="D8" t="str">
            <v>kVA</v>
          </cell>
          <cell r="E8">
            <v>1743</v>
          </cell>
          <cell r="F8">
            <v>1519</v>
          </cell>
          <cell r="G8">
            <v>1023</v>
          </cell>
          <cell r="H8">
            <v>845</v>
          </cell>
          <cell r="I8">
            <v>1622</v>
          </cell>
          <cell r="J8">
            <v>1210</v>
          </cell>
          <cell r="K8">
            <v>1512</v>
          </cell>
          <cell r="L8">
            <v>1107</v>
          </cell>
          <cell r="M8">
            <v>1613</v>
          </cell>
          <cell r="N8">
            <v>2343</v>
          </cell>
          <cell r="O8">
            <v>2016</v>
          </cell>
          <cell r="P8">
            <v>1940</v>
          </cell>
          <cell r="Q8">
            <v>1743</v>
          </cell>
          <cell r="R8">
            <v>1519</v>
          </cell>
          <cell r="S8">
            <v>1023</v>
          </cell>
          <cell r="T8">
            <v>845</v>
          </cell>
          <cell r="U8">
            <v>1622</v>
          </cell>
          <cell r="V8">
            <v>1210</v>
          </cell>
          <cell r="W8">
            <v>1512</v>
          </cell>
          <cell r="X8">
            <v>1107</v>
          </cell>
          <cell r="Y8">
            <v>1613</v>
          </cell>
          <cell r="Z8">
            <v>2343</v>
          </cell>
          <cell r="AA8">
            <v>2016</v>
          </cell>
        </row>
        <row r="9">
          <cell r="A9">
            <v>5</v>
          </cell>
          <cell r="B9" t="str">
            <v>赤井</v>
          </cell>
          <cell r="C9">
            <v>17</v>
          </cell>
          <cell r="D9" t="str">
            <v>kVA</v>
          </cell>
          <cell r="E9">
            <v>970</v>
          </cell>
          <cell r="F9">
            <v>744</v>
          </cell>
          <cell r="G9">
            <v>711</v>
          </cell>
          <cell r="H9">
            <v>1267</v>
          </cell>
          <cell r="I9">
            <v>899</v>
          </cell>
          <cell r="J9">
            <v>1295</v>
          </cell>
          <cell r="K9">
            <v>1393</v>
          </cell>
          <cell r="L9">
            <v>1473</v>
          </cell>
          <cell r="M9">
            <v>1042</v>
          </cell>
          <cell r="N9">
            <v>1130</v>
          </cell>
          <cell r="O9">
            <v>876</v>
          </cell>
          <cell r="P9">
            <v>1046</v>
          </cell>
          <cell r="Q9">
            <v>970</v>
          </cell>
          <cell r="R9">
            <v>744</v>
          </cell>
          <cell r="S9">
            <v>711</v>
          </cell>
          <cell r="T9">
            <v>1267</v>
          </cell>
          <cell r="U9">
            <v>899</v>
          </cell>
          <cell r="V9">
            <v>1295</v>
          </cell>
          <cell r="W9">
            <v>1393</v>
          </cell>
          <cell r="X9">
            <v>1473</v>
          </cell>
          <cell r="Y9">
            <v>1042</v>
          </cell>
          <cell r="Z9">
            <v>1130</v>
          </cell>
          <cell r="AA9">
            <v>876</v>
          </cell>
        </row>
        <row r="10">
          <cell r="A10">
            <v>6</v>
          </cell>
          <cell r="B10" t="str">
            <v>飯野</v>
          </cell>
          <cell r="C10">
            <v>20</v>
          </cell>
          <cell r="D10" t="str">
            <v>kVA</v>
          </cell>
          <cell r="E10">
            <v>1453</v>
          </cell>
          <cell r="F10">
            <v>1157</v>
          </cell>
          <cell r="G10">
            <v>884</v>
          </cell>
          <cell r="H10">
            <v>924</v>
          </cell>
          <cell r="I10">
            <v>1114</v>
          </cell>
          <cell r="J10">
            <v>1091</v>
          </cell>
          <cell r="K10">
            <v>1249</v>
          </cell>
          <cell r="L10">
            <v>1086</v>
          </cell>
          <cell r="M10">
            <v>1246</v>
          </cell>
          <cell r="N10">
            <v>1889</v>
          </cell>
          <cell r="O10">
            <v>1785</v>
          </cell>
          <cell r="P10">
            <v>1551</v>
          </cell>
          <cell r="Q10">
            <v>1453</v>
          </cell>
          <cell r="R10">
            <v>1157</v>
          </cell>
          <cell r="S10">
            <v>884</v>
          </cell>
          <cell r="T10">
            <v>924</v>
          </cell>
          <cell r="U10">
            <v>1114</v>
          </cell>
          <cell r="V10">
            <v>1091</v>
          </cell>
          <cell r="W10">
            <v>1249</v>
          </cell>
          <cell r="X10">
            <v>1086</v>
          </cell>
          <cell r="Y10">
            <v>1246</v>
          </cell>
          <cell r="Z10">
            <v>1889</v>
          </cell>
          <cell r="AA10">
            <v>1785</v>
          </cell>
        </row>
        <row r="11">
          <cell r="A11">
            <v>7</v>
          </cell>
          <cell r="B11" t="str">
            <v>中央台</v>
          </cell>
          <cell r="C11">
            <v>33</v>
          </cell>
          <cell r="D11" t="str">
            <v>kW</v>
          </cell>
          <cell r="E11">
            <v>5368</v>
          </cell>
          <cell r="F11">
            <v>3807</v>
          </cell>
          <cell r="G11">
            <v>3436</v>
          </cell>
          <cell r="H11">
            <v>4476</v>
          </cell>
          <cell r="I11">
            <v>5217</v>
          </cell>
          <cell r="J11">
            <v>4954</v>
          </cell>
          <cell r="K11">
            <v>1553</v>
          </cell>
          <cell r="L11">
            <v>1778</v>
          </cell>
          <cell r="M11">
            <v>1773</v>
          </cell>
          <cell r="N11">
            <v>1873</v>
          </cell>
          <cell r="O11">
            <v>1776</v>
          </cell>
          <cell r="P11">
            <v>1874</v>
          </cell>
          <cell r="Q11">
            <v>5368</v>
          </cell>
          <cell r="R11">
            <v>3807</v>
          </cell>
          <cell r="S11">
            <v>3436</v>
          </cell>
          <cell r="T11">
            <v>4476</v>
          </cell>
          <cell r="U11">
            <v>5217</v>
          </cell>
          <cell r="V11">
            <v>4954</v>
          </cell>
          <cell r="W11">
            <v>1553</v>
          </cell>
          <cell r="X11">
            <v>1778</v>
          </cell>
          <cell r="Y11">
            <v>1773</v>
          </cell>
          <cell r="Z11">
            <v>1873</v>
          </cell>
          <cell r="AA11">
            <v>1776</v>
          </cell>
        </row>
        <row r="12">
          <cell r="A12">
            <v>8</v>
          </cell>
          <cell r="B12" t="str">
            <v>平窪</v>
          </cell>
          <cell r="C12">
            <v>16</v>
          </cell>
          <cell r="D12" t="str">
            <v>kVA</v>
          </cell>
          <cell r="E12">
            <v>1196</v>
          </cell>
          <cell r="F12">
            <v>1024</v>
          </cell>
          <cell r="G12">
            <v>971</v>
          </cell>
          <cell r="H12">
            <v>1492</v>
          </cell>
          <cell r="I12">
            <v>1140</v>
          </cell>
          <cell r="J12">
            <v>1532</v>
          </cell>
          <cell r="K12">
            <v>1138</v>
          </cell>
          <cell r="L12">
            <v>1310</v>
          </cell>
          <cell r="M12">
            <v>1448</v>
          </cell>
          <cell r="N12">
            <v>1277</v>
          </cell>
          <cell r="O12">
            <v>1178</v>
          </cell>
          <cell r="P12">
            <v>1411</v>
          </cell>
          <cell r="Q12">
            <v>1196</v>
          </cell>
          <cell r="R12">
            <v>1024</v>
          </cell>
          <cell r="S12">
            <v>971</v>
          </cell>
          <cell r="T12">
            <v>1492</v>
          </cell>
          <cell r="U12">
            <v>1140</v>
          </cell>
          <cell r="V12">
            <v>1532</v>
          </cell>
          <cell r="W12">
            <v>1138</v>
          </cell>
          <cell r="X12">
            <v>1310</v>
          </cell>
          <cell r="Y12">
            <v>1448</v>
          </cell>
          <cell r="Z12">
            <v>1277</v>
          </cell>
          <cell r="AA12">
            <v>1178</v>
          </cell>
        </row>
        <row r="13">
          <cell r="A13">
            <v>9</v>
          </cell>
          <cell r="B13" t="str">
            <v>神谷</v>
          </cell>
          <cell r="C13">
            <v>19</v>
          </cell>
          <cell r="D13" t="str">
            <v>kVA</v>
          </cell>
          <cell r="E13">
            <v>1473</v>
          </cell>
          <cell r="F13">
            <v>1151</v>
          </cell>
          <cell r="G13">
            <v>900</v>
          </cell>
          <cell r="H13">
            <v>1032</v>
          </cell>
          <cell r="I13">
            <v>1274</v>
          </cell>
          <cell r="J13">
            <v>1160</v>
          </cell>
          <cell r="K13">
            <v>1229</v>
          </cell>
          <cell r="L13">
            <v>1077</v>
          </cell>
          <cell r="M13">
            <v>1354</v>
          </cell>
          <cell r="N13">
            <v>1660</v>
          </cell>
          <cell r="O13">
            <v>1573</v>
          </cell>
          <cell r="P13">
            <v>1525</v>
          </cell>
          <cell r="Q13">
            <v>1473</v>
          </cell>
          <cell r="R13">
            <v>1151</v>
          </cell>
          <cell r="S13">
            <v>900</v>
          </cell>
          <cell r="T13">
            <v>1032</v>
          </cell>
          <cell r="U13">
            <v>1274</v>
          </cell>
          <cell r="V13">
            <v>1160</v>
          </cell>
          <cell r="W13">
            <v>1229</v>
          </cell>
          <cell r="X13">
            <v>1077</v>
          </cell>
          <cell r="Y13">
            <v>1354</v>
          </cell>
          <cell r="Z13">
            <v>1660</v>
          </cell>
          <cell r="AA13">
            <v>1573</v>
          </cell>
        </row>
        <row r="14">
          <cell r="A14">
            <v>10</v>
          </cell>
          <cell r="B14" t="str">
            <v>小名浜</v>
          </cell>
          <cell r="C14">
            <v>72</v>
          </cell>
          <cell r="D14" t="str">
            <v>kW</v>
          </cell>
          <cell r="E14">
            <v>16416</v>
          </cell>
          <cell r="F14">
            <v>13688</v>
          </cell>
          <cell r="G14">
            <v>14857</v>
          </cell>
          <cell r="H14">
            <v>9358</v>
          </cell>
          <cell r="I14">
            <v>7350</v>
          </cell>
          <cell r="J14">
            <v>12163</v>
          </cell>
          <cell r="K14">
            <v>9859</v>
          </cell>
          <cell r="L14">
            <v>9378</v>
          </cell>
          <cell r="M14">
            <v>9950</v>
          </cell>
          <cell r="N14">
            <v>13710</v>
          </cell>
          <cell r="O14">
            <v>17848</v>
          </cell>
          <cell r="P14">
            <v>16071</v>
          </cell>
          <cell r="Q14">
            <v>16416</v>
          </cell>
          <cell r="R14">
            <v>13688</v>
          </cell>
          <cell r="S14">
            <v>14857</v>
          </cell>
          <cell r="T14">
            <v>9358</v>
          </cell>
          <cell r="U14">
            <v>7350</v>
          </cell>
          <cell r="V14">
            <v>12163</v>
          </cell>
          <cell r="W14">
            <v>9859</v>
          </cell>
          <cell r="X14">
            <v>9378</v>
          </cell>
          <cell r="Y14">
            <v>9950</v>
          </cell>
          <cell r="Z14">
            <v>13710</v>
          </cell>
          <cell r="AA14">
            <v>17848</v>
          </cell>
        </row>
        <row r="15">
          <cell r="A15">
            <v>11</v>
          </cell>
          <cell r="B15" t="str">
            <v>江名</v>
          </cell>
          <cell r="C15">
            <v>22</v>
          </cell>
          <cell r="D15" t="str">
            <v>kVA</v>
          </cell>
          <cell r="E15">
            <v>2054</v>
          </cell>
          <cell r="F15">
            <v>1697</v>
          </cell>
          <cell r="G15">
            <v>1595</v>
          </cell>
          <cell r="H15">
            <v>1527</v>
          </cell>
          <cell r="I15">
            <v>1523</v>
          </cell>
          <cell r="J15">
            <v>1569</v>
          </cell>
          <cell r="K15">
            <v>1553</v>
          </cell>
          <cell r="L15">
            <v>1778</v>
          </cell>
          <cell r="M15">
            <v>1733</v>
          </cell>
          <cell r="N15">
            <v>1873</v>
          </cell>
          <cell r="O15">
            <v>1776</v>
          </cell>
          <cell r="P15">
            <v>1874</v>
          </cell>
          <cell r="Q15">
            <v>2054</v>
          </cell>
          <cell r="R15">
            <v>1697</v>
          </cell>
          <cell r="S15">
            <v>1595</v>
          </cell>
          <cell r="T15">
            <v>1527</v>
          </cell>
          <cell r="U15">
            <v>1523</v>
          </cell>
          <cell r="V15">
            <v>1569</v>
          </cell>
          <cell r="W15">
            <v>1553</v>
          </cell>
          <cell r="X15">
            <v>1778</v>
          </cell>
          <cell r="Y15">
            <v>1733</v>
          </cell>
          <cell r="Z15">
            <v>1873</v>
          </cell>
          <cell r="AA15">
            <v>1776</v>
          </cell>
        </row>
        <row r="16">
          <cell r="A16">
            <v>11.1</v>
          </cell>
          <cell r="C16">
            <v>22</v>
          </cell>
          <cell r="D16" t="str">
            <v>kW</v>
          </cell>
          <cell r="E16">
            <v>1385</v>
          </cell>
          <cell r="F16">
            <v>720</v>
          </cell>
          <cell r="G16">
            <v>326</v>
          </cell>
          <cell r="H16">
            <v>290</v>
          </cell>
          <cell r="I16">
            <v>966</v>
          </cell>
          <cell r="J16">
            <v>958</v>
          </cell>
          <cell r="K16">
            <v>492</v>
          </cell>
          <cell r="L16">
            <v>529</v>
          </cell>
          <cell r="M16">
            <v>1069</v>
          </cell>
          <cell r="N16">
            <v>1384</v>
          </cell>
          <cell r="O16">
            <v>1404</v>
          </cell>
          <cell r="P16">
            <v>1380</v>
          </cell>
          <cell r="Q16">
            <v>1385</v>
          </cell>
          <cell r="R16">
            <v>720</v>
          </cell>
          <cell r="S16">
            <v>326</v>
          </cell>
          <cell r="T16">
            <v>290</v>
          </cell>
          <cell r="U16">
            <v>966</v>
          </cell>
          <cell r="V16">
            <v>958</v>
          </cell>
          <cell r="W16">
            <v>492</v>
          </cell>
          <cell r="X16">
            <v>529</v>
          </cell>
          <cell r="Y16">
            <v>1069</v>
          </cell>
          <cell r="Z16">
            <v>1384</v>
          </cell>
          <cell r="AA16">
            <v>1404</v>
          </cell>
        </row>
        <row r="17">
          <cell r="A17">
            <v>12</v>
          </cell>
          <cell r="B17" t="str">
            <v>泉</v>
          </cell>
          <cell r="C17">
            <v>45</v>
          </cell>
          <cell r="D17" t="str">
            <v>kVA</v>
          </cell>
          <cell r="E17">
            <v>4400</v>
          </cell>
          <cell r="F17">
            <v>3801</v>
          </cell>
          <cell r="G17">
            <v>3791</v>
          </cell>
          <cell r="H17">
            <v>3546</v>
          </cell>
          <cell r="I17">
            <v>3228</v>
          </cell>
          <cell r="J17">
            <v>4047</v>
          </cell>
          <cell r="K17">
            <v>4187</v>
          </cell>
          <cell r="L17">
            <v>4932</v>
          </cell>
          <cell r="M17">
            <v>4333</v>
          </cell>
          <cell r="N17">
            <v>4093</v>
          </cell>
          <cell r="O17">
            <v>4373</v>
          </cell>
          <cell r="P17">
            <v>3765</v>
          </cell>
          <cell r="Q17">
            <v>4400</v>
          </cell>
          <cell r="R17">
            <v>3801</v>
          </cell>
          <cell r="S17">
            <v>3791</v>
          </cell>
          <cell r="T17">
            <v>3546</v>
          </cell>
          <cell r="U17">
            <v>3228</v>
          </cell>
          <cell r="V17">
            <v>4047</v>
          </cell>
          <cell r="W17">
            <v>4187</v>
          </cell>
          <cell r="X17">
            <v>4932</v>
          </cell>
          <cell r="Y17">
            <v>4333</v>
          </cell>
          <cell r="Z17">
            <v>4093</v>
          </cell>
          <cell r="AA17">
            <v>4373</v>
          </cell>
        </row>
        <row r="18">
          <cell r="A18">
            <v>13</v>
          </cell>
          <cell r="B18" t="str">
            <v>渡辺</v>
          </cell>
          <cell r="C18">
            <v>20</v>
          </cell>
          <cell r="D18" t="str">
            <v>kVA</v>
          </cell>
          <cell r="E18">
            <v>1008</v>
          </cell>
          <cell r="F18">
            <v>927</v>
          </cell>
          <cell r="G18">
            <v>905</v>
          </cell>
          <cell r="H18">
            <v>753</v>
          </cell>
          <cell r="I18">
            <v>881</v>
          </cell>
          <cell r="J18">
            <v>904</v>
          </cell>
          <cell r="K18">
            <v>995</v>
          </cell>
          <cell r="L18">
            <v>935</v>
          </cell>
          <cell r="M18">
            <v>988</v>
          </cell>
          <cell r="N18">
            <v>1092</v>
          </cell>
          <cell r="O18">
            <v>1000</v>
          </cell>
          <cell r="P18">
            <v>871</v>
          </cell>
          <cell r="Q18">
            <v>1008</v>
          </cell>
          <cell r="R18">
            <v>927</v>
          </cell>
          <cell r="S18">
            <v>905</v>
          </cell>
          <cell r="T18">
            <v>753</v>
          </cell>
          <cell r="U18">
            <v>881</v>
          </cell>
          <cell r="V18">
            <v>904</v>
          </cell>
          <cell r="W18">
            <v>995</v>
          </cell>
          <cell r="X18">
            <v>935</v>
          </cell>
          <cell r="Y18">
            <v>988</v>
          </cell>
          <cell r="Z18">
            <v>1092</v>
          </cell>
          <cell r="AA18">
            <v>1000</v>
          </cell>
        </row>
        <row r="19">
          <cell r="A19">
            <v>14</v>
          </cell>
          <cell r="B19" t="str">
            <v>鹿島</v>
          </cell>
          <cell r="C19">
            <v>30</v>
          </cell>
          <cell r="D19" t="str">
            <v>kVA</v>
          </cell>
          <cell r="E19">
            <v>1279</v>
          </cell>
          <cell r="F19">
            <v>1046</v>
          </cell>
          <cell r="G19">
            <v>801</v>
          </cell>
          <cell r="H19">
            <v>1166</v>
          </cell>
          <cell r="I19">
            <v>1215</v>
          </cell>
          <cell r="J19">
            <v>1288</v>
          </cell>
          <cell r="K19">
            <v>1171</v>
          </cell>
          <cell r="L19">
            <v>1420</v>
          </cell>
          <cell r="M19">
            <v>1373</v>
          </cell>
          <cell r="N19">
            <v>1431</v>
          </cell>
          <cell r="O19">
            <v>1362</v>
          </cell>
          <cell r="P19">
            <v>1059</v>
          </cell>
          <cell r="Q19">
            <v>1279</v>
          </cell>
          <cell r="R19">
            <v>1046</v>
          </cell>
          <cell r="S19">
            <v>801</v>
          </cell>
          <cell r="T19">
            <v>1166</v>
          </cell>
          <cell r="U19">
            <v>1215</v>
          </cell>
          <cell r="V19">
            <v>1288</v>
          </cell>
          <cell r="W19">
            <v>1171</v>
          </cell>
          <cell r="X19">
            <v>1420</v>
          </cell>
          <cell r="Y19">
            <v>1373</v>
          </cell>
          <cell r="Z19">
            <v>1431</v>
          </cell>
          <cell r="AA19">
            <v>1362</v>
          </cell>
        </row>
        <row r="20">
          <cell r="A20">
            <v>15</v>
          </cell>
          <cell r="B20" t="str">
            <v>植田</v>
          </cell>
          <cell r="C20">
            <v>93</v>
          </cell>
          <cell r="D20" t="str">
            <v>kW</v>
          </cell>
          <cell r="E20">
            <v>10192</v>
          </cell>
          <cell r="F20">
            <v>8162</v>
          </cell>
          <cell r="G20">
            <v>10859</v>
          </cell>
          <cell r="H20">
            <v>14576</v>
          </cell>
          <cell r="I20">
            <v>19842</v>
          </cell>
          <cell r="J20">
            <v>19356</v>
          </cell>
          <cell r="K20">
            <v>14423</v>
          </cell>
          <cell r="L20">
            <v>8637</v>
          </cell>
          <cell r="M20">
            <v>10238</v>
          </cell>
          <cell r="N20">
            <v>9544</v>
          </cell>
          <cell r="O20">
            <v>10893</v>
          </cell>
          <cell r="P20">
            <v>9556</v>
          </cell>
          <cell r="Q20">
            <v>10192</v>
          </cell>
          <cell r="R20">
            <v>8162</v>
          </cell>
          <cell r="S20">
            <v>10859</v>
          </cell>
          <cell r="T20">
            <v>14576</v>
          </cell>
          <cell r="U20">
            <v>19842</v>
          </cell>
          <cell r="V20">
            <v>19356</v>
          </cell>
          <cell r="W20">
            <v>14423</v>
          </cell>
          <cell r="X20">
            <v>8637</v>
          </cell>
          <cell r="Y20">
            <v>10238</v>
          </cell>
          <cell r="Z20">
            <v>9544</v>
          </cell>
          <cell r="AA20">
            <v>10893</v>
          </cell>
        </row>
        <row r="21">
          <cell r="A21">
            <v>16</v>
          </cell>
          <cell r="B21" t="str">
            <v>金山</v>
          </cell>
          <cell r="C21">
            <v>19</v>
          </cell>
          <cell r="D21" t="str">
            <v>kVA</v>
          </cell>
          <cell r="E21">
            <v>399</v>
          </cell>
          <cell r="F21">
            <v>918</v>
          </cell>
          <cell r="G21">
            <v>1014</v>
          </cell>
          <cell r="H21">
            <v>933</v>
          </cell>
          <cell r="I21">
            <v>1125</v>
          </cell>
          <cell r="J21">
            <v>1076</v>
          </cell>
          <cell r="K21">
            <v>1125</v>
          </cell>
          <cell r="L21">
            <v>1093</v>
          </cell>
          <cell r="M21">
            <v>1123</v>
          </cell>
          <cell r="N21">
            <v>1144</v>
          </cell>
          <cell r="O21">
            <v>1122</v>
          </cell>
          <cell r="P21">
            <v>989</v>
          </cell>
          <cell r="Q21">
            <v>399</v>
          </cell>
          <cell r="R21">
            <v>918</v>
          </cell>
          <cell r="S21">
            <v>1014</v>
          </cell>
          <cell r="T21">
            <v>933</v>
          </cell>
          <cell r="U21">
            <v>1125</v>
          </cell>
          <cell r="V21">
            <v>1076</v>
          </cell>
          <cell r="W21">
            <v>1125</v>
          </cell>
          <cell r="X21">
            <v>1093</v>
          </cell>
          <cell r="Y21">
            <v>1123</v>
          </cell>
          <cell r="Z21">
            <v>1144</v>
          </cell>
          <cell r="AA21">
            <v>1122</v>
          </cell>
        </row>
        <row r="22">
          <cell r="A22">
            <v>16.100000000000001</v>
          </cell>
          <cell r="C22">
            <v>2</v>
          </cell>
          <cell r="D22" t="str">
            <v>kW</v>
          </cell>
          <cell r="E22">
            <v>13</v>
          </cell>
          <cell r="F22">
            <v>36</v>
          </cell>
          <cell r="G22">
            <v>41</v>
          </cell>
          <cell r="H22">
            <v>31</v>
          </cell>
          <cell r="I22">
            <v>34</v>
          </cell>
          <cell r="J22">
            <v>37</v>
          </cell>
          <cell r="K22">
            <v>46</v>
          </cell>
          <cell r="L22">
            <v>43</v>
          </cell>
          <cell r="M22">
            <v>41</v>
          </cell>
          <cell r="N22">
            <v>58</v>
          </cell>
          <cell r="O22">
            <v>48</v>
          </cell>
          <cell r="P22">
            <v>47</v>
          </cell>
          <cell r="Q22">
            <v>13</v>
          </cell>
          <cell r="R22">
            <v>36</v>
          </cell>
          <cell r="S22">
            <v>41</v>
          </cell>
          <cell r="T22">
            <v>31</v>
          </cell>
          <cell r="U22">
            <v>34</v>
          </cell>
          <cell r="V22">
            <v>37</v>
          </cell>
          <cell r="W22">
            <v>46</v>
          </cell>
          <cell r="X22">
            <v>43</v>
          </cell>
          <cell r="Y22">
            <v>41</v>
          </cell>
          <cell r="Z22">
            <v>58</v>
          </cell>
          <cell r="AA22">
            <v>48</v>
          </cell>
        </row>
        <row r="23">
          <cell r="A23">
            <v>16.2</v>
          </cell>
          <cell r="C23">
            <v>5</v>
          </cell>
          <cell r="D23" t="str">
            <v>A</v>
          </cell>
          <cell r="E23">
            <v>11</v>
          </cell>
          <cell r="F23">
            <v>28</v>
          </cell>
          <cell r="G23">
            <v>22</v>
          </cell>
          <cell r="H23">
            <v>21</v>
          </cell>
          <cell r="I23">
            <v>25</v>
          </cell>
          <cell r="J23">
            <v>25</v>
          </cell>
          <cell r="K23">
            <v>35</v>
          </cell>
          <cell r="L23">
            <v>37</v>
          </cell>
          <cell r="M23">
            <v>37</v>
          </cell>
          <cell r="N23">
            <v>44</v>
          </cell>
          <cell r="O23">
            <v>34</v>
          </cell>
          <cell r="P23">
            <v>30</v>
          </cell>
          <cell r="Q23">
            <v>11</v>
          </cell>
          <cell r="R23">
            <v>28</v>
          </cell>
          <cell r="S23">
            <v>22</v>
          </cell>
          <cell r="T23">
            <v>21</v>
          </cell>
          <cell r="U23">
            <v>25</v>
          </cell>
          <cell r="V23">
            <v>25</v>
          </cell>
          <cell r="W23">
            <v>35</v>
          </cell>
          <cell r="X23">
            <v>37</v>
          </cell>
          <cell r="Y23">
            <v>37</v>
          </cell>
          <cell r="Z23">
            <v>44</v>
          </cell>
          <cell r="AA23">
            <v>34</v>
          </cell>
        </row>
        <row r="24">
          <cell r="A24">
            <v>17</v>
          </cell>
          <cell r="B24" t="str">
            <v>勿来</v>
          </cell>
          <cell r="C24">
            <v>18</v>
          </cell>
          <cell r="D24" t="str">
            <v>kVA</v>
          </cell>
          <cell r="E24">
            <v>1534</v>
          </cell>
          <cell r="F24">
            <v>1542</v>
          </cell>
          <cell r="G24">
            <v>1576</v>
          </cell>
          <cell r="H24">
            <v>1515</v>
          </cell>
          <cell r="I24">
            <v>1700</v>
          </cell>
          <cell r="J24">
            <v>1743</v>
          </cell>
          <cell r="K24">
            <v>1574</v>
          </cell>
          <cell r="L24">
            <v>1669</v>
          </cell>
          <cell r="M24">
            <v>1519</v>
          </cell>
          <cell r="N24">
            <v>1552</v>
          </cell>
          <cell r="O24">
            <v>1508</v>
          </cell>
          <cell r="P24">
            <v>1463</v>
          </cell>
          <cell r="Q24">
            <v>1534</v>
          </cell>
          <cell r="R24">
            <v>1542</v>
          </cell>
          <cell r="S24">
            <v>1576</v>
          </cell>
          <cell r="T24">
            <v>1515</v>
          </cell>
          <cell r="U24">
            <v>1700</v>
          </cell>
          <cell r="V24">
            <v>1743</v>
          </cell>
          <cell r="W24">
            <v>1574</v>
          </cell>
          <cell r="X24">
            <v>1669</v>
          </cell>
          <cell r="Y24">
            <v>1519</v>
          </cell>
          <cell r="Z24">
            <v>1552</v>
          </cell>
          <cell r="AA24">
            <v>1508</v>
          </cell>
        </row>
        <row r="25">
          <cell r="A25">
            <v>18</v>
          </cell>
          <cell r="B25" t="str">
            <v>山田</v>
          </cell>
          <cell r="C25">
            <v>30</v>
          </cell>
          <cell r="D25" t="str">
            <v>kVA</v>
          </cell>
          <cell r="E25">
            <v>1213</v>
          </cell>
          <cell r="F25">
            <v>1351</v>
          </cell>
          <cell r="G25">
            <v>1260</v>
          </cell>
          <cell r="H25">
            <v>989</v>
          </cell>
          <cell r="I25">
            <v>829</v>
          </cell>
          <cell r="J25">
            <v>1279</v>
          </cell>
          <cell r="K25">
            <v>1329</v>
          </cell>
          <cell r="L25">
            <v>1361</v>
          </cell>
          <cell r="M25">
            <v>1320</v>
          </cell>
          <cell r="N25">
            <v>1429</v>
          </cell>
          <cell r="O25">
            <v>1339</v>
          </cell>
          <cell r="P25">
            <v>974</v>
          </cell>
          <cell r="Q25">
            <v>1213</v>
          </cell>
          <cell r="R25">
            <v>1351</v>
          </cell>
          <cell r="S25">
            <v>1260</v>
          </cell>
          <cell r="T25">
            <v>989</v>
          </cell>
          <cell r="U25">
            <v>829</v>
          </cell>
          <cell r="V25">
            <v>1279</v>
          </cell>
          <cell r="W25">
            <v>1329</v>
          </cell>
          <cell r="X25">
            <v>1361</v>
          </cell>
          <cell r="Y25">
            <v>1320</v>
          </cell>
          <cell r="Z25">
            <v>1429</v>
          </cell>
          <cell r="AA25">
            <v>1339</v>
          </cell>
        </row>
        <row r="26">
          <cell r="A26">
            <v>18.100000000000001</v>
          </cell>
          <cell r="C26">
            <v>14</v>
          </cell>
          <cell r="D26" t="str">
            <v>kW</v>
          </cell>
          <cell r="E26">
            <v>863</v>
          </cell>
          <cell r="F26">
            <v>505</v>
          </cell>
          <cell r="G26">
            <v>354</v>
          </cell>
          <cell r="H26">
            <v>402</v>
          </cell>
          <cell r="I26">
            <v>737</v>
          </cell>
          <cell r="J26">
            <v>646</v>
          </cell>
          <cell r="K26">
            <v>398</v>
          </cell>
          <cell r="L26">
            <v>406</v>
          </cell>
          <cell r="M26">
            <v>554</v>
          </cell>
          <cell r="N26">
            <v>581</v>
          </cell>
          <cell r="O26">
            <v>549</v>
          </cell>
          <cell r="P26">
            <v>475</v>
          </cell>
          <cell r="Q26">
            <v>863</v>
          </cell>
          <cell r="R26">
            <v>505</v>
          </cell>
          <cell r="S26">
            <v>354</v>
          </cell>
          <cell r="T26">
            <v>402</v>
          </cell>
          <cell r="U26">
            <v>737</v>
          </cell>
          <cell r="V26">
            <v>646</v>
          </cell>
          <cell r="W26">
            <v>398</v>
          </cell>
          <cell r="X26">
            <v>406</v>
          </cell>
          <cell r="Y26">
            <v>554</v>
          </cell>
          <cell r="Z26">
            <v>581</v>
          </cell>
          <cell r="AA26">
            <v>549</v>
          </cell>
        </row>
        <row r="27">
          <cell r="A27">
            <v>19</v>
          </cell>
          <cell r="B27" t="str">
            <v>川部</v>
          </cell>
          <cell r="C27">
            <v>25</v>
          </cell>
          <cell r="D27" t="str">
            <v>kVA</v>
          </cell>
          <cell r="E27">
            <v>956</v>
          </cell>
          <cell r="F27">
            <v>929</v>
          </cell>
          <cell r="G27">
            <v>903</v>
          </cell>
          <cell r="H27">
            <v>961</v>
          </cell>
          <cell r="I27">
            <v>1189</v>
          </cell>
          <cell r="J27">
            <v>931</v>
          </cell>
          <cell r="K27">
            <v>852</v>
          </cell>
          <cell r="L27">
            <v>1008</v>
          </cell>
          <cell r="M27">
            <v>932</v>
          </cell>
          <cell r="N27">
            <v>1032</v>
          </cell>
          <cell r="O27">
            <v>972</v>
          </cell>
          <cell r="P27">
            <v>833</v>
          </cell>
          <cell r="Q27">
            <v>956</v>
          </cell>
          <cell r="R27">
            <v>929</v>
          </cell>
          <cell r="S27">
            <v>903</v>
          </cell>
          <cell r="T27">
            <v>961</v>
          </cell>
          <cell r="U27">
            <v>1189</v>
          </cell>
          <cell r="V27">
            <v>931</v>
          </cell>
          <cell r="W27">
            <v>852</v>
          </cell>
          <cell r="X27">
            <v>1008</v>
          </cell>
          <cell r="Y27">
            <v>932</v>
          </cell>
          <cell r="Z27">
            <v>1032</v>
          </cell>
          <cell r="AA27">
            <v>972</v>
          </cell>
        </row>
        <row r="28">
          <cell r="A28">
            <v>20</v>
          </cell>
          <cell r="B28" t="str">
            <v>磐崎</v>
          </cell>
          <cell r="C28">
            <v>15</v>
          </cell>
          <cell r="D28" t="str">
            <v>kVA</v>
          </cell>
          <cell r="E28">
            <v>984</v>
          </cell>
          <cell r="F28">
            <v>888</v>
          </cell>
          <cell r="G28">
            <v>811</v>
          </cell>
          <cell r="H28">
            <v>857</v>
          </cell>
          <cell r="I28">
            <v>1060</v>
          </cell>
          <cell r="J28">
            <v>881</v>
          </cell>
          <cell r="K28">
            <v>1042</v>
          </cell>
          <cell r="L28">
            <v>833</v>
          </cell>
          <cell r="M28">
            <v>907</v>
          </cell>
          <cell r="N28">
            <v>1041</v>
          </cell>
          <cell r="O28">
            <v>979</v>
          </cell>
          <cell r="P28">
            <v>825</v>
          </cell>
          <cell r="Q28">
            <v>984</v>
          </cell>
          <cell r="R28">
            <v>888</v>
          </cell>
          <cell r="S28">
            <v>811</v>
          </cell>
          <cell r="T28">
            <v>857</v>
          </cell>
          <cell r="U28">
            <v>1060</v>
          </cell>
          <cell r="V28">
            <v>881</v>
          </cell>
          <cell r="W28">
            <v>1042</v>
          </cell>
          <cell r="X28">
            <v>833</v>
          </cell>
          <cell r="Y28">
            <v>907</v>
          </cell>
          <cell r="Z28">
            <v>1041</v>
          </cell>
          <cell r="AA28">
            <v>979</v>
          </cell>
        </row>
        <row r="29">
          <cell r="A29">
            <v>21</v>
          </cell>
          <cell r="B29" t="str">
            <v>藤原</v>
          </cell>
          <cell r="C29">
            <v>20</v>
          </cell>
          <cell r="D29" t="str">
            <v>kVA</v>
          </cell>
          <cell r="E29">
            <v>1071</v>
          </cell>
          <cell r="F29">
            <v>782</v>
          </cell>
          <cell r="G29">
            <v>730</v>
          </cell>
          <cell r="H29">
            <v>1108</v>
          </cell>
          <cell r="I29">
            <v>1040</v>
          </cell>
          <cell r="J29">
            <v>1055</v>
          </cell>
          <cell r="K29">
            <v>1129</v>
          </cell>
          <cell r="L29">
            <v>1164</v>
          </cell>
          <cell r="M29">
            <v>1067</v>
          </cell>
          <cell r="N29">
            <v>1112</v>
          </cell>
          <cell r="O29">
            <v>1069</v>
          </cell>
          <cell r="P29">
            <v>839</v>
          </cell>
          <cell r="Q29">
            <v>1071</v>
          </cell>
          <cell r="R29">
            <v>782</v>
          </cell>
          <cell r="S29">
            <v>730</v>
          </cell>
          <cell r="T29">
            <v>1108</v>
          </cell>
          <cell r="U29">
            <v>1040</v>
          </cell>
          <cell r="V29">
            <v>1055</v>
          </cell>
          <cell r="W29">
            <v>1129</v>
          </cell>
          <cell r="X29">
            <v>1164</v>
          </cell>
          <cell r="Y29">
            <v>1067</v>
          </cell>
          <cell r="Z29">
            <v>1112</v>
          </cell>
          <cell r="AA29">
            <v>1069</v>
          </cell>
        </row>
        <row r="30">
          <cell r="A30">
            <v>22</v>
          </cell>
          <cell r="B30" t="str">
            <v>四倉</v>
          </cell>
          <cell r="C30">
            <v>18</v>
          </cell>
          <cell r="D30" t="str">
            <v>kVA</v>
          </cell>
          <cell r="E30">
            <v>2825</v>
          </cell>
          <cell r="F30">
            <v>3058</v>
          </cell>
          <cell r="G30">
            <v>2409</v>
          </cell>
          <cell r="H30">
            <v>3048</v>
          </cell>
          <cell r="I30">
            <v>1935</v>
          </cell>
          <cell r="J30">
            <v>2639</v>
          </cell>
          <cell r="K30">
            <v>2626</v>
          </cell>
          <cell r="L30">
            <v>2722</v>
          </cell>
          <cell r="M30">
            <v>2895</v>
          </cell>
          <cell r="N30">
            <v>3042</v>
          </cell>
          <cell r="O30">
            <v>2991</v>
          </cell>
          <cell r="P30">
            <v>2699</v>
          </cell>
          <cell r="Q30">
            <v>2825</v>
          </cell>
          <cell r="R30">
            <v>3058</v>
          </cell>
          <cell r="S30">
            <v>2409</v>
          </cell>
          <cell r="T30">
            <v>3048</v>
          </cell>
          <cell r="U30">
            <v>1935</v>
          </cell>
          <cell r="V30">
            <v>2639</v>
          </cell>
          <cell r="W30">
            <v>2626</v>
          </cell>
          <cell r="X30">
            <v>2722</v>
          </cell>
          <cell r="Y30">
            <v>2895</v>
          </cell>
          <cell r="Z30">
            <v>3042</v>
          </cell>
          <cell r="AA30">
            <v>2991</v>
          </cell>
        </row>
        <row r="31">
          <cell r="A31">
            <v>22.1</v>
          </cell>
          <cell r="C31">
            <v>21</v>
          </cell>
          <cell r="D31" t="str">
            <v>kW</v>
          </cell>
          <cell r="E31">
            <v>449</v>
          </cell>
          <cell r="F31">
            <v>250</v>
          </cell>
          <cell r="G31">
            <v>261</v>
          </cell>
          <cell r="H31">
            <v>653</v>
          </cell>
          <cell r="I31">
            <v>691</v>
          </cell>
          <cell r="J31">
            <v>712</v>
          </cell>
          <cell r="K31">
            <v>275</v>
          </cell>
          <cell r="L31">
            <v>313</v>
          </cell>
          <cell r="M31">
            <v>284</v>
          </cell>
          <cell r="N31">
            <v>264</v>
          </cell>
          <cell r="O31">
            <v>113</v>
          </cell>
          <cell r="P31">
            <v>163</v>
          </cell>
          <cell r="Q31">
            <v>449</v>
          </cell>
          <cell r="R31">
            <v>250</v>
          </cell>
          <cell r="S31">
            <v>261</v>
          </cell>
          <cell r="T31">
            <v>653</v>
          </cell>
          <cell r="U31">
            <v>691</v>
          </cell>
          <cell r="V31">
            <v>712</v>
          </cell>
          <cell r="W31">
            <v>275</v>
          </cell>
          <cell r="X31">
            <v>313</v>
          </cell>
          <cell r="Y31">
            <v>284</v>
          </cell>
          <cell r="Z31">
            <v>264</v>
          </cell>
          <cell r="AA31">
            <v>113</v>
          </cell>
        </row>
        <row r="32">
          <cell r="A32">
            <v>23</v>
          </cell>
          <cell r="B32" t="str">
            <v>大浦</v>
          </cell>
          <cell r="C32">
            <v>17</v>
          </cell>
          <cell r="D32" t="str">
            <v>kVA</v>
          </cell>
          <cell r="E32">
            <v>832</v>
          </cell>
          <cell r="F32">
            <v>873</v>
          </cell>
          <cell r="G32">
            <v>676</v>
          </cell>
          <cell r="H32">
            <v>1155</v>
          </cell>
          <cell r="I32">
            <v>793</v>
          </cell>
          <cell r="J32">
            <v>890</v>
          </cell>
          <cell r="K32">
            <v>982</v>
          </cell>
          <cell r="L32">
            <v>923</v>
          </cell>
          <cell r="M32">
            <v>908</v>
          </cell>
          <cell r="N32">
            <v>994</v>
          </cell>
          <cell r="O32">
            <v>906</v>
          </cell>
          <cell r="P32">
            <v>755</v>
          </cell>
          <cell r="Q32">
            <v>832</v>
          </cell>
          <cell r="R32">
            <v>873</v>
          </cell>
          <cell r="S32">
            <v>676</v>
          </cell>
          <cell r="T32">
            <v>1155</v>
          </cell>
          <cell r="U32">
            <v>793</v>
          </cell>
          <cell r="V32">
            <v>890</v>
          </cell>
          <cell r="W32">
            <v>982</v>
          </cell>
          <cell r="X32">
            <v>923</v>
          </cell>
          <cell r="Y32">
            <v>908</v>
          </cell>
          <cell r="Z32">
            <v>994</v>
          </cell>
          <cell r="AA32">
            <v>906</v>
          </cell>
        </row>
        <row r="33">
          <cell r="A33">
            <v>24</v>
          </cell>
          <cell r="B33" t="str">
            <v>大野</v>
          </cell>
          <cell r="C33">
            <v>11</v>
          </cell>
          <cell r="D33" t="str">
            <v>kVA</v>
          </cell>
          <cell r="E33">
            <v>841</v>
          </cell>
          <cell r="F33">
            <v>809</v>
          </cell>
          <cell r="G33">
            <v>762</v>
          </cell>
          <cell r="H33">
            <v>968</v>
          </cell>
          <cell r="I33">
            <v>892</v>
          </cell>
          <cell r="J33">
            <v>781</v>
          </cell>
          <cell r="K33">
            <v>787</v>
          </cell>
          <cell r="L33">
            <v>690</v>
          </cell>
          <cell r="M33">
            <v>837</v>
          </cell>
          <cell r="N33">
            <v>1078</v>
          </cell>
          <cell r="O33">
            <v>992</v>
          </cell>
          <cell r="P33">
            <v>922</v>
          </cell>
          <cell r="Q33">
            <v>841</v>
          </cell>
          <cell r="R33">
            <v>809</v>
          </cell>
          <cell r="S33">
            <v>762</v>
          </cell>
          <cell r="T33">
            <v>968</v>
          </cell>
          <cell r="U33">
            <v>892</v>
          </cell>
          <cell r="V33">
            <v>781</v>
          </cell>
          <cell r="W33">
            <v>787</v>
          </cell>
          <cell r="X33">
            <v>690</v>
          </cell>
          <cell r="Y33">
            <v>837</v>
          </cell>
          <cell r="Z33">
            <v>1078</v>
          </cell>
          <cell r="AA33">
            <v>992</v>
          </cell>
        </row>
        <row r="34">
          <cell r="A34">
            <v>25</v>
          </cell>
          <cell r="B34" t="str">
            <v>上遠野</v>
          </cell>
          <cell r="C34">
            <v>19</v>
          </cell>
          <cell r="D34" t="str">
            <v>kVA</v>
          </cell>
          <cell r="E34">
            <v>1068</v>
          </cell>
          <cell r="F34">
            <v>1048</v>
          </cell>
          <cell r="G34">
            <v>942</v>
          </cell>
          <cell r="H34">
            <v>1026</v>
          </cell>
          <cell r="I34">
            <v>1173</v>
          </cell>
          <cell r="J34">
            <v>1087</v>
          </cell>
          <cell r="K34">
            <v>1056</v>
          </cell>
          <cell r="L34">
            <v>1081</v>
          </cell>
          <cell r="M34">
            <v>1162</v>
          </cell>
          <cell r="N34">
            <v>1255</v>
          </cell>
          <cell r="O34">
            <v>1129</v>
          </cell>
          <cell r="P34">
            <v>1083</v>
          </cell>
          <cell r="Q34">
            <v>1068</v>
          </cell>
          <cell r="R34">
            <v>1048</v>
          </cell>
          <cell r="S34">
            <v>942</v>
          </cell>
          <cell r="T34">
            <v>1026</v>
          </cell>
          <cell r="U34">
            <v>1173</v>
          </cell>
          <cell r="V34">
            <v>1087</v>
          </cell>
          <cell r="W34">
            <v>1056</v>
          </cell>
          <cell r="X34">
            <v>1081</v>
          </cell>
          <cell r="Y34">
            <v>1162</v>
          </cell>
          <cell r="Z34">
            <v>1255</v>
          </cell>
          <cell r="AA34">
            <v>1129</v>
          </cell>
        </row>
        <row r="35">
          <cell r="A35">
            <v>26</v>
          </cell>
          <cell r="B35" t="str">
            <v>入遠野</v>
          </cell>
          <cell r="C35">
            <v>20</v>
          </cell>
          <cell r="D35" t="str">
            <v>kVA</v>
          </cell>
          <cell r="E35">
            <v>528</v>
          </cell>
          <cell r="F35">
            <v>591</v>
          </cell>
          <cell r="G35">
            <v>547</v>
          </cell>
          <cell r="H35">
            <v>578</v>
          </cell>
          <cell r="I35">
            <v>691</v>
          </cell>
          <cell r="J35">
            <v>552</v>
          </cell>
          <cell r="K35">
            <v>578</v>
          </cell>
          <cell r="L35">
            <v>630</v>
          </cell>
          <cell r="M35">
            <v>521</v>
          </cell>
          <cell r="N35">
            <v>551</v>
          </cell>
          <cell r="O35">
            <v>467</v>
          </cell>
          <cell r="P35">
            <v>472</v>
          </cell>
          <cell r="Q35">
            <v>528</v>
          </cell>
          <cell r="R35">
            <v>591</v>
          </cell>
          <cell r="S35">
            <v>547</v>
          </cell>
          <cell r="T35">
            <v>578</v>
          </cell>
          <cell r="U35">
            <v>691</v>
          </cell>
          <cell r="V35">
            <v>552</v>
          </cell>
          <cell r="W35">
            <v>578</v>
          </cell>
          <cell r="X35">
            <v>630</v>
          </cell>
          <cell r="Y35">
            <v>521</v>
          </cell>
          <cell r="Z35">
            <v>551</v>
          </cell>
          <cell r="AA35">
            <v>467</v>
          </cell>
        </row>
        <row r="36">
          <cell r="A36">
            <v>27</v>
          </cell>
          <cell r="B36" t="str">
            <v>小川</v>
          </cell>
          <cell r="C36">
            <v>30</v>
          </cell>
          <cell r="D36" t="str">
            <v>kVA</v>
          </cell>
          <cell r="E36">
            <v>866</v>
          </cell>
          <cell r="F36">
            <v>868</v>
          </cell>
          <cell r="G36">
            <v>779</v>
          </cell>
          <cell r="H36">
            <v>807</v>
          </cell>
          <cell r="I36">
            <v>754</v>
          </cell>
          <cell r="J36">
            <v>898</v>
          </cell>
          <cell r="K36">
            <v>1142</v>
          </cell>
          <cell r="L36">
            <v>1190</v>
          </cell>
          <cell r="M36">
            <v>1354</v>
          </cell>
          <cell r="N36">
            <v>1785</v>
          </cell>
          <cell r="O36">
            <v>1695</v>
          </cell>
          <cell r="P36">
            <v>1634</v>
          </cell>
          <cell r="Q36">
            <v>866</v>
          </cell>
          <cell r="R36">
            <v>868</v>
          </cell>
          <cell r="S36">
            <v>779</v>
          </cell>
          <cell r="T36">
            <v>807</v>
          </cell>
          <cell r="U36">
            <v>754</v>
          </cell>
          <cell r="V36">
            <v>898</v>
          </cell>
          <cell r="W36">
            <v>1142</v>
          </cell>
          <cell r="X36">
            <v>1190</v>
          </cell>
          <cell r="Y36">
            <v>1354</v>
          </cell>
          <cell r="Z36">
            <v>1785</v>
          </cell>
          <cell r="AA36">
            <v>1695</v>
          </cell>
        </row>
        <row r="37">
          <cell r="A37">
            <v>27.1</v>
          </cell>
          <cell r="C37">
            <v>10</v>
          </cell>
          <cell r="D37" t="str">
            <v>kW</v>
          </cell>
          <cell r="E37">
            <v>180</v>
          </cell>
          <cell r="F37">
            <v>217</v>
          </cell>
          <cell r="G37">
            <v>185</v>
          </cell>
          <cell r="H37">
            <v>371</v>
          </cell>
          <cell r="I37">
            <v>364</v>
          </cell>
          <cell r="J37">
            <v>196</v>
          </cell>
          <cell r="K37">
            <v>204</v>
          </cell>
          <cell r="L37">
            <v>182</v>
          </cell>
          <cell r="M37">
            <v>182</v>
          </cell>
          <cell r="N37">
            <v>224</v>
          </cell>
          <cell r="O37">
            <v>192</v>
          </cell>
          <cell r="P37">
            <v>189</v>
          </cell>
          <cell r="Q37">
            <v>180</v>
          </cell>
          <cell r="R37">
            <v>217</v>
          </cell>
          <cell r="S37">
            <v>185</v>
          </cell>
          <cell r="T37">
            <v>371</v>
          </cell>
          <cell r="U37">
            <v>364</v>
          </cell>
          <cell r="V37">
            <v>196</v>
          </cell>
          <cell r="W37">
            <v>204</v>
          </cell>
          <cell r="X37">
            <v>182</v>
          </cell>
          <cell r="Y37">
            <v>182</v>
          </cell>
          <cell r="Z37">
            <v>224</v>
          </cell>
          <cell r="AA37">
            <v>192</v>
          </cell>
        </row>
        <row r="38">
          <cell r="A38">
            <v>28</v>
          </cell>
          <cell r="B38" t="str">
            <v>好間</v>
          </cell>
          <cell r="C38">
            <v>42</v>
          </cell>
          <cell r="D38" t="str">
            <v>kW</v>
          </cell>
          <cell r="E38">
            <v>2969</v>
          </cell>
          <cell r="F38">
            <v>2796</v>
          </cell>
          <cell r="G38">
            <v>2727</v>
          </cell>
          <cell r="H38">
            <v>3284</v>
          </cell>
          <cell r="I38">
            <v>3187</v>
          </cell>
          <cell r="J38">
            <v>2784</v>
          </cell>
          <cell r="K38">
            <v>4023</v>
          </cell>
          <cell r="L38">
            <v>6035</v>
          </cell>
          <cell r="M38">
            <v>5420</v>
          </cell>
          <cell r="N38">
            <v>3301</v>
          </cell>
          <cell r="O38">
            <v>3026</v>
          </cell>
          <cell r="P38">
            <v>3024</v>
          </cell>
          <cell r="Q38">
            <v>2969</v>
          </cell>
          <cell r="R38">
            <v>2796</v>
          </cell>
          <cell r="S38">
            <v>2727</v>
          </cell>
          <cell r="T38">
            <v>3284</v>
          </cell>
          <cell r="U38">
            <v>3187</v>
          </cell>
          <cell r="V38">
            <v>2784</v>
          </cell>
          <cell r="W38">
            <v>4023</v>
          </cell>
          <cell r="X38">
            <v>6035</v>
          </cell>
          <cell r="Y38">
            <v>5420</v>
          </cell>
          <cell r="Z38">
            <v>3301</v>
          </cell>
          <cell r="AA38">
            <v>3026</v>
          </cell>
        </row>
        <row r="39">
          <cell r="A39">
            <v>29</v>
          </cell>
          <cell r="B39" t="str">
            <v>川前</v>
          </cell>
          <cell r="C39">
            <v>15</v>
          </cell>
          <cell r="D39" t="str">
            <v>kVA</v>
          </cell>
          <cell r="E39">
            <v>694</v>
          </cell>
          <cell r="F39">
            <v>712</v>
          </cell>
          <cell r="G39">
            <v>662</v>
          </cell>
          <cell r="H39">
            <v>813</v>
          </cell>
          <cell r="I39">
            <v>769</v>
          </cell>
          <cell r="J39">
            <v>726</v>
          </cell>
          <cell r="K39">
            <v>861</v>
          </cell>
          <cell r="L39">
            <v>728</v>
          </cell>
          <cell r="M39">
            <v>822</v>
          </cell>
          <cell r="N39">
            <v>922</v>
          </cell>
          <cell r="O39">
            <v>819</v>
          </cell>
          <cell r="P39">
            <v>796</v>
          </cell>
          <cell r="Q39">
            <v>694</v>
          </cell>
          <cell r="R39">
            <v>712</v>
          </cell>
          <cell r="S39">
            <v>662</v>
          </cell>
          <cell r="T39">
            <v>813</v>
          </cell>
          <cell r="U39">
            <v>769</v>
          </cell>
          <cell r="V39">
            <v>726</v>
          </cell>
          <cell r="W39">
            <v>861</v>
          </cell>
          <cell r="X39">
            <v>728</v>
          </cell>
          <cell r="Y39">
            <v>822</v>
          </cell>
          <cell r="Z39">
            <v>922</v>
          </cell>
          <cell r="AA39">
            <v>819</v>
          </cell>
        </row>
        <row r="40">
          <cell r="A40">
            <v>30</v>
          </cell>
          <cell r="B40" t="str">
            <v>大久</v>
          </cell>
          <cell r="C40">
            <v>20</v>
          </cell>
          <cell r="D40" t="str">
            <v>kVA</v>
          </cell>
          <cell r="E40">
            <v>648</v>
          </cell>
          <cell r="F40">
            <v>740</v>
          </cell>
          <cell r="G40">
            <v>609</v>
          </cell>
          <cell r="H40">
            <v>745</v>
          </cell>
          <cell r="I40">
            <v>495</v>
          </cell>
          <cell r="J40">
            <v>634</v>
          </cell>
          <cell r="K40">
            <v>685</v>
          </cell>
          <cell r="L40">
            <v>617</v>
          </cell>
          <cell r="M40">
            <v>658</v>
          </cell>
          <cell r="N40">
            <v>785</v>
          </cell>
          <cell r="O40">
            <v>690</v>
          </cell>
          <cell r="P40">
            <v>581</v>
          </cell>
          <cell r="Q40">
            <v>648</v>
          </cell>
          <cell r="R40">
            <v>740</v>
          </cell>
          <cell r="S40">
            <v>609</v>
          </cell>
          <cell r="T40">
            <v>745</v>
          </cell>
          <cell r="U40">
            <v>495</v>
          </cell>
          <cell r="V40">
            <v>634</v>
          </cell>
          <cell r="W40">
            <v>685</v>
          </cell>
          <cell r="X40">
            <v>617</v>
          </cell>
          <cell r="Y40">
            <v>658</v>
          </cell>
          <cell r="Z40">
            <v>785</v>
          </cell>
          <cell r="AA40">
            <v>690</v>
          </cell>
        </row>
        <row r="46">
          <cell r="A46" t="str">
            <v>文化センター</v>
          </cell>
          <cell r="C46">
            <v>265</v>
          </cell>
          <cell r="D46" t="str">
            <v>kW</v>
          </cell>
          <cell r="E46">
            <v>33599</v>
          </cell>
          <cell r="F46">
            <v>21552</v>
          </cell>
          <cell r="G46">
            <v>23240</v>
          </cell>
          <cell r="H46">
            <v>35612</v>
          </cell>
          <cell r="I46">
            <v>50754</v>
          </cell>
          <cell r="J46">
            <v>57964</v>
          </cell>
          <cell r="K46">
            <v>49376</v>
          </cell>
          <cell r="L46">
            <v>32103</v>
          </cell>
          <cell r="M46">
            <v>31843</v>
          </cell>
          <cell r="N46">
            <v>39904</v>
          </cell>
          <cell r="O46">
            <v>41348</v>
          </cell>
          <cell r="P46">
            <v>42791</v>
          </cell>
          <cell r="Q46">
            <v>33599</v>
          </cell>
          <cell r="R46">
            <v>21552</v>
          </cell>
          <cell r="S46">
            <v>23240</v>
          </cell>
          <cell r="T46">
            <v>35612</v>
          </cell>
          <cell r="U46">
            <v>50754</v>
          </cell>
          <cell r="V46">
            <v>57964</v>
          </cell>
          <cell r="W46">
            <v>49376</v>
          </cell>
          <cell r="X46">
            <v>32103</v>
          </cell>
          <cell r="Y46">
            <v>31843</v>
          </cell>
          <cell r="Z46">
            <v>39904</v>
          </cell>
          <cell r="AA46">
            <v>41348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77"/>
  <sheetViews>
    <sheetView tabSelected="1" view="pageBreakPreview" zoomScaleNormal="90" zoomScaleSheetLayoutView="100" workbookViewId="0">
      <selection activeCell="A8" sqref="A8"/>
    </sheetView>
  </sheetViews>
  <sheetFormatPr defaultRowHeight="13.2" x14ac:dyDescent="0.2"/>
  <cols>
    <col min="1" max="1" width="5" style="145" customWidth="1"/>
    <col min="2" max="2" width="8.88671875" style="39"/>
    <col min="3" max="3" width="5" style="39" customWidth="1"/>
    <col min="4" max="4" width="8.88671875" style="39"/>
    <col min="5" max="5" width="9.44140625" style="39" customWidth="1"/>
    <col min="6" max="6" width="4.109375" style="39" customWidth="1"/>
    <col min="7" max="7" width="8.88671875" style="39"/>
    <col min="8" max="30" width="9.44140625" style="39" customWidth="1"/>
    <col min="31" max="32" width="13.44140625" style="39" customWidth="1"/>
    <col min="33" max="16384" width="8.88671875" style="39"/>
  </cols>
  <sheetData>
    <row r="1" spans="1:34" x14ac:dyDescent="0.2">
      <c r="A1" s="31"/>
      <c r="B1" s="32"/>
      <c r="C1" s="32"/>
      <c r="D1" s="33"/>
      <c r="E1" s="32"/>
      <c r="F1" s="34"/>
      <c r="G1" s="34"/>
      <c r="H1" s="34"/>
      <c r="I1" s="34"/>
      <c r="J1" s="35"/>
      <c r="K1" s="36"/>
      <c r="L1" s="37"/>
      <c r="M1" s="37"/>
      <c r="N1" s="37"/>
      <c r="O1" s="38"/>
      <c r="P1" s="38"/>
      <c r="Q1" s="38"/>
      <c r="R1" s="38"/>
      <c r="S1" s="38"/>
      <c r="T1" s="38"/>
      <c r="U1" s="38"/>
      <c r="V1" s="38"/>
      <c r="W1" s="38"/>
      <c r="X1" s="38"/>
      <c r="Y1" s="38"/>
      <c r="Z1" s="38"/>
      <c r="AA1" s="38"/>
      <c r="AB1" s="38"/>
      <c r="AC1" s="38"/>
      <c r="AD1" s="38"/>
      <c r="AE1" s="38"/>
      <c r="AF1" s="38"/>
      <c r="AG1" s="37"/>
      <c r="AH1" s="32"/>
    </row>
    <row r="2" spans="1:34" ht="16.2" x14ac:dyDescent="0.2">
      <c r="A2" s="200" t="s">
        <v>158</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40"/>
      <c r="AH2" s="40"/>
    </row>
    <row r="3" spans="1:34" s="32" customFormat="1" x14ac:dyDescent="0.2">
      <c r="A3" s="41"/>
      <c r="B3" s="42"/>
      <c r="C3" s="42"/>
      <c r="D3" s="43"/>
      <c r="E3" s="42"/>
      <c r="F3" s="41"/>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s="32" customFormat="1" x14ac:dyDescent="0.2">
      <c r="A4" s="44" t="s">
        <v>120</v>
      </c>
      <c r="B4" s="45"/>
      <c r="C4" s="45"/>
      <c r="D4" s="45"/>
      <c r="E4" s="45"/>
      <c r="F4" s="46"/>
      <c r="G4" s="46"/>
      <c r="H4" s="46"/>
      <c r="I4" s="46"/>
      <c r="J4" s="46"/>
      <c r="K4" s="46"/>
      <c r="L4" s="46"/>
      <c r="M4" s="46"/>
      <c r="N4" s="46"/>
      <c r="O4" s="47" t="s">
        <v>116</v>
      </c>
      <c r="P4" s="38"/>
      <c r="Q4" s="38"/>
      <c r="R4" s="38"/>
      <c r="S4" s="38"/>
      <c r="T4" s="38"/>
      <c r="U4" s="38"/>
      <c r="V4" s="38"/>
      <c r="W4" s="38"/>
      <c r="X4" s="38"/>
      <c r="Y4" s="38"/>
      <c r="Z4" s="38"/>
      <c r="AA4" s="38"/>
      <c r="AB4" s="38"/>
      <c r="AC4" s="38"/>
      <c r="AD4" s="38"/>
      <c r="AE4" s="38"/>
      <c r="AF4" s="38"/>
    </row>
    <row r="5" spans="1:34" s="32" customFormat="1" x14ac:dyDescent="0.2">
      <c r="A5" s="48" t="s">
        <v>121</v>
      </c>
      <c r="B5" s="45"/>
      <c r="C5" s="45"/>
      <c r="D5" s="45"/>
      <c r="E5" s="45"/>
      <c r="G5" s="45"/>
      <c r="H5" s="45"/>
      <c r="I5" s="45"/>
      <c r="J5" s="45"/>
      <c r="K5" s="45"/>
      <c r="L5" s="45"/>
      <c r="M5" s="45"/>
      <c r="N5" s="45"/>
      <c r="O5" s="47"/>
      <c r="P5" s="38"/>
      <c r="Q5" s="38"/>
      <c r="R5" s="38"/>
      <c r="S5" s="38"/>
      <c r="T5" s="38"/>
      <c r="U5" s="38"/>
      <c r="V5" s="38"/>
      <c r="W5" s="38"/>
      <c r="X5" s="38"/>
      <c r="Y5" s="38"/>
      <c r="Z5" s="38"/>
      <c r="AA5" s="38"/>
      <c r="AB5" s="38"/>
      <c r="AC5" s="38"/>
      <c r="AD5" s="38"/>
      <c r="AE5" s="38"/>
      <c r="AF5" s="38"/>
    </row>
    <row r="6" spans="1:34" s="32" customFormat="1" x14ac:dyDescent="0.2">
      <c r="A6" s="31"/>
      <c r="B6" s="34"/>
      <c r="C6" s="34"/>
      <c r="D6" s="49"/>
      <c r="E6" s="34"/>
      <c r="I6" s="34"/>
      <c r="J6" s="35"/>
      <c r="K6" s="36"/>
      <c r="L6" s="37"/>
      <c r="M6" s="37"/>
      <c r="N6" s="37"/>
      <c r="O6" s="38"/>
      <c r="P6" s="38"/>
      <c r="Q6" s="38"/>
      <c r="R6" s="38"/>
      <c r="S6" s="38"/>
      <c r="T6" s="38"/>
      <c r="U6" s="38"/>
      <c r="V6" s="38"/>
      <c r="W6" s="38"/>
      <c r="X6" s="38"/>
      <c r="Y6" s="38"/>
      <c r="Z6" s="38"/>
      <c r="AA6" s="38"/>
      <c r="AB6" s="38"/>
      <c r="AC6" s="38"/>
      <c r="AD6" s="38"/>
      <c r="AE6" s="38"/>
      <c r="AF6" s="38"/>
    </row>
    <row r="7" spans="1:34" s="32" customFormat="1" x14ac:dyDescent="0.2">
      <c r="A7" s="44" t="s">
        <v>122</v>
      </c>
      <c r="D7" s="33"/>
      <c r="E7" s="34"/>
      <c r="I7" s="34"/>
      <c r="J7" s="35"/>
      <c r="K7" s="36"/>
      <c r="L7" s="37"/>
      <c r="M7" s="37"/>
      <c r="N7" s="37"/>
      <c r="O7" s="38"/>
      <c r="P7" s="38"/>
      <c r="Q7" s="38"/>
      <c r="R7" s="38"/>
      <c r="S7" s="38"/>
      <c r="T7" s="38"/>
      <c r="U7" s="38"/>
      <c r="V7" s="38"/>
      <c r="W7" s="38"/>
      <c r="X7" s="38"/>
      <c r="Y7" s="38"/>
      <c r="Z7" s="38"/>
      <c r="AA7" s="38"/>
      <c r="AB7" s="38"/>
      <c r="AC7" s="38"/>
      <c r="AD7" s="38"/>
      <c r="AE7" s="38"/>
      <c r="AF7" s="38"/>
    </row>
    <row r="8" spans="1:34" s="32" customFormat="1" x14ac:dyDescent="0.2">
      <c r="A8" s="30"/>
      <c r="D8" s="33"/>
      <c r="E8" s="34"/>
      <c r="I8" s="34"/>
      <c r="J8" s="35"/>
      <c r="K8" s="36"/>
      <c r="L8" s="37"/>
      <c r="M8" s="37"/>
      <c r="N8" s="37"/>
      <c r="O8" s="38"/>
      <c r="P8" s="38"/>
      <c r="Q8" s="38"/>
      <c r="R8" s="38"/>
      <c r="S8" s="38"/>
      <c r="T8" s="38"/>
      <c r="U8" s="38"/>
      <c r="V8" s="38"/>
      <c r="W8" s="38"/>
      <c r="X8" s="38"/>
      <c r="Y8" s="38"/>
      <c r="Z8" s="38"/>
      <c r="AA8" s="38"/>
      <c r="AB8" s="38"/>
      <c r="AC8" s="38"/>
      <c r="AD8" s="38"/>
      <c r="AE8" s="38"/>
      <c r="AF8" s="38"/>
    </row>
    <row r="9" spans="1:34" s="32" customFormat="1" x14ac:dyDescent="0.2">
      <c r="A9" s="44"/>
      <c r="D9" s="33"/>
      <c r="E9" s="34"/>
      <c r="I9" s="34"/>
      <c r="J9" s="35"/>
      <c r="K9" s="36"/>
      <c r="L9" s="37"/>
      <c r="M9" s="37"/>
      <c r="N9" s="37"/>
      <c r="O9" s="38"/>
      <c r="P9" s="38"/>
      <c r="Q9" s="38"/>
      <c r="R9" s="38"/>
      <c r="S9" s="38"/>
      <c r="T9" s="38"/>
      <c r="U9" s="38"/>
      <c r="V9" s="38"/>
      <c r="W9" s="38"/>
      <c r="X9" s="38"/>
      <c r="Y9" s="38"/>
      <c r="Z9" s="38"/>
      <c r="AA9" s="38"/>
      <c r="AB9" s="38"/>
      <c r="AC9" s="38"/>
      <c r="AD9" s="38"/>
      <c r="AE9" s="38"/>
      <c r="AF9" s="38"/>
    </row>
    <row r="10" spans="1:34" s="32" customFormat="1" x14ac:dyDescent="0.2">
      <c r="A10" s="44" t="s">
        <v>123</v>
      </c>
      <c r="D10" s="33"/>
      <c r="E10" s="34"/>
      <c r="I10" s="34"/>
      <c r="J10" s="35"/>
      <c r="K10" s="36"/>
      <c r="L10" s="37"/>
      <c r="M10" s="37"/>
      <c r="N10" s="37"/>
      <c r="O10" s="38"/>
      <c r="P10" s="38"/>
      <c r="Q10" s="38"/>
      <c r="R10" s="38"/>
      <c r="S10" s="38"/>
      <c r="T10" s="38"/>
      <c r="U10" s="38"/>
      <c r="V10" s="38"/>
      <c r="W10" s="38"/>
      <c r="X10" s="38"/>
      <c r="Y10" s="38"/>
      <c r="Z10" s="38"/>
      <c r="AA10" s="38"/>
      <c r="AB10" s="38"/>
      <c r="AC10" s="38"/>
      <c r="AD10" s="38"/>
      <c r="AE10" s="38"/>
      <c r="AF10" s="38"/>
    </row>
    <row r="11" spans="1:34" s="32" customFormat="1" x14ac:dyDescent="0.2">
      <c r="A11" s="31" t="s">
        <v>169</v>
      </c>
      <c r="D11" s="33"/>
      <c r="E11" s="34"/>
      <c r="G11" s="38"/>
      <c r="H11" s="34">
        <v>23</v>
      </c>
      <c r="I11" s="50" t="s">
        <v>124</v>
      </c>
      <c r="J11" s="35"/>
      <c r="K11" s="36"/>
      <c r="L11" s="37"/>
      <c r="M11" s="37"/>
      <c r="N11" s="37"/>
      <c r="O11" s="38"/>
      <c r="P11" s="38"/>
      <c r="Q11" s="38"/>
      <c r="R11" s="38"/>
      <c r="S11" s="38"/>
      <c r="T11" s="38"/>
      <c r="U11" s="38"/>
      <c r="V11" s="38"/>
      <c r="W11" s="38"/>
      <c r="X11" s="38"/>
      <c r="Y11" s="38"/>
      <c r="Z11" s="38"/>
      <c r="AA11" s="38"/>
      <c r="AB11" s="38"/>
      <c r="AC11" s="38"/>
      <c r="AD11" s="38"/>
      <c r="AE11" s="38"/>
      <c r="AF11" s="38"/>
    </row>
    <row r="12" spans="1:34" s="32" customFormat="1" x14ac:dyDescent="0.2">
      <c r="A12" s="31"/>
      <c r="D12" s="33"/>
      <c r="E12" s="34"/>
      <c r="G12" s="38"/>
      <c r="H12" s="34"/>
      <c r="I12" s="50"/>
      <c r="J12" s="35"/>
      <c r="K12" s="36"/>
      <c r="L12" s="37"/>
      <c r="M12" s="37"/>
      <c r="N12" s="37"/>
      <c r="O12" s="38"/>
      <c r="P12" s="38"/>
      <c r="Q12" s="38"/>
      <c r="R12" s="38"/>
      <c r="S12" s="38"/>
      <c r="T12" s="38"/>
      <c r="U12" s="38"/>
      <c r="V12" s="38"/>
      <c r="W12" s="38"/>
      <c r="X12" s="38"/>
      <c r="Y12" s="38"/>
      <c r="Z12" s="38"/>
      <c r="AA12" s="38"/>
      <c r="AB12" s="38"/>
      <c r="AC12" s="38"/>
      <c r="AD12" s="38"/>
      <c r="AE12" s="38"/>
      <c r="AF12" s="38"/>
    </row>
    <row r="13" spans="1:34" s="32" customFormat="1" x14ac:dyDescent="0.2">
      <c r="A13" s="51" t="s">
        <v>170</v>
      </c>
      <c r="B13" s="52" t="s">
        <v>171</v>
      </c>
      <c r="D13" s="33"/>
      <c r="E13" s="34"/>
      <c r="I13" s="34"/>
      <c r="J13" s="35"/>
      <c r="K13" s="36"/>
      <c r="L13" s="37"/>
      <c r="M13" s="37"/>
      <c r="N13" s="37"/>
      <c r="O13" s="38"/>
      <c r="P13" s="38"/>
      <c r="Q13" s="38"/>
      <c r="R13" s="38"/>
      <c r="S13" s="38"/>
      <c r="T13" s="38"/>
      <c r="U13" s="38"/>
      <c r="V13" s="38"/>
      <c r="W13" s="38"/>
      <c r="X13" s="38"/>
      <c r="Y13" s="38"/>
      <c r="Z13" s="38"/>
      <c r="AA13" s="38"/>
      <c r="AB13" s="38"/>
      <c r="AC13" s="38"/>
      <c r="AD13" s="38"/>
      <c r="AE13" s="38"/>
      <c r="AF13" s="38"/>
    </row>
    <row r="14" spans="1:34" s="32" customFormat="1" x14ac:dyDescent="0.2">
      <c r="A14" s="51"/>
      <c r="B14" s="52"/>
      <c r="D14" s="33"/>
      <c r="E14" s="34"/>
      <c r="I14" s="34"/>
      <c r="J14" s="35"/>
      <c r="K14" s="36"/>
      <c r="L14" s="37"/>
      <c r="M14" s="37"/>
      <c r="N14" s="37"/>
      <c r="O14" s="38"/>
      <c r="P14" s="38"/>
      <c r="Q14" s="38"/>
      <c r="R14" s="38"/>
      <c r="S14" s="38"/>
      <c r="T14" s="38"/>
      <c r="U14" s="38"/>
      <c r="V14" s="38"/>
      <c r="W14" s="38"/>
      <c r="X14" s="38"/>
      <c r="Y14" s="38"/>
      <c r="Z14" s="38"/>
      <c r="AA14" s="38"/>
      <c r="AB14" s="38"/>
      <c r="AC14" s="38"/>
      <c r="AD14" s="38"/>
      <c r="AE14" s="38"/>
      <c r="AF14" s="38"/>
    </row>
    <row r="15" spans="1:34" x14ac:dyDescent="0.2">
      <c r="A15" s="53" t="s">
        <v>125</v>
      </c>
      <c r="B15" s="54"/>
      <c r="C15" s="54"/>
      <c r="D15" s="55"/>
      <c r="E15" s="56"/>
      <c r="F15" s="56"/>
      <c r="G15" s="56"/>
      <c r="H15" s="56"/>
      <c r="I15" s="57"/>
      <c r="J15" s="58"/>
      <c r="K15" s="59"/>
      <c r="L15" s="59"/>
      <c r="M15" s="59"/>
      <c r="N15" s="60"/>
      <c r="O15" s="60"/>
      <c r="P15" s="60"/>
      <c r="Q15" s="60"/>
      <c r="R15" s="60"/>
      <c r="S15" s="60"/>
      <c r="T15" s="60"/>
      <c r="U15" s="60"/>
      <c r="V15" s="60"/>
      <c r="W15" s="60"/>
      <c r="X15" s="60"/>
      <c r="Y15" s="60"/>
      <c r="Z15" s="60"/>
      <c r="AA15" s="60"/>
      <c r="AB15" s="60"/>
      <c r="AC15" s="60"/>
      <c r="AD15" s="60"/>
      <c r="AE15" s="61"/>
      <c r="AF15" s="60"/>
      <c r="AG15" s="61"/>
      <c r="AH15" s="61"/>
    </row>
    <row r="16" spans="1:34" x14ac:dyDescent="0.2">
      <c r="A16" s="169" t="s">
        <v>68</v>
      </c>
      <c r="B16" s="172" t="s">
        <v>0</v>
      </c>
      <c r="C16" s="201" t="s">
        <v>119</v>
      </c>
      <c r="D16" s="62"/>
      <c r="E16" s="63"/>
      <c r="F16" s="64"/>
      <c r="G16" s="175" t="s">
        <v>135</v>
      </c>
      <c r="H16" s="176"/>
      <c r="I16" s="176"/>
      <c r="J16" s="176"/>
      <c r="K16" s="176"/>
      <c r="L16" s="176"/>
      <c r="M16" s="176"/>
      <c r="N16" s="176"/>
      <c r="O16" s="176"/>
      <c r="P16" s="176"/>
      <c r="Q16" s="176"/>
      <c r="R16" s="176"/>
      <c r="S16" s="176"/>
      <c r="T16" s="176"/>
      <c r="U16" s="176"/>
      <c r="V16" s="176"/>
      <c r="W16" s="176"/>
      <c r="X16" s="176"/>
      <c r="Y16" s="177"/>
      <c r="Z16" s="177"/>
      <c r="AA16" s="177"/>
      <c r="AB16" s="177"/>
      <c r="AC16" s="177"/>
      <c r="AD16" s="177"/>
      <c r="AE16" s="178"/>
      <c r="AF16" s="201" t="s">
        <v>142</v>
      </c>
      <c r="AG16" s="32"/>
    </row>
    <row r="17" spans="1:33" x14ac:dyDescent="0.2">
      <c r="A17" s="170"/>
      <c r="B17" s="173"/>
      <c r="C17" s="173"/>
      <c r="D17" s="179" t="s">
        <v>133</v>
      </c>
      <c r="E17" s="180"/>
      <c r="F17" s="181"/>
      <c r="G17" s="182" t="s">
        <v>1</v>
      </c>
      <c r="H17" s="184" t="s">
        <v>14</v>
      </c>
      <c r="I17" s="185"/>
      <c r="J17" s="185"/>
      <c r="K17" s="185"/>
      <c r="L17" s="185"/>
      <c r="M17" s="185"/>
      <c r="N17" s="185"/>
      <c r="O17" s="185"/>
      <c r="P17" s="186"/>
      <c r="Q17" s="184" t="s">
        <v>15</v>
      </c>
      <c r="R17" s="185"/>
      <c r="S17" s="185"/>
      <c r="T17" s="185"/>
      <c r="U17" s="185"/>
      <c r="V17" s="185"/>
      <c r="W17" s="185"/>
      <c r="X17" s="185"/>
      <c r="Y17" s="185"/>
      <c r="Z17" s="185"/>
      <c r="AA17" s="185"/>
      <c r="AB17" s="186"/>
      <c r="AC17" s="184" t="s">
        <v>16</v>
      </c>
      <c r="AD17" s="186"/>
      <c r="AE17" s="65" t="s">
        <v>140</v>
      </c>
      <c r="AF17" s="256"/>
      <c r="AG17" s="32"/>
    </row>
    <row r="18" spans="1:33" ht="13.5" customHeight="1" x14ac:dyDescent="0.2">
      <c r="A18" s="171"/>
      <c r="B18" s="174"/>
      <c r="C18" s="202"/>
      <c r="D18" s="66"/>
      <c r="E18" s="67"/>
      <c r="F18" s="68"/>
      <c r="G18" s="183"/>
      <c r="H18" s="69" t="s">
        <v>2</v>
      </c>
      <c r="I18" s="69" t="s">
        <v>3</v>
      </c>
      <c r="J18" s="69" t="s">
        <v>4</v>
      </c>
      <c r="K18" s="69" t="s">
        <v>5</v>
      </c>
      <c r="L18" s="69" t="s">
        <v>6</v>
      </c>
      <c r="M18" s="69" t="s">
        <v>7</v>
      </c>
      <c r="N18" s="69" t="s">
        <v>8</v>
      </c>
      <c r="O18" s="69" t="s">
        <v>9</v>
      </c>
      <c r="P18" s="69" t="s">
        <v>10</v>
      </c>
      <c r="Q18" s="69" t="s">
        <v>11</v>
      </c>
      <c r="R18" s="69" t="s">
        <v>12</v>
      </c>
      <c r="S18" s="69" t="s">
        <v>13</v>
      </c>
      <c r="T18" s="69" t="s">
        <v>2</v>
      </c>
      <c r="U18" s="69" t="s">
        <v>3</v>
      </c>
      <c r="V18" s="69" t="s">
        <v>4</v>
      </c>
      <c r="W18" s="69" t="s">
        <v>5</v>
      </c>
      <c r="X18" s="69" t="s">
        <v>6</v>
      </c>
      <c r="Y18" s="69" t="s">
        <v>7</v>
      </c>
      <c r="Z18" s="69" t="s">
        <v>8</v>
      </c>
      <c r="AA18" s="69" t="s">
        <v>9</v>
      </c>
      <c r="AB18" s="69" t="s">
        <v>10</v>
      </c>
      <c r="AC18" s="69" t="s">
        <v>11</v>
      </c>
      <c r="AD18" s="69" t="s">
        <v>12</v>
      </c>
      <c r="AE18" s="70" t="s">
        <v>134</v>
      </c>
      <c r="AF18" s="257"/>
      <c r="AG18" s="71"/>
    </row>
    <row r="19" spans="1:33" x14ac:dyDescent="0.2">
      <c r="A19" s="187">
        <v>1</v>
      </c>
      <c r="B19" s="221" t="s">
        <v>17</v>
      </c>
      <c r="C19" s="72"/>
      <c r="D19" s="73" t="s">
        <v>111</v>
      </c>
      <c r="E19" s="74">
        <f>VLOOKUP(C20,単価表,7)</f>
        <v>0</v>
      </c>
      <c r="F19" s="75"/>
      <c r="G19" s="76" t="s">
        <v>113</v>
      </c>
      <c r="H19" s="77">
        <f>VLOOKUP($C20,単価表,10)</f>
        <v>0</v>
      </c>
      <c r="I19" s="77">
        <f>VLOOKUP($C20,単価表,10)</f>
        <v>0</v>
      </c>
      <c r="J19" s="77">
        <f>VLOOKUP($C20,単価表,10)</f>
        <v>0</v>
      </c>
      <c r="K19" s="77">
        <f>VLOOKUP($C20,単価表,9)</f>
        <v>0</v>
      </c>
      <c r="L19" s="77">
        <f>VLOOKUP($C20,単価表,9)</f>
        <v>0</v>
      </c>
      <c r="M19" s="77">
        <f>VLOOKUP($C20,単価表,9)</f>
        <v>0</v>
      </c>
      <c r="N19" s="77">
        <f t="shared" ref="N19:V19" si="0">VLOOKUP($C20,単価表,10)</f>
        <v>0</v>
      </c>
      <c r="O19" s="77">
        <f t="shared" si="0"/>
        <v>0</v>
      </c>
      <c r="P19" s="77">
        <f t="shared" si="0"/>
        <v>0</v>
      </c>
      <c r="Q19" s="77">
        <f t="shared" si="0"/>
        <v>0</v>
      </c>
      <c r="R19" s="77">
        <f t="shared" si="0"/>
        <v>0</v>
      </c>
      <c r="S19" s="77">
        <f t="shared" si="0"/>
        <v>0</v>
      </c>
      <c r="T19" s="77">
        <f t="shared" si="0"/>
        <v>0</v>
      </c>
      <c r="U19" s="77">
        <f t="shared" si="0"/>
        <v>0</v>
      </c>
      <c r="V19" s="77">
        <f t="shared" si="0"/>
        <v>0</v>
      </c>
      <c r="W19" s="77">
        <f>VLOOKUP($C20,単価表,9)</f>
        <v>0</v>
      </c>
      <c r="X19" s="77">
        <f>VLOOKUP($C20,単価表,9)</f>
        <v>0</v>
      </c>
      <c r="Y19" s="77">
        <f>VLOOKUP($C20,単価表,9)</f>
        <v>0</v>
      </c>
      <c r="Z19" s="77">
        <f>VLOOKUP($C20,単価表,10)</f>
        <v>0</v>
      </c>
      <c r="AA19" s="77">
        <f>VLOOKUP($C20,単価表,10)</f>
        <v>0</v>
      </c>
      <c r="AB19" s="77">
        <f>VLOOKUP($C20,単価表,10)</f>
        <v>0</v>
      </c>
      <c r="AC19" s="77">
        <f>VLOOKUP($C20,単価表,10)</f>
        <v>0</v>
      </c>
      <c r="AD19" s="77">
        <f>VLOOKUP($C20,単価表,10)</f>
        <v>0</v>
      </c>
      <c r="AE19" s="78"/>
      <c r="AF19" s="79"/>
      <c r="AG19" s="71"/>
    </row>
    <row r="20" spans="1:33" x14ac:dyDescent="0.2">
      <c r="A20" s="188"/>
      <c r="B20" s="198"/>
      <c r="C20" s="80">
        <v>11</v>
      </c>
      <c r="D20" s="81" t="s">
        <v>112</v>
      </c>
      <c r="E20" s="82">
        <v>126</v>
      </c>
      <c r="F20" s="83" t="s">
        <v>166</v>
      </c>
      <c r="G20" s="84" t="s">
        <v>114</v>
      </c>
      <c r="H20" s="85">
        <v>5375</v>
      </c>
      <c r="I20" s="85">
        <v>7230</v>
      </c>
      <c r="J20" s="85">
        <v>8270</v>
      </c>
      <c r="K20" s="85">
        <v>10802</v>
      </c>
      <c r="L20" s="85">
        <v>7747</v>
      </c>
      <c r="M20" s="85">
        <v>8602</v>
      </c>
      <c r="N20" s="85">
        <v>7598</v>
      </c>
      <c r="O20" s="85">
        <v>7753</v>
      </c>
      <c r="P20" s="85">
        <v>10776</v>
      </c>
      <c r="Q20" s="85">
        <v>11108</v>
      </c>
      <c r="R20" s="85">
        <v>9894</v>
      </c>
      <c r="S20" s="85">
        <v>8259</v>
      </c>
      <c r="T20" s="85">
        <v>5375</v>
      </c>
      <c r="U20" s="85">
        <v>7230</v>
      </c>
      <c r="V20" s="85">
        <v>8270</v>
      </c>
      <c r="W20" s="85">
        <v>10802</v>
      </c>
      <c r="X20" s="85">
        <v>7747</v>
      </c>
      <c r="Y20" s="85">
        <v>8602</v>
      </c>
      <c r="Z20" s="85">
        <v>7598</v>
      </c>
      <c r="AA20" s="85">
        <v>7753</v>
      </c>
      <c r="AB20" s="85">
        <v>10776</v>
      </c>
      <c r="AC20" s="85">
        <v>11108</v>
      </c>
      <c r="AD20" s="85">
        <v>9894</v>
      </c>
      <c r="AE20" s="86">
        <f>SUM(H20:AD20)</f>
        <v>198569</v>
      </c>
      <c r="AF20" s="87"/>
      <c r="AG20" s="88"/>
    </row>
    <row r="21" spans="1:33" x14ac:dyDescent="0.2">
      <c r="A21" s="220"/>
      <c r="B21" s="199"/>
      <c r="C21" s="89"/>
      <c r="D21" s="90" t="s">
        <v>141</v>
      </c>
      <c r="E21" s="91">
        <f>IF(C20&lt;8,INT(E19*契約月数),INT(E19*E20*契約月数))</f>
        <v>0</v>
      </c>
      <c r="F21" s="92"/>
      <c r="G21" s="93" t="s">
        <v>136</v>
      </c>
      <c r="H21" s="94">
        <f>INT(H19*H20)</f>
        <v>0</v>
      </c>
      <c r="I21" s="94">
        <f t="shared" ref="I21:AD21" si="1">INT(I19*I20)</f>
        <v>0</v>
      </c>
      <c r="J21" s="94">
        <f t="shared" si="1"/>
        <v>0</v>
      </c>
      <c r="K21" s="94">
        <f t="shared" si="1"/>
        <v>0</v>
      </c>
      <c r="L21" s="94">
        <f t="shared" si="1"/>
        <v>0</v>
      </c>
      <c r="M21" s="94">
        <f t="shared" si="1"/>
        <v>0</v>
      </c>
      <c r="N21" s="94">
        <f t="shared" si="1"/>
        <v>0</v>
      </c>
      <c r="O21" s="94">
        <f t="shared" si="1"/>
        <v>0</v>
      </c>
      <c r="P21" s="94">
        <f t="shared" si="1"/>
        <v>0</v>
      </c>
      <c r="Q21" s="94">
        <f t="shared" si="1"/>
        <v>0</v>
      </c>
      <c r="R21" s="94">
        <f t="shared" si="1"/>
        <v>0</v>
      </c>
      <c r="S21" s="94">
        <f t="shared" si="1"/>
        <v>0</v>
      </c>
      <c r="T21" s="94">
        <f t="shared" si="1"/>
        <v>0</v>
      </c>
      <c r="U21" s="94">
        <f t="shared" si="1"/>
        <v>0</v>
      </c>
      <c r="V21" s="94">
        <f t="shared" si="1"/>
        <v>0</v>
      </c>
      <c r="W21" s="94">
        <f t="shared" si="1"/>
        <v>0</v>
      </c>
      <c r="X21" s="94">
        <f t="shared" si="1"/>
        <v>0</v>
      </c>
      <c r="Y21" s="94">
        <f t="shared" si="1"/>
        <v>0</v>
      </c>
      <c r="Z21" s="94">
        <f t="shared" si="1"/>
        <v>0</v>
      </c>
      <c r="AA21" s="94">
        <f t="shared" si="1"/>
        <v>0</v>
      </c>
      <c r="AB21" s="94">
        <f t="shared" si="1"/>
        <v>0</v>
      </c>
      <c r="AC21" s="94">
        <f t="shared" si="1"/>
        <v>0</v>
      </c>
      <c r="AD21" s="94">
        <f t="shared" si="1"/>
        <v>0</v>
      </c>
      <c r="AE21" s="95">
        <f>SUM(H21:AD21)</f>
        <v>0</v>
      </c>
      <c r="AF21" s="96">
        <f>E21+AE21</f>
        <v>0</v>
      </c>
      <c r="AG21" s="32"/>
    </row>
    <row r="22" spans="1:33" x14ac:dyDescent="0.2">
      <c r="A22" s="193">
        <v>2</v>
      </c>
      <c r="B22" s="221" t="s">
        <v>18</v>
      </c>
      <c r="C22" s="72"/>
      <c r="D22" s="73" t="s">
        <v>203</v>
      </c>
      <c r="E22" s="74">
        <f>VLOOKUP(C23,単価表,7)</f>
        <v>0</v>
      </c>
      <c r="F22" s="75"/>
      <c r="G22" s="76" t="s">
        <v>113</v>
      </c>
      <c r="H22" s="77">
        <f>VLOOKUP($C23,単価表,10)</f>
        <v>0</v>
      </c>
      <c r="I22" s="77">
        <f>VLOOKUP($C23,単価表,10)</f>
        <v>0</v>
      </c>
      <c r="J22" s="77">
        <f>VLOOKUP($C23,単価表,10)</f>
        <v>0</v>
      </c>
      <c r="K22" s="77">
        <f>VLOOKUP($C23,単価表,9)</f>
        <v>0</v>
      </c>
      <c r="L22" s="77">
        <f>VLOOKUP($C23,単価表,9)</f>
        <v>0</v>
      </c>
      <c r="M22" s="77">
        <f>VLOOKUP($C23,単価表,9)</f>
        <v>0</v>
      </c>
      <c r="N22" s="77">
        <f t="shared" ref="N22:V22" si="2">VLOOKUP($C23,単価表,10)</f>
        <v>0</v>
      </c>
      <c r="O22" s="77">
        <f t="shared" si="2"/>
        <v>0</v>
      </c>
      <c r="P22" s="77">
        <f t="shared" si="2"/>
        <v>0</v>
      </c>
      <c r="Q22" s="77">
        <f t="shared" si="2"/>
        <v>0</v>
      </c>
      <c r="R22" s="77">
        <f t="shared" si="2"/>
        <v>0</v>
      </c>
      <c r="S22" s="77">
        <f t="shared" si="2"/>
        <v>0</v>
      </c>
      <c r="T22" s="77">
        <f t="shared" si="2"/>
        <v>0</v>
      </c>
      <c r="U22" s="77">
        <f t="shared" si="2"/>
        <v>0</v>
      </c>
      <c r="V22" s="77">
        <f t="shared" si="2"/>
        <v>0</v>
      </c>
      <c r="W22" s="77">
        <f>VLOOKUP($C23,単価表,9)</f>
        <v>0</v>
      </c>
      <c r="X22" s="77">
        <f>VLOOKUP($C23,単価表,9)</f>
        <v>0</v>
      </c>
      <c r="Y22" s="77">
        <f>VLOOKUP($C23,単価表,9)</f>
        <v>0</v>
      </c>
      <c r="Z22" s="77">
        <f>VLOOKUP($C23,単価表,10)</f>
        <v>0</v>
      </c>
      <c r="AA22" s="77">
        <f>VLOOKUP($C23,単価表,10)</f>
        <v>0</v>
      </c>
      <c r="AB22" s="77">
        <f>VLOOKUP($C23,単価表,10)</f>
        <v>0</v>
      </c>
      <c r="AC22" s="77">
        <f>VLOOKUP($C23,単価表,10)</f>
        <v>0</v>
      </c>
      <c r="AD22" s="77">
        <f>VLOOKUP($C23,単価表,10)</f>
        <v>0</v>
      </c>
      <c r="AE22" s="78"/>
      <c r="AF22" s="79"/>
      <c r="AG22" s="71"/>
    </row>
    <row r="23" spans="1:33" x14ac:dyDescent="0.2">
      <c r="A23" s="188"/>
      <c r="B23" s="198"/>
      <c r="C23" s="80">
        <v>11</v>
      </c>
      <c r="D23" s="81" t="s">
        <v>202</v>
      </c>
      <c r="E23" s="82">
        <v>119</v>
      </c>
      <c r="F23" s="83" t="s">
        <v>166</v>
      </c>
      <c r="G23" s="84" t="s">
        <v>114</v>
      </c>
      <c r="H23" s="85">
        <v>6779</v>
      </c>
      <c r="I23" s="85">
        <v>5723</v>
      </c>
      <c r="J23" s="85">
        <v>8048</v>
      </c>
      <c r="K23" s="85">
        <v>10593</v>
      </c>
      <c r="L23" s="85">
        <v>7516</v>
      </c>
      <c r="M23" s="85">
        <v>7381</v>
      </c>
      <c r="N23" s="85">
        <v>6341</v>
      </c>
      <c r="O23" s="85">
        <v>6495</v>
      </c>
      <c r="P23" s="85">
        <v>11204</v>
      </c>
      <c r="Q23" s="85">
        <v>10436</v>
      </c>
      <c r="R23" s="85">
        <v>10436</v>
      </c>
      <c r="S23" s="85">
        <v>9513</v>
      </c>
      <c r="T23" s="85">
        <v>6779</v>
      </c>
      <c r="U23" s="85">
        <v>5723</v>
      </c>
      <c r="V23" s="85">
        <v>8048</v>
      </c>
      <c r="W23" s="85">
        <v>10593</v>
      </c>
      <c r="X23" s="85">
        <v>7516</v>
      </c>
      <c r="Y23" s="85">
        <v>7381</v>
      </c>
      <c r="Z23" s="85">
        <v>6341</v>
      </c>
      <c r="AA23" s="85">
        <v>6495</v>
      </c>
      <c r="AB23" s="85">
        <v>11204</v>
      </c>
      <c r="AC23" s="85">
        <v>10436</v>
      </c>
      <c r="AD23" s="85">
        <v>10436</v>
      </c>
      <c r="AE23" s="86">
        <f>SUM(H23:AD23)</f>
        <v>191417</v>
      </c>
      <c r="AF23" s="87"/>
      <c r="AG23" s="88"/>
    </row>
    <row r="24" spans="1:33" x14ac:dyDescent="0.2">
      <c r="A24" s="220"/>
      <c r="B24" s="199"/>
      <c r="C24" s="89"/>
      <c r="D24" s="90" t="s">
        <v>204</v>
      </c>
      <c r="E24" s="91">
        <f>IF(C23&lt;8,INT(E22*契約月数),INT(E22*E23*契約月数))</f>
        <v>0</v>
      </c>
      <c r="F24" s="92"/>
      <c r="G24" s="93" t="s">
        <v>136</v>
      </c>
      <c r="H24" s="94">
        <f>INT(H22*H23)</f>
        <v>0</v>
      </c>
      <c r="I24" s="94">
        <f t="shared" ref="I24:AD24" si="3">INT(I22*I23)</f>
        <v>0</v>
      </c>
      <c r="J24" s="94">
        <f t="shared" si="3"/>
        <v>0</v>
      </c>
      <c r="K24" s="94">
        <f t="shared" si="3"/>
        <v>0</v>
      </c>
      <c r="L24" s="94">
        <f t="shared" si="3"/>
        <v>0</v>
      </c>
      <c r="M24" s="94">
        <f t="shared" si="3"/>
        <v>0</v>
      </c>
      <c r="N24" s="94">
        <f t="shared" si="3"/>
        <v>0</v>
      </c>
      <c r="O24" s="94">
        <f t="shared" si="3"/>
        <v>0</v>
      </c>
      <c r="P24" s="94">
        <f t="shared" si="3"/>
        <v>0</v>
      </c>
      <c r="Q24" s="94">
        <f t="shared" si="3"/>
        <v>0</v>
      </c>
      <c r="R24" s="94">
        <f t="shared" si="3"/>
        <v>0</v>
      </c>
      <c r="S24" s="94">
        <f t="shared" si="3"/>
        <v>0</v>
      </c>
      <c r="T24" s="94">
        <f t="shared" si="3"/>
        <v>0</v>
      </c>
      <c r="U24" s="94">
        <f t="shared" si="3"/>
        <v>0</v>
      </c>
      <c r="V24" s="94">
        <f t="shared" si="3"/>
        <v>0</v>
      </c>
      <c r="W24" s="94">
        <f t="shared" si="3"/>
        <v>0</v>
      </c>
      <c r="X24" s="94">
        <f t="shared" si="3"/>
        <v>0</v>
      </c>
      <c r="Y24" s="94">
        <f t="shared" si="3"/>
        <v>0</v>
      </c>
      <c r="Z24" s="94">
        <f t="shared" si="3"/>
        <v>0</v>
      </c>
      <c r="AA24" s="94">
        <f t="shared" si="3"/>
        <v>0</v>
      </c>
      <c r="AB24" s="94">
        <f t="shared" si="3"/>
        <v>0</v>
      </c>
      <c r="AC24" s="94">
        <f t="shared" si="3"/>
        <v>0</v>
      </c>
      <c r="AD24" s="94">
        <f t="shared" si="3"/>
        <v>0</v>
      </c>
      <c r="AE24" s="95">
        <f>SUM(H24:AD24)</f>
        <v>0</v>
      </c>
      <c r="AF24" s="96">
        <f>ROUNDDOWN(E24+AE24,0)</f>
        <v>0</v>
      </c>
      <c r="AG24" s="32"/>
    </row>
    <row r="25" spans="1:33" x14ac:dyDescent="0.2">
      <c r="A25" s="193">
        <v>3</v>
      </c>
      <c r="B25" s="221" t="s">
        <v>19</v>
      </c>
      <c r="C25" s="72"/>
      <c r="D25" s="73" t="s">
        <v>203</v>
      </c>
      <c r="E25" s="74">
        <f>VLOOKUP(C26,単価表,7)</f>
        <v>0</v>
      </c>
      <c r="F25" s="75"/>
      <c r="G25" s="76" t="s">
        <v>113</v>
      </c>
      <c r="H25" s="77">
        <f>VLOOKUP($C26,単価表,10)</f>
        <v>0</v>
      </c>
      <c r="I25" s="77">
        <f>VLOOKUP($C26,単価表,10)</f>
        <v>0</v>
      </c>
      <c r="J25" s="77">
        <f>VLOOKUP($C26,単価表,10)</f>
        <v>0</v>
      </c>
      <c r="K25" s="77">
        <f>VLOOKUP($C26,単価表,9)</f>
        <v>0</v>
      </c>
      <c r="L25" s="77">
        <f>VLOOKUP($C26,単価表,9)</f>
        <v>0</v>
      </c>
      <c r="M25" s="77">
        <f>VLOOKUP($C26,単価表,9)</f>
        <v>0</v>
      </c>
      <c r="N25" s="77">
        <f t="shared" ref="N25:V25" si="4">VLOOKUP($C26,単価表,10)</f>
        <v>0</v>
      </c>
      <c r="O25" s="77">
        <f t="shared" si="4"/>
        <v>0</v>
      </c>
      <c r="P25" s="77">
        <f t="shared" si="4"/>
        <v>0</v>
      </c>
      <c r="Q25" s="77">
        <f t="shared" si="4"/>
        <v>0</v>
      </c>
      <c r="R25" s="77">
        <f t="shared" si="4"/>
        <v>0</v>
      </c>
      <c r="S25" s="77">
        <f t="shared" si="4"/>
        <v>0</v>
      </c>
      <c r="T25" s="77">
        <f t="shared" si="4"/>
        <v>0</v>
      </c>
      <c r="U25" s="77">
        <f t="shared" si="4"/>
        <v>0</v>
      </c>
      <c r="V25" s="77">
        <f t="shared" si="4"/>
        <v>0</v>
      </c>
      <c r="W25" s="77">
        <f>VLOOKUP($C26,単価表,9)</f>
        <v>0</v>
      </c>
      <c r="X25" s="77">
        <f>VLOOKUP($C26,単価表,9)</f>
        <v>0</v>
      </c>
      <c r="Y25" s="77">
        <f>VLOOKUP($C26,単価表,9)</f>
        <v>0</v>
      </c>
      <c r="Z25" s="77">
        <f>VLOOKUP($C26,単価表,10)</f>
        <v>0</v>
      </c>
      <c r="AA25" s="77">
        <f>VLOOKUP($C26,単価表,10)</f>
        <v>0</v>
      </c>
      <c r="AB25" s="77">
        <f>VLOOKUP($C26,単価表,10)</f>
        <v>0</v>
      </c>
      <c r="AC25" s="77">
        <f>VLOOKUP($C26,単価表,10)</f>
        <v>0</v>
      </c>
      <c r="AD25" s="77">
        <f>VLOOKUP($C26,単価表,10)</f>
        <v>0</v>
      </c>
      <c r="AE25" s="78"/>
      <c r="AF25" s="79"/>
      <c r="AG25" s="71"/>
    </row>
    <row r="26" spans="1:33" x14ac:dyDescent="0.2">
      <c r="A26" s="188"/>
      <c r="B26" s="198"/>
      <c r="C26" s="80">
        <v>11</v>
      </c>
      <c r="D26" s="81" t="s">
        <v>202</v>
      </c>
      <c r="E26" s="82">
        <v>108</v>
      </c>
      <c r="F26" s="83" t="s">
        <v>166</v>
      </c>
      <c r="G26" s="84" t="s">
        <v>114</v>
      </c>
      <c r="H26" s="85">
        <v>6813</v>
      </c>
      <c r="I26" s="85">
        <v>6132</v>
      </c>
      <c r="J26" s="85">
        <v>8035</v>
      </c>
      <c r="K26" s="85">
        <v>9722</v>
      </c>
      <c r="L26" s="85">
        <v>7058</v>
      </c>
      <c r="M26" s="85">
        <v>8362</v>
      </c>
      <c r="N26" s="85">
        <v>6979</v>
      </c>
      <c r="O26" s="85">
        <v>6229</v>
      </c>
      <c r="P26" s="85">
        <v>9522</v>
      </c>
      <c r="Q26" s="85">
        <v>10809</v>
      </c>
      <c r="R26" s="85">
        <v>10092</v>
      </c>
      <c r="S26" s="85">
        <v>8254</v>
      </c>
      <c r="T26" s="85">
        <v>6813</v>
      </c>
      <c r="U26" s="85">
        <v>6132</v>
      </c>
      <c r="V26" s="85">
        <v>8035</v>
      </c>
      <c r="W26" s="85">
        <v>9722</v>
      </c>
      <c r="X26" s="85">
        <v>7058</v>
      </c>
      <c r="Y26" s="85">
        <v>8362</v>
      </c>
      <c r="Z26" s="85">
        <v>6979</v>
      </c>
      <c r="AA26" s="85">
        <v>6229</v>
      </c>
      <c r="AB26" s="85">
        <v>9522</v>
      </c>
      <c r="AC26" s="85">
        <v>10809</v>
      </c>
      <c r="AD26" s="85">
        <v>10092</v>
      </c>
      <c r="AE26" s="86">
        <f>SUM(H26:AD26)</f>
        <v>187760</v>
      </c>
      <c r="AF26" s="87"/>
      <c r="AG26" s="88"/>
    </row>
    <row r="27" spans="1:33" x14ac:dyDescent="0.2">
      <c r="A27" s="220"/>
      <c r="B27" s="199"/>
      <c r="C27" s="89"/>
      <c r="D27" s="90" t="s">
        <v>204</v>
      </c>
      <c r="E27" s="91">
        <f>IF(C26&lt;8,INT(E25*契約月数),INT(E25*E26*契約月数))</f>
        <v>0</v>
      </c>
      <c r="F27" s="92"/>
      <c r="G27" s="93" t="s">
        <v>136</v>
      </c>
      <c r="H27" s="94">
        <f>INT(H25*H26)</f>
        <v>0</v>
      </c>
      <c r="I27" s="94">
        <f t="shared" ref="I27:AD27" si="5">INT(I25*I26)</f>
        <v>0</v>
      </c>
      <c r="J27" s="94">
        <f t="shared" si="5"/>
        <v>0</v>
      </c>
      <c r="K27" s="94">
        <f t="shared" si="5"/>
        <v>0</v>
      </c>
      <c r="L27" s="94">
        <f t="shared" si="5"/>
        <v>0</v>
      </c>
      <c r="M27" s="94">
        <f t="shared" si="5"/>
        <v>0</v>
      </c>
      <c r="N27" s="94">
        <f t="shared" si="5"/>
        <v>0</v>
      </c>
      <c r="O27" s="94">
        <f t="shared" si="5"/>
        <v>0</v>
      </c>
      <c r="P27" s="94">
        <f t="shared" si="5"/>
        <v>0</v>
      </c>
      <c r="Q27" s="94">
        <f t="shared" si="5"/>
        <v>0</v>
      </c>
      <c r="R27" s="94">
        <f t="shared" si="5"/>
        <v>0</v>
      </c>
      <c r="S27" s="94">
        <f t="shared" si="5"/>
        <v>0</v>
      </c>
      <c r="T27" s="94">
        <f t="shared" si="5"/>
        <v>0</v>
      </c>
      <c r="U27" s="94">
        <f t="shared" si="5"/>
        <v>0</v>
      </c>
      <c r="V27" s="94">
        <f t="shared" si="5"/>
        <v>0</v>
      </c>
      <c r="W27" s="94">
        <f t="shared" si="5"/>
        <v>0</v>
      </c>
      <c r="X27" s="94">
        <f t="shared" si="5"/>
        <v>0</v>
      </c>
      <c r="Y27" s="94">
        <f t="shared" si="5"/>
        <v>0</v>
      </c>
      <c r="Z27" s="94">
        <f t="shared" si="5"/>
        <v>0</v>
      </c>
      <c r="AA27" s="94">
        <f t="shared" si="5"/>
        <v>0</v>
      </c>
      <c r="AB27" s="94">
        <f t="shared" si="5"/>
        <v>0</v>
      </c>
      <c r="AC27" s="94">
        <f t="shared" si="5"/>
        <v>0</v>
      </c>
      <c r="AD27" s="94">
        <f t="shared" si="5"/>
        <v>0</v>
      </c>
      <c r="AE27" s="95">
        <f>SUM(H27:AD27)</f>
        <v>0</v>
      </c>
      <c r="AF27" s="96">
        <f>ROUNDDOWN(E27+AE27,0)</f>
        <v>0</v>
      </c>
      <c r="AG27" s="32"/>
    </row>
    <row r="28" spans="1:33" x14ac:dyDescent="0.2">
      <c r="A28" s="193">
        <v>4</v>
      </c>
      <c r="B28" s="221" t="s">
        <v>20</v>
      </c>
      <c r="C28" s="72"/>
      <c r="D28" s="73" t="s">
        <v>203</v>
      </c>
      <c r="E28" s="74">
        <f>VLOOKUP(C29,単価表,7)</f>
        <v>0</v>
      </c>
      <c r="F28" s="75"/>
      <c r="G28" s="76" t="s">
        <v>113</v>
      </c>
      <c r="H28" s="77">
        <f>VLOOKUP($C29,単価表,10)</f>
        <v>0</v>
      </c>
      <c r="I28" s="77">
        <f>VLOOKUP($C29,単価表,10)</f>
        <v>0</v>
      </c>
      <c r="J28" s="77">
        <f>VLOOKUP($C29,単価表,10)</f>
        <v>0</v>
      </c>
      <c r="K28" s="77">
        <f>VLOOKUP($C29,単価表,9)</f>
        <v>0</v>
      </c>
      <c r="L28" s="77">
        <f>VLOOKUP($C29,単価表,9)</f>
        <v>0</v>
      </c>
      <c r="M28" s="77">
        <f>VLOOKUP($C29,単価表,9)</f>
        <v>0</v>
      </c>
      <c r="N28" s="77">
        <f t="shared" ref="N28:V28" si="6">VLOOKUP($C29,単価表,10)</f>
        <v>0</v>
      </c>
      <c r="O28" s="77">
        <f t="shared" si="6"/>
        <v>0</v>
      </c>
      <c r="P28" s="77">
        <f t="shared" si="6"/>
        <v>0</v>
      </c>
      <c r="Q28" s="77">
        <f t="shared" si="6"/>
        <v>0</v>
      </c>
      <c r="R28" s="77">
        <f t="shared" si="6"/>
        <v>0</v>
      </c>
      <c r="S28" s="77">
        <f t="shared" si="6"/>
        <v>0</v>
      </c>
      <c r="T28" s="77">
        <f t="shared" si="6"/>
        <v>0</v>
      </c>
      <c r="U28" s="77">
        <f t="shared" si="6"/>
        <v>0</v>
      </c>
      <c r="V28" s="77">
        <f t="shared" si="6"/>
        <v>0</v>
      </c>
      <c r="W28" s="77">
        <f>VLOOKUP($C29,単価表,9)</f>
        <v>0</v>
      </c>
      <c r="X28" s="77">
        <f>VLOOKUP($C29,単価表,9)</f>
        <v>0</v>
      </c>
      <c r="Y28" s="77">
        <f>VLOOKUP($C29,単価表,9)</f>
        <v>0</v>
      </c>
      <c r="Z28" s="77">
        <f>VLOOKUP($C29,単価表,10)</f>
        <v>0</v>
      </c>
      <c r="AA28" s="77">
        <f>VLOOKUP($C29,単価表,10)</f>
        <v>0</v>
      </c>
      <c r="AB28" s="77">
        <f>VLOOKUP($C29,単価表,10)</f>
        <v>0</v>
      </c>
      <c r="AC28" s="77">
        <f>VLOOKUP($C29,単価表,10)</f>
        <v>0</v>
      </c>
      <c r="AD28" s="77">
        <f>VLOOKUP($C29,単価表,10)</f>
        <v>0</v>
      </c>
      <c r="AE28" s="78"/>
      <c r="AF28" s="79"/>
      <c r="AG28" s="71"/>
    </row>
    <row r="29" spans="1:33" x14ac:dyDescent="0.2">
      <c r="A29" s="188"/>
      <c r="B29" s="198"/>
      <c r="C29" s="80">
        <v>11</v>
      </c>
      <c r="D29" s="81" t="s">
        <v>202</v>
      </c>
      <c r="E29" s="82">
        <v>97</v>
      </c>
      <c r="F29" s="83" t="s">
        <v>166</v>
      </c>
      <c r="G29" s="84" t="s">
        <v>114</v>
      </c>
      <c r="H29" s="85">
        <v>5649</v>
      </c>
      <c r="I29" s="85">
        <v>4257</v>
      </c>
      <c r="J29" s="85">
        <v>4906</v>
      </c>
      <c r="K29" s="85">
        <v>6995</v>
      </c>
      <c r="L29" s="85">
        <v>5459</v>
      </c>
      <c r="M29" s="85">
        <v>5509</v>
      </c>
      <c r="N29" s="85">
        <v>5353</v>
      </c>
      <c r="O29" s="85">
        <v>5662</v>
      </c>
      <c r="P29" s="85">
        <v>10577</v>
      </c>
      <c r="Q29" s="85">
        <v>13163</v>
      </c>
      <c r="R29" s="85">
        <v>11961</v>
      </c>
      <c r="S29" s="85">
        <v>10162</v>
      </c>
      <c r="T29" s="85">
        <v>5649</v>
      </c>
      <c r="U29" s="85">
        <v>4257</v>
      </c>
      <c r="V29" s="85">
        <v>4906</v>
      </c>
      <c r="W29" s="85">
        <v>6995</v>
      </c>
      <c r="X29" s="85">
        <v>5459</v>
      </c>
      <c r="Y29" s="85">
        <v>5509</v>
      </c>
      <c r="Z29" s="85">
        <v>5353</v>
      </c>
      <c r="AA29" s="85">
        <v>5662</v>
      </c>
      <c r="AB29" s="85">
        <v>10577</v>
      </c>
      <c r="AC29" s="85">
        <v>13163</v>
      </c>
      <c r="AD29" s="85">
        <v>11961</v>
      </c>
      <c r="AE29" s="86">
        <f>SUM(H29:AD29)</f>
        <v>169144</v>
      </c>
      <c r="AF29" s="87"/>
      <c r="AG29" s="88"/>
    </row>
    <row r="30" spans="1:33" x14ac:dyDescent="0.2">
      <c r="A30" s="220"/>
      <c r="B30" s="199"/>
      <c r="C30" s="89"/>
      <c r="D30" s="90" t="s">
        <v>204</v>
      </c>
      <c r="E30" s="91">
        <f>IF(C29&lt;8,INT(E28*契約月数),INT(E28*E29*契約月数))</f>
        <v>0</v>
      </c>
      <c r="F30" s="92"/>
      <c r="G30" s="93" t="s">
        <v>136</v>
      </c>
      <c r="H30" s="94">
        <f>INT(H28*H29)</f>
        <v>0</v>
      </c>
      <c r="I30" s="94">
        <f t="shared" ref="I30:AD30" si="7">INT(I28*I29)</f>
        <v>0</v>
      </c>
      <c r="J30" s="94">
        <f t="shared" si="7"/>
        <v>0</v>
      </c>
      <c r="K30" s="94">
        <f t="shared" si="7"/>
        <v>0</v>
      </c>
      <c r="L30" s="94">
        <f t="shared" si="7"/>
        <v>0</v>
      </c>
      <c r="M30" s="94">
        <f t="shared" si="7"/>
        <v>0</v>
      </c>
      <c r="N30" s="94">
        <f t="shared" si="7"/>
        <v>0</v>
      </c>
      <c r="O30" s="94">
        <f t="shared" si="7"/>
        <v>0</v>
      </c>
      <c r="P30" s="94">
        <f t="shared" si="7"/>
        <v>0</v>
      </c>
      <c r="Q30" s="94">
        <f t="shared" si="7"/>
        <v>0</v>
      </c>
      <c r="R30" s="94">
        <f t="shared" si="7"/>
        <v>0</v>
      </c>
      <c r="S30" s="94">
        <f t="shared" si="7"/>
        <v>0</v>
      </c>
      <c r="T30" s="94">
        <f t="shared" si="7"/>
        <v>0</v>
      </c>
      <c r="U30" s="94">
        <f t="shared" si="7"/>
        <v>0</v>
      </c>
      <c r="V30" s="94">
        <f t="shared" si="7"/>
        <v>0</v>
      </c>
      <c r="W30" s="94">
        <f t="shared" si="7"/>
        <v>0</v>
      </c>
      <c r="X30" s="94">
        <f t="shared" si="7"/>
        <v>0</v>
      </c>
      <c r="Y30" s="94">
        <f t="shared" si="7"/>
        <v>0</v>
      </c>
      <c r="Z30" s="94">
        <f t="shared" si="7"/>
        <v>0</v>
      </c>
      <c r="AA30" s="94">
        <f t="shared" si="7"/>
        <v>0</v>
      </c>
      <c r="AB30" s="94">
        <f t="shared" si="7"/>
        <v>0</v>
      </c>
      <c r="AC30" s="94">
        <f t="shared" si="7"/>
        <v>0</v>
      </c>
      <c r="AD30" s="94">
        <f t="shared" si="7"/>
        <v>0</v>
      </c>
      <c r="AE30" s="95">
        <f>SUM(H30:AD30)</f>
        <v>0</v>
      </c>
      <c r="AF30" s="96">
        <f>ROUNDDOWN(E30+AE30,0)</f>
        <v>0</v>
      </c>
      <c r="AG30" s="32"/>
    </row>
    <row r="31" spans="1:33" x14ac:dyDescent="0.2">
      <c r="A31" s="193">
        <v>5</v>
      </c>
      <c r="B31" s="221" t="s">
        <v>21</v>
      </c>
      <c r="C31" s="72"/>
      <c r="D31" s="73" t="s">
        <v>203</v>
      </c>
      <c r="E31" s="74">
        <f>VLOOKUP(C32,単価表,7)</f>
        <v>0</v>
      </c>
      <c r="F31" s="75"/>
      <c r="G31" s="76" t="s">
        <v>113</v>
      </c>
      <c r="H31" s="77">
        <f>VLOOKUP($C32,単価表,10)</f>
        <v>0</v>
      </c>
      <c r="I31" s="77">
        <f>VLOOKUP($C32,単価表,10)</f>
        <v>0</v>
      </c>
      <c r="J31" s="77">
        <f>VLOOKUP($C32,単価表,10)</f>
        <v>0</v>
      </c>
      <c r="K31" s="77">
        <f>VLOOKUP($C32,単価表,9)</f>
        <v>0</v>
      </c>
      <c r="L31" s="77">
        <f>VLOOKUP($C32,単価表,9)</f>
        <v>0</v>
      </c>
      <c r="M31" s="77">
        <f>VLOOKUP($C32,単価表,9)</f>
        <v>0</v>
      </c>
      <c r="N31" s="77">
        <f t="shared" ref="N31:V31" si="8">VLOOKUP($C32,単価表,10)</f>
        <v>0</v>
      </c>
      <c r="O31" s="77">
        <f t="shared" si="8"/>
        <v>0</v>
      </c>
      <c r="P31" s="77">
        <f t="shared" si="8"/>
        <v>0</v>
      </c>
      <c r="Q31" s="77">
        <f t="shared" si="8"/>
        <v>0</v>
      </c>
      <c r="R31" s="77">
        <f t="shared" si="8"/>
        <v>0</v>
      </c>
      <c r="S31" s="77">
        <f t="shared" si="8"/>
        <v>0</v>
      </c>
      <c r="T31" s="77">
        <f t="shared" si="8"/>
        <v>0</v>
      </c>
      <c r="U31" s="77">
        <f t="shared" si="8"/>
        <v>0</v>
      </c>
      <c r="V31" s="77">
        <f t="shared" si="8"/>
        <v>0</v>
      </c>
      <c r="W31" s="77">
        <f>VLOOKUP($C32,単価表,9)</f>
        <v>0</v>
      </c>
      <c r="X31" s="77">
        <f>VLOOKUP($C32,単価表,9)</f>
        <v>0</v>
      </c>
      <c r="Y31" s="77">
        <f>VLOOKUP($C32,単価表,9)</f>
        <v>0</v>
      </c>
      <c r="Z31" s="77">
        <f>VLOOKUP($C32,単価表,10)</f>
        <v>0</v>
      </c>
      <c r="AA31" s="77">
        <f>VLOOKUP($C32,単価表,10)</f>
        <v>0</v>
      </c>
      <c r="AB31" s="77">
        <f>VLOOKUP($C32,単価表,10)</f>
        <v>0</v>
      </c>
      <c r="AC31" s="77">
        <f>VLOOKUP($C32,単価表,10)</f>
        <v>0</v>
      </c>
      <c r="AD31" s="77">
        <f>VLOOKUP($C32,単価表,10)</f>
        <v>0</v>
      </c>
      <c r="AE31" s="78"/>
      <c r="AF31" s="79"/>
      <c r="AG31" s="71"/>
    </row>
    <row r="32" spans="1:33" x14ac:dyDescent="0.2">
      <c r="A32" s="188"/>
      <c r="B32" s="198"/>
      <c r="C32" s="80">
        <v>11</v>
      </c>
      <c r="D32" s="81" t="s">
        <v>202</v>
      </c>
      <c r="E32" s="82">
        <v>130</v>
      </c>
      <c r="F32" s="83" t="s">
        <v>166</v>
      </c>
      <c r="G32" s="84" t="s">
        <v>114</v>
      </c>
      <c r="H32" s="85">
        <v>9490</v>
      </c>
      <c r="I32" s="85">
        <v>8509</v>
      </c>
      <c r="J32" s="85">
        <v>9998</v>
      </c>
      <c r="K32" s="85">
        <v>11501</v>
      </c>
      <c r="L32" s="85">
        <v>10033</v>
      </c>
      <c r="M32" s="85">
        <v>10151</v>
      </c>
      <c r="N32" s="85">
        <v>9068</v>
      </c>
      <c r="O32" s="85">
        <v>9402</v>
      </c>
      <c r="P32" s="85">
        <v>13531</v>
      </c>
      <c r="Q32" s="85">
        <v>15126</v>
      </c>
      <c r="R32" s="85">
        <v>13714</v>
      </c>
      <c r="S32" s="85">
        <v>11680</v>
      </c>
      <c r="T32" s="85">
        <v>9490</v>
      </c>
      <c r="U32" s="85">
        <v>8509</v>
      </c>
      <c r="V32" s="85">
        <v>9998</v>
      </c>
      <c r="W32" s="85">
        <v>11501</v>
      </c>
      <c r="X32" s="85">
        <v>10033</v>
      </c>
      <c r="Y32" s="85">
        <v>10151</v>
      </c>
      <c r="Z32" s="85">
        <v>9068</v>
      </c>
      <c r="AA32" s="85">
        <v>9402</v>
      </c>
      <c r="AB32" s="85">
        <v>13531</v>
      </c>
      <c r="AC32" s="85">
        <v>15126</v>
      </c>
      <c r="AD32" s="85">
        <v>13714</v>
      </c>
      <c r="AE32" s="86">
        <f>SUM(H32:AD32)</f>
        <v>252726</v>
      </c>
      <c r="AF32" s="87"/>
      <c r="AG32" s="88"/>
    </row>
    <row r="33" spans="1:33" x14ac:dyDescent="0.2">
      <c r="A33" s="220"/>
      <c r="B33" s="199"/>
      <c r="C33" s="89"/>
      <c r="D33" s="90" t="s">
        <v>204</v>
      </c>
      <c r="E33" s="91">
        <f>IF(C32&lt;8,INT(E31*契約月数),INT(E31*E32*契約月数))</f>
        <v>0</v>
      </c>
      <c r="F33" s="92"/>
      <c r="G33" s="93" t="s">
        <v>136</v>
      </c>
      <c r="H33" s="94">
        <f>INT(H31*H32)</f>
        <v>0</v>
      </c>
      <c r="I33" s="94">
        <f t="shared" ref="I33:AD33" si="9">INT(I31*I32)</f>
        <v>0</v>
      </c>
      <c r="J33" s="94">
        <f t="shared" si="9"/>
        <v>0</v>
      </c>
      <c r="K33" s="94">
        <f t="shared" si="9"/>
        <v>0</v>
      </c>
      <c r="L33" s="94">
        <f t="shared" si="9"/>
        <v>0</v>
      </c>
      <c r="M33" s="94">
        <f t="shared" si="9"/>
        <v>0</v>
      </c>
      <c r="N33" s="94">
        <f t="shared" si="9"/>
        <v>0</v>
      </c>
      <c r="O33" s="94">
        <f t="shared" si="9"/>
        <v>0</v>
      </c>
      <c r="P33" s="94">
        <f t="shared" si="9"/>
        <v>0</v>
      </c>
      <c r="Q33" s="94">
        <f t="shared" si="9"/>
        <v>0</v>
      </c>
      <c r="R33" s="94">
        <f t="shared" si="9"/>
        <v>0</v>
      </c>
      <c r="S33" s="94">
        <f t="shared" si="9"/>
        <v>0</v>
      </c>
      <c r="T33" s="94">
        <f t="shared" si="9"/>
        <v>0</v>
      </c>
      <c r="U33" s="94">
        <f t="shared" si="9"/>
        <v>0</v>
      </c>
      <c r="V33" s="94">
        <f t="shared" si="9"/>
        <v>0</v>
      </c>
      <c r="W33" s="94">
        <f t="shared" si="9"/>
        <v>0</v>
      </c>
      <c r="X33" s="94">
        <f t="shared" si="9"/>
        <v>0</v>
      </c>
      <c r="Y33" s="94">
        <f t="shared" si="9"/>
        <v>0</v>
      </c>
      <c r="Z33" s="94">
        <f t="shared" si="9"/>
        <v>0</v>
      </c>
      <c r="AA33" s="94">
        <f t="shared" si="9"/>
        <v>0</v>
      </c>
      <c r="AB33" s="94">
        <f t="shared" si="9"/>
        <v>0</v>
      </c>
      <c r="AC33" s="94">
        <f t="shared" si="9"/>
        <v>0</v>
      </c>
      <c r="AD33" s="94">
        <f t="shared" si="9"/>
        <v>0</v>
      </c>
      <c r="AE33" s="95">
        <f>SUM(H33:AD33)</f>
        <v>0</v>
      </c>
      <c r="AF33" s="96">
        <f>ROUNDDOWN(E33+AE33,0)</f>
        <v>0</v>
      </c>
      <c r="AG33" s="32"/>
    </row>
    <row r="34" spans="1:33" x14ac:dyDescent="0.2">
      <c r="A34" s="193">
        <v>6</v>
      </c>
      <c r="B34" s="221" t="s">
        <v>22</v>
      </c>
      <c r="C34" s="72"/>
      <c r="D34" s="73" t="s">
        <v>203</v>
      </c>
      <c r="E34" s="74">
        <f>VLOOKUP(C35,単価表,7)</f>
        <v>0</v>
      </c>
      <c r="F34" s="75"/>
      <c r="G34" s="76" t="s">
        <v>113</v>
      </c>
      <c r="H34" s="77">
        <f>VLOOKUP($C35,単価表,10)</f>
        <v>0</v>
      </c>
      <c r="I34" s="77">
        <f>VLOOKUP($C35,単価表,10)</f>
        <v>0</v>
      </c>
      <c r="J34" s="77">
        <f>VLOOKUP($C35,単価表,10)</f>
        <v>0</v>
      </c>
      <c r="K34" s="77">
        <f>VLOOKUP($C35,単価表,9)</f>
        <v>0</v>
      </c>
      <c r="L34" s="77">
        <f>VLOOKUP($C35,単価表,9)</f>
        <v>0</v>
      </c>
      <c r="M34" s="77">
        <f>VLOOKUP($C35,単価表,9)</f>
        <v>0</v>
      </c>
      <c r="N34" s="77">
        <f t="shared" ref="N34:V34" si="10">VLOOKUP($C35,単価表,10)</f>
        <v>0</v>
      </c>
      <c r="O34" s="77">
        <f t="shared" si="10"/>
        <v>0</v>
      </c>
      <c r="P34" s="77">
        <f t="shared" si="10"/>
        <v>0</v>
      </c>
      <c r="Q34" s="77">
        <f t="shared" si="10"/>
        <v>0</v>
      </c>
      <c r="R34" s="77">
        <f t="shared" si="10"/>
        <v>0</v>
      </c>
      <c r="S34" s="77">
        <f t="shared" si="10"/>
        <v>0</v>
      </c>
      <c r="T34" s="77">
        <f t="shared" si="10"/>
        <v>0</v>
      </c>
      <c r="U34" s="77">
        <f t="shared" si="10"/>
        <v>0</v>
      </c>
      <c r="V34" s="77">
        <f t="shared" si="10"/>
        <v>0</v>
      </c>
      <c r="W34" s="77">
        <f>VLOOKUP($C35,単価表,9)</f>
        <v>0</v>
      </c>
      <c r="X34" s="77">
        <f>VLOOKUP($C35,単価表,9)</f>
        <v>0</v>
      </c>
      <c r="Y34" s="77">
        <f>VLOOKUP($C35,単価表,9)</f>
        <v>0</v>
      </c>
      <c r="Z34" s="77">
        <f>VLOOKUP($C35,単価表,10)</f>
        <v>0</v>
      </c>
      <c r="AA34" s="77">
        <f>VLOOKUP($C35,単価表,10)</f>
        <v>0</v>
      </c>
      <c r="AB34" s="77">
        <f>VLOOKUP($C35,単価表,10)</f>
        <v>0</v>
      </c>
      <c r="AC34" s="77">
        <f>VLOOKUP($C35,単価表,10)</f>
        <v>0</v>
      </c>
      <c r="AD34" s="77">
        <f>VLOOKUP($C35,単価表,10)</f>
        <v>0</v>
      </c>
      <c r="AE34" s="78"/>
      <c r="AF34" s="79"/>
      <c r="AG34" s="71"/>
    </row>
    <row r="35" spans="1:33" x14ac:dyDescent="0.2">
      <c r="A35" s="188"/>
      <c r="B35" s="198"/>
      <c r="C35" s="80">
        <v>11</v>
      </c>
      <c r="D35" s="81" t="s">
        <v>202</v>
      </c>
      <c r="E35" s="82">
        <v>83</v>
      </c>
      <c r="F35" s="83" t="s">
        <v>166</v>
      </c>
      <c r="G35" s="84" t="s">
        <v>114</v>
      </c>
      <c r="H35" s="85">
        <v>5810</v>
      </c>
      <c r="I35" s="85">
        <v>4996</v>
      </c>
      <c r="J35" s="85">
        <v>6027</v>
      </c>
      <c r="K35" s="85">
        <v>7186</v>
      </c>
      <c r="L35" s="85">
        <v>5185</v>
      </c>
      <c r="M35" s="85">
        <v>6579</v>
      </c>
      <c r="N35" s="85">
        <v>5421</v>
      </c>
      <c r="O35" s="85">
        <v>5645</v>
      </c>
      <c r="P35" s="85">
        <v>9040</v>
      </c>
      <c r="Q35" s="85">
        <v>10006</v>
      </c>
      <c r="R35" s="85">
        <v>9648</v>
      </c>
      <c r="S35" s="85">
        <v>7993</v>
      </c>
      <c r="T35" s="85">
        <v>5810</v>
      </c>
      <c r="U35" s="85">
        <v>4996</v>
      </c>
      <c r="V35" s="85">
        <v>6027</v>
      </c>
      <c r="W35" s="85">
        <v>7186</v>
      </c>
      <c r="X35" s="85">
        <v>5185</v>
      </c>
      <c r="Y35" s="85">
        <v>6579</v>
      </c>
      <c r="Z35" s="85">
        <v>5421</v>
      </c>
      <c r="AA35" s="85">
        <v>5645</v>
      </c>
      <c r="AB35" s="85">
        <v>9040</v>
      </c>
      <c r="AC35" s="85">
        <v>10006</v>
      </c>
      <c r="AD35" s="85">
        <v>9648</v>
      </c>
      <c r="AE35" s="86">
        <f>SUM(H35:AD35)</f>
        <v>159079</v>
      </c>
      <c r="AF35" s="87"/>
      <c r="AG35" s="88"/>
    </row>
    <row r="36" spans="1:33" x14ac:dyDescent="0.2">
      <c r="A36" s="220"/>
      <c r="B36" s="199"/>
      <c r="C36" s="89"/>
      <c r="D36" s="90" t="s">
        <v>204</v>
      </c>
      <c r="E36" s="91">
        <f>IF(C35&lt;8,INT(E34*契約月数),INT(E34*E35*契約月数))</f>
        <v>0</v>
      </c>
      <c r="F36" s="92"/>
      <c r="G36" s="93" t="s">
        <v>136</v>
      </c>
      <c r="H36" s="94">
        <f>INT(H34*H35)</f>
        <v>0</v>
      </c>
      <c r="I36" s="94">
        <f t="shared" ref="I36:AD36" si="11">INT(I34*I35)</f>
        <v>0</v>
      </c>
      <c r="J36" s="94">
        <f t="shared" si="11"/>
        <v>0</v>
      </c>
      <c r="K36" s="94">
        <f t="shared" si="11"/>
        <v>0</v>
      </c>
      <c r="L36" s="94">
        <f t="shared" si="11"/>
        <v>0</v>
      </c>
      <c r="M36" s="94">
        <f t="shared" si="11"/>
        <v>0</v>
      </c>
      <c r="N36" s="94">
        <f t="shared" si="11"/>
        <v>0</v>
      </c>
      <c r="O36" s="94">
        <f t="shared" si="11"/>
        <v>0</v>
      </c>
      <c r="P36" s="94">
        <f t="shared" si="11"/>
        <v>0</v>
      </c>
      <c r="Q36" s="94">
        <f t="shared" si="11"/>
        <v>0</v>
      </c>
      <c r="R36" s="94">
        <f t="shared" si="11"/>
        <v>0</v>
      </c>
      <c r="S36" s="94">
        <f t="shared" si="11"/>
        <v>0</v>
      </c>
      <c r="T36" s="94">
        <f t="shared" si="11"/>
        <v>0</v>
      </c>
      <c r="U36" s="94">
        <f t="shared" si="11"/>
        <v>0</v>
      </c>
      <c r="V36" s="94">
        <f t="shared" si="11"/>
        <v>0</v>
      </c>
      <c r="W36" s="94">
        <f t="shared" si="11"/>
        <v>0</v>
      </c>
      <c r="X36" s="94">
        <f t="shared" si="11"/>
        <v>0</v>
      </c>
      <c r="Y36" s="94">
        <f t="shared" si="11"/>
        <v>0</v>
      </c>
      <c r="Z36" s="94">
        <f t="shared" si="11"/>
        <v>0</v>
      </c>
      <c r="AA36" s="94">
        <f t="shared" si="11"/>
        <v>0</v>
      </c>
      <c r="AB36" s="94">
        <f t="shared" si="11"/>
        <v>0</v>
      </c>
      <c r="AC36" s="94">
        <f t="shared" si="11"/>
        <v>0</v>
      </c>
      <c r="AD36" s="94">
        <f t="shared" si="11"/>
        <v>0</v>
      </c>
      <c r="AE36" s="95">
        <f>SUM(H36:AD36)</f>
        <v>0</v>
      </c>
      <c r="AF36" s="96">
        <f>ROUNDDOWN(E36+AE36,0)</f>
        <v>0</v>
      </c>
      <c r="AG36" s="32"/>
    </row>
    <row r="37" spans="1:33" x14ac:dyDescent="0.2">
      <c r="A37" s="193">
        <v>7</v>
      </c>
      <c r="B37" s="221" t="s">
        <v>23</v>
      </c>
      <c r="C37" s="72"/>
      <c r="D37" s="73" t="s">
        <v>203</v>
      </c>
      <c r="E37" s="74">
        <f>VLOOKUP(C38,単価表,7)</f>
        <v>0</v>
      </c>
      <c r="F37" s="75"/>
      <c r="G37" s="76" t="s">
        <v>113</v>
      </c>
      <c r="H37" s="77">
        <f>VLOOKUP($C38,単価表,10)</f>
        <v>0</v>
      </c>
      <c r="I37" s="77">
        <f>VLOOKUP($C38,単価表,10)</f>
        <v>0</v>
      </c>
      <c r="J37" s="77">
        <f>VLOOKUP($C38,単価表,10)</f>
        <v>0</v>
      </c>
      <c r="K37" s="77">
        <f>VLOOKUP($C38,単価表,9)</f>
        <v>0</v>
      </c>
      <c r="L37" s="77">
        <f>VLOOKUP($C38,単価表,9)</f>
        <v>0</v>
      </c>
      <c r="M37" s="77">
        <f>VLOOKUP($C38,単価表,9)</f>
        <v>0</v>
      </c>
      <c r="N37" s="77">
        <f t="shared" ref="N37:V37" si="12">VLOOKUP($C38,単価表,10)</f>
        <v>0</v>
      </c>
      <c r="O37" s="77">
        <f t="shared" si="12"/>
        <v>0</v>
      </c>
      <c r="P37" s="77">
        <f t="shared" si="12"/>
        <v>0</v>
      </c>
      <c r="Q37" s="77">
        <f t="shared" si="12"/>
        <v>0</v>
      </c>
      <c r="R37" s="77">
        <f t="shared" si="12"/>
        <v>0</v>
      </c>
      <c r="S37" s="77">
        <f t="shared" si="12"/>
        <v>0</v>
      </c>
      <c r="T37" s="77">
        <f t="shared" si="12"/>
        <v>0</v>
      </c>
      <c r="U37" s="77">
        <f t="shared" si="12"/>
        <v>0</v>
      </c>
      <c r="V37" s="77">
        <f t="shared" si="12"/>
        <v>0</v>
      </c>
      <c r="W37" s="77">
        <f>VLOOKUP($C38,単価表,9)</f>
        <v>0</v>
      </c>
      <c r="X37" s="77">
        <f>VLOOKUP($C38,単価表,9)</f>
        <v>0</v>
      </c>
      <c r="Y37" s="77">
        <f>VLOOKUP($C38,単価表,9)</f>
        <v>0</v>
      </c>
      <c r="Z37" s="77">
        <f>VLOOKUP($C38,単価表,10)</f>
        <v>0</v>
      </c>
      <c r="AA37" s="77">
        <f>VLOOKUP($C38,単価表,10)</f>
        <v>0</v>
      </c>
      <c r="AB37" s="77">
        <f>VLOOKUP($C38,単価表,10)</f>
        <v>0</v>
      </c>
      <c r="AC37" s="77">
        <f>VLOOKUP($C38,単価表,10)</f>
        <v>0</v>
      </c>
      <c r="AD37" s="77">
        <f>VLOOKUP($C38,単価表,10)</f>
        <v>0</v>
      </c>
      <c r="AE37" s="78"/>
      <c r="AF37" s="79"/>
      <c r="AG37" s="71"/>
    </row>
    <row r="38" spans="1:33" x14ac:dyDescent="0.2">
      <c r="A38" s="188"/>
      <c r="B38" s="198"/>
      <c r="C38" s="80">
        <v>11</v>
      </c>
      <c r="D38" s="81" t="s">
        <v>202</v>
      </c>
      <c r="E38" s="82">
        <v>113</v>
      </c>
      <c r="F38" s="83" t="s">
        <v>166</v>
      </c>
      <c r="G38" s="84" t="s">
        <v>114</v>
      </c>
      <c r="H38" s="85">
        <v>7703</v>
      </c>
      <c r="I38" s="85">
        <v>5535</v>
      </c>
      <c r="J38" s="85">
        <v>8754</v>
      </c>
      <c r="K38" s="85">
        <v>10746</v>
      </c>
      <c r="L38" s="85">
        <v>7779</v>
      </c>
      <c r="M38" s="85">
        <v>8276</v>
      </c>
      <c r="N38" s="85">
        <v>7775</v>
      </c>
      <c r="O38" s="85">
        <v>7035</v>
      </c>
      <c r="P38" s="85">
        <v>12698</v>
      </c>
      <c r="Q38" s="85">
        <v>13352</v>
      </c>
      <c r="R38" s="85">
        <v>13112</v>
      </c>
      <c r="S38" s="85">
        <v>11542</v>
      </c>
      <c r="T38" s="85">
        <v>7703</v>
      </c>
      <c r="U38" s="85">
        <v>5535</v>
      </c>
      <c r="V38" s="85">
        <v>8754</v>
      </c>
      <c r="W38" s="85">
        <v>10746</v>
      </c>
      <c r="X38" s="85">
        <v>7779</v>
      </c>
      <c r="Y38" s="85">
        <v>8276</v>
      </c>
      <c r="Z38" s="85">
        <v>7775</v>
      </c>
      <c r="AA38" s="85">
        <v>7035</v>
      </c>
      <c r="AB38" s="85">
        <v>12698</v>
      </c>
      <c r="AC38" s="85">
        <v>13352</v>
      </c>
      <c r="AD38" s="85">
        <v>13112</v>
      </c>
      <c r="AE38" s="86">
        <f>SUM(H38:AD38)</f>
        <v>217072</v>
      </c>
      <c r="AF38" s="87"/>
      <c r="AG38" s="88"/>
    </row>
    <row r="39" spans="1:33" x14ac:dyDescent="0.2">
      <c r="A39" s="220"/>
      <c r="B39" s="199"/>
      <c r="C39" s="89"/>
      <c r="D39" s="90" t="s">
        <v>204</v>
      </c>
      <c r="E39" s="91">
        <f>IF(C38&lt;8,INT(E37*契約月数),INT(E37*E38*契約月数))</f>
        <v>0</v>
      </c>
      <c r="F39" s="92"/>
      <c r="G39" s="93" t="s">
        <v>136</v>
      </c>
      <c r="H39" s="94">
        <f>INT(H37*H38)</f>
        <v>0</v>
      </c>
      <c r="I39" s="94">
        <f t="shared" ref="I39:AD39" si="13">INT(I37*I38)</f>
        <v>0</v>
      </c>
      <c r="J39" s="94">
        <f t="shared" si="13"/>
        <v>0</v>
      </c>
      <c r="K39" s="94">
        <f t="shared" si="13"/>
        <v>0</v>
      </c>
      <c r="L39" s="94">
        <f t="shared" si="13"/>
        <v>0</v>
      </c>
      <c r="M39" s="94">
        <f t="shared" si="13"/>
        <v>0</v>
      </c>
      <c r="N39" s="94">
        <f t="shared" si="13"/>
        <v>0</v>
      </c>
      <c r="O39" s="94">
        <f t="shared" si="13"/>
        <v>0</v>
      </c>
      <c r="P39" s="94">
        <f t="shared" si="13"/>
        <v>0</v>
      </c>
      <c r="Q39" s="94">
        <f t="shared" si="13"/>
        <v>0</v>
      </c>
      <c r="R39" s="94">
        <f t="shared" si="13"/>
        <v>0</v>
      </c>
      <c r="S39" s="94">
        <f t="shared" si="13"/>
        <v>0</v>
      </c>
      <c r="T39" s="94">
        <f t="shared" si="13"/>
        <v>0</v>
      </c>
      <c r="U39" s="94">
        <f t="shared" si="13"/>
        <v>0</v>
      </c>
      <c r="V39" s="94">
        <f t="shared" si="13"/>
        <v>0</v>
      </c>
      <c r="W39" s="94">
        <f t="shared" si="13"/>
        <v>0</v>
      </c>
      <c r="X39" s="94">
        <f t="shared" si="13"/>
        <v>0</v>
      </c>
      <c r="Y39" s="94">
        <f t="shared" si="13"/>
        <v>0</v>
      </c>
      <c r="Z39" s="94">
        <f t="shared" si="13"/>
        <v>0</v>
      </c>
      <c r="AA39" s="94">
        <f t="shared" si="13"/>
        <v>0</v>
      </c>
      <c r="AB39" s="94">
        <f t="shared" si="13"/>
        <v>0</v>
      </c>
      <c r="AC39" s="94">
        <f t="shared" si="13"/>
        <v>0</v>
      </c>
      <c r="AD39" s="94">
        <f t="shared" si="13"/>
        <v>0</v>
      </c>
      <c r="AE39" s="95">
        <f>SUM(H39:AD39)</f>
        <v>0</v>
      </c>
      <c r="AF39" s="96">
        <f>ROUNDDOWN(E39+AE39,0)</f>
        <v>0</v>
      </c>
      <c r="AG39" s="32"/>
    </row>
    <row r="40" spans="1:33" x14ac:dyDescent="0.2">
      <c r="A40" s="193">
        <v>8</v>
      </c>
      <c r="B40" s="221" t="s">
        <v>24</v>
      </c>
      <c r="C40" s="72"/>
      <c r="D40" s="73" t="s">
        <v>203</v>
      </c>
      <c r="E40" s="74">
        <f>VLOOKUP(C41,単価表,7)</f>
        <v>0</v>
      </c>
      <c r="F40" s="75">
        <v>12</v>
      </c>
      <c r="G40" s="76" t="s">
        <v>113</v>
      </c>
      <c r="H40" s="77">
        <f>VLOOKUP($C41,単価表,10)</f>
        <v>0</v>
      </c>
      <c r="I40" s="77">
        <f>VLOOKUP($C41,単価表,10)</f>
        <v>0</v>
      </c>
      <c r="J40" s="77">
        <f>VLOOKUP($C41,単価表,10)</f>
        <v>0</v>
      </c>
      <c r="K40" s="77">
        <f>VLOOKUP($C41,単価表,9)</f>
        <v>0</v>
      </c>
      <c r="L40" s="77">
        <f>VLOOKUP($C41,単価表,9)</f>
        <v>0</v>
      </c>
      <c r="M40" s="77">
        <f>VLOOKUP($C41,単価表,9)</f>
        <v>0</v>
      </c>
      <c r="N40" s="77">
        <f t="shared" ref="N40:V40" si="14">VLOOKUP($C41,単価表,10)</f>
        <v>0</v>
      </c>
      <c r="O40" s="77">
        <f t="shared" si="14"/>
        <v>0</v>
      </c>
      <c r="P40" s="77">
        <f t="shared" si="14"/>
        <v>0</v>
      </c>
      <c r="Q40" s="77">
        <f t="shared" si="14"/>
        <v>0</v>
      </c>
      <c r="R40" s="77">
        <f t="shared" si="14"/>
        <v>0</v>
      </c>
      <c r="S40" s="77">
        <f t="shared" si="14"/>
        <v>0</v>
      </c>
      <c r="T40" s="77">
        <f t="shared" si="14"/>
        <v>0</v>
      </c>
      <c r="U40" s="77">
        <f t="shared" si="14"/>
        <v>0</v>
      </c>
      <c r="V40" s="77">
        <f t="shared" si="14"/>
        <v>0</v>
      </c>
      <c r="W40" s="77">
        <f>VLOOKUP($C41,単価表,9)</f>
        <v>0</v>
      </c>
      <c r="X40" s="77">
        <f>VLOOKUP($C41,単価表,9)</f>
        <v>0</v>
      </c>
      <c r="Y40" s="77">
        <f>VLOOKUP($C41,単価表,9)</f>
        <v>0</v>
      </c>
      <c r="Z40" s="77">
        <f>VLOOKUP($C41,単価表,10)</f>
        <v>0</v>
      </c>
      <c r="AA40" s="77">
        <f>VLOOKUP($C41,単価表,10)</f>
        <v>0</v>
      </c>
      <c r="AB40" s="77">
        <f>VLOOKUP($C41,単価表,10)</f>
        <v>0</v>
      </c>
      <c r="AC40" s="77">
        <f>VLOOKUP($C41,単価表,10)</f>
        <v>0</v>
      </c>
      <c r="AD40" s="77">
        <f>VLOOKUP($C41,単価表,10)</f>
        <v>0</v>
      </c>
      <c r="AE40" s="78"/>
      <c r="AF40" s="79"/>
      <c r="AG40" s="71"/>
    </row>
    <row r="41" spans="1:33" x14ac:dyDescent="0.2">
      <c r="A41" s="188"/>
      <c r="B41" s="198"/>
      <c r="C41" s="80">
        <v>11</v>
      </c>
      <c r="D41" s="81" t="s">
        <v>202</v>
      </c>
      <c r="E41" s="82">
        <v>82</v>
      </c>
      <c r="F41" s="83" t="s">
        <v>166</v>
      </c>
      <c r="G41" s="84" t="s">
        <v>114</v>
      </c>
      <c r="H41" s="85">
        <v>8048</v>
      </c>
      <c r="I41" s="85">
        <v>4236</v>
      </c>
      <c r="J41" s="85">
        <v>5509</v>
      </c>
      <c r="K41" s="85">
        <v>6736</v>
      </c>
      <c r="L41" s="85">
        <v>5128</v>
      </c>
      <c r="M41" s="85">
        <v>4785</v>
      </c>
      <c r="N41" s="85">
        <v>4352</v>
      </c>
      <c r="O41" s="85">
        <v>5120</v>
      </c>
      <c r="P41" s="85">
        <v>8798</v>
      </c>
      <c r="Q41" s="85">
        <v>10181</v>
      </c>
      <c r="R41" s="85">
        <v>9413</v>
      </c>
      <c r="S41" s="85">
        <v>7074</v>
      </c>
      <c r="T41" s="85">
        <v>8048</v>
      </c>
      <c r="U41" s="85">
        <v>4236</v>
      </c>
      <c r="V41" s="85">
        <v>5509</v>
      </c>
      <c r="W41" s="85">
        <v>6736</v>
      </c>
      <c r="X41" s="85">
        <v>5128</v>
      </c>
      <c r="Y41" s="85">
        <v>4785</v>
      </c>
      <c r="Z41" s="85">
        <v>4352</v>
      </c>
      <c r="AA41" s="85">
        <v>5120</v>
      </c>
      <c r="AB41" s="85">
        <v>8798</v>
      </c>
      <c r="AC41" s="85">
        <v>10181</v>
      </c>
      <c r="AD41" s="85">
        <v>9413</v>
      </c>
      <c r="AE41" s="86">
        <f>SUM(H41:AD41)</f>
        <v>151686</v>
      </c>
      <c r="AF41" s="87"/>
      <c r="AG41" s="88"/>
    </row>
    <row r="42" spans="1:33" x14ac:dyDescent="0.2">
      <c r="A42" s="220"/>
      <c r="B42" s="199"/>
      <c r="C42" s="89"/>
      <c r="D42" s="90" t="s">
        <v>204</v>
      </c>
      <c r="E42" s="91">
        <f>IF(C41&lt;8,INT(E40*契約月数),INT(E40*E41*契約月数))</f>
        <v>0</v>
      </c>
      <c r="F42" s="92"/>
      <c r="G42" s="93" t="s">
        <v>136</v>
      </c>
      <c r="H42" s="94">
        <f>INT(H40*H41)</f>
        <v>0</v>
      </c>
      <c r="I42" s="94">
        <f t="shared" ref="I42:AD42" si="15">INT(I40*I41)</f>
        <v>0</v>
      </c>
      <c r="J42" s="94">
        <f t="shared" si="15"/>
        <v>0</v>
      </c>
      <c r="K42" s="94">
        <f t="shared" si="15"/>
        <v>0</v>
      </c>
      <c r="L42" s="94">
        <f t="shared" si="15"/>
        <v>0</v>
      </c>
      <c r="M42" s="94">
        <f t="shared" si="15"/>
        <v>0</v>
      </c>
      <c r="N42" s="94">
        <f t="shared" si="15"/>
        <v>0</v>
      </c>
      <c r="O42" s="94">
        <f t="shared" si="15"/>
        <v>0</v>
      </c>
      <c r="P42" s="94">
        <f t="shared" si="15"/>
        <v>0</v>
      </c>
      <c r="Q42" s="94">
        <f t="shared" si="15"/>
        <v>0</v>
      </c>
      <c r="R42" s="94">
        <f t="shared" si="15"/>
        <v>0</v>
      </c>
      <c r="S42" s="94">
        <f t="shared" si="15"/>
        <v>0</v>
      </c>
      <c r="T42" s="94">
        <f t="shared" si="15"/>
        <v>0</v>
      </c>
      <c r="U42" s="94">
        <f t="shared" si="15"/>
        <v>0</v>
      </c>
      <c r="V42" s="94">
        <f t="shared" si="15"/>
        <v>0</v>
      </c>
      <c r="W42" s="94">
        <f t="shared" si="15"/>
        <v>0</v>
      </c>
      <c r="X42" s="94">
        <f t="shared" si="15"/>
        <v>0</v>
      </c>
      <c r="Y42" s="94">
        <f t="shared" si="15"/>
        <v>0</v>
      </c>
      <c r="Z42" s="94">
        <f t="shared" si="15"/>
        <v>0</v>
      </c>
      <c r="AA42" s="94">
        <f t="shared" si="15"/>
        <v>0</v>
      </c>
      <c r="AB42" s="94">
        <f t="shared" si="15"/>
        <v>0</v>
      </c>
      <c r="AC42" s="94">
        <f t="shared" si="15"/>
        <v>0</v>
      </c>
      <c r="AD42" s="94">
        <f t="shared" si="15"/>
        <v>0</v>
      </c>
      <c r="AE42" s="95">
        <f>SUM(H42:AD42)</f>
        <v>0</v>
      </c>
      <c r="AF42" s="96">
        <f>ROUNDDOWN(E42+AE42,0)</f>
        <v>0</v>
      </c>
      <c r="AG42" s="32"/>
    </row>
    <row r="43" spans="1:33" x14ac:dyDescent="0.2">
      <c r="A43" s="193">
        <v>9</v>
      </c>
      <c r="B43" s="221" t="s">
        <v>25</v>
      </c>
      <c r="C43" s="72"/>
      <c r="D43" s="73" t="s">
        <v>203</v>
      </c>
      <c r="E43" s="74">
        <f>VLOOKUP(C44,単価表,7)</f>
        <v>0</v>
      </c>
      <c r="F43" s="75"/>
      <c r="G43" s="76" t="s">
        <v>113</v>
      </c>
      <c r="H43" s="77">
        <f>VLOOKUP($C44,単価表,10)</f>
        <v>0</v>
      </c>
      <c r="I43" s="77">
        <f>VLOOKUP($C44,単価表,10)</f>
        <v>0</v>
      </c>
      <c r="J43" s="77">
        <f>VLOOKUP($C44,単価表,10)</f>
        <v>0</v>
      </c>
      <c r="K43" s="77">
        <f>VLOOKUP($C44,単価表,9)</f>
        <v>0</v>
      </c>
      <c r="L43" s="77">
        <f>VLOOKUP($C44,単価表,9)</f>
        <v>0</v>
      </c>
      <c r="M43" s="77">
        <f>VLOOKUP($C44,単価表,9)</f>
        <v>0</v>
      </c>
      <c r="N43" s="77">
        <f t="shared" ref="N43:V43" si="16">VLOOKUP($C44,単価表,10)</f>
        <v>0</v>
      </c>
      <c r="O43" s="77">
        <f t="shared" si="16"/>
        <v>0</v>
      </c>
      <c r="P43" s="77">
        <f t="shared" si="16"/>
        <v>0</v>
      </c>
      <c r="Q43" s="77">
        <f t="shared" si="16"/>
        <v>0</v>
      </c>
      <c r="R43" s="77">
        <f t="shared" si="16"/>
        <v>0</v>
      </c>
      <c r="S43" s="77">
        <f t="shared" si="16"/>
        <v>0</v>
      </c>
      <c r="T43" s="77">
        <f t="shared" si="16"/>
        <v>0</v>
      </c>
      <c r="U43" s="77">
        <f t="shared" si="16"/>
        <v>0</v>
      </c>
      <c r="V43" s="77">
        <f t="shared" si="16"/>
        <v>0</v>
      </c>
      <c r="W43" s="77">
        <f>VLOOKUP($C44,単価表,9)</f>
        <v>0</v>
      </c>
      <c r="X43" s="77">
        <f>VLOOKUP($C44,単価表,9)</f>
        <v>0</v>
      </c>
      <c r="Y43" s="77">
        <f>VLOOKUP($C44,単価表,9)</f>
        <v>0</v>
      </c>
      <c r="Z43" s="77">
        <f>VLOOKUP($C44,単価表,10)</f>
        <v>0</v>
      </c>
      <c r="AA43" s="77">
        <f>VLOOKUP($C44,単価表,10)</f>
        <v>0</v>
      </c>
      <c r="AB43" s="77">
        <f>VLOOKUP($C44,単価表,10)</f>
        <v>0</v>
      </c>
      <c r="AC43" s="77">
        <f>VLOOKUP($C44,単価表,10)</f>
        <v>0</v>
      </c>
      <c r="AD43" s="77">
        <f>VLOOKUP($C44,単価表,10)</f>
        <v>0</v>
      </c>
      <c r="AE43" s="78"/>
      <c r="AF43" s="79"/>
      <c r="AG43" s="71"/>
    </row>
    <row r="44" spans="1:33" x14ac:dyDescent="0.2">
      <c r="A44" s="188"/>
      <c r="B44" s="198"/>
      <c r="C44" s="80">
        <v>11</v>
      </c>
      <c r="D44" s="81" t="s">
        <v>202</v>
      </c>
      <c r="E44" s="82">
        <v>74</v>
      </c>
      <c r="F44" s="83" t="s">
        <v>166</v>
      </c>
      <c r="G44" s="84" t="s">
        <v>114</v>
      </c>
      <c r="H44" s="85">
        <v>5294</v>
      </c>
      <c r="I44" s="85">
        <v>4607</v>
      </c>
      <c r="J44" s="85">
        <v>5633</v>
      </c>
      <c r="K44" s="85">
        <v>5768</v>
      </c>
      <c r="L44" s="85">
        <v>3956</v>
      </c>
      <c r="M44" s="85">
        <v>4894</v>
      </c>
      <c r="N44" s="85">
        <v>4617</v>
      </c>
      <c r="O44" s="85">
        <v>4859</v>
      </c>
      <c r="P44" s="85">
        <v>7415</v>
      </c>
      <c r="Q44" s="85">
        <v>8015</v>
      </c>
      <c r="R44" s="85">
        <v>7774</v>
      </c>
      <c r="S44" s="85">
        <v>7052</v>
      </c>
      <c r="T44" s="85">
        <v>5294</v>
      </c>
      <c r="U44" s="85">
        <v>4607</v>
      </c>
      <c r="V44" s="85">
        <v>5633</v>
      </c>
      <c r="W44" s="85">
        <v>5768</v>
      </c>
      <c r="X44" s="85">
        <v>3956</v>
      </c>
      <c r="Y44" s="85">
        <v>4894</v>
      </c>
      <c r="Z44" s="85">
        <v>4617</v>
      </c>
      <c r="AA44" s="85">
        <v>4859</v>
      </c>
      <c r="AB44" s="85">
        <v>7415</v>
      </c>
      <c r="AC44" s="85">
        <v>8015</v>
      </c>
      <c r="AD44" s="85">
        <v>7774</v>
      </c>
      <c r="AE44" s="86">
        <f>SUM(H44:AD44)</f>
        <v>132716</v>
      </c>
      <c r="AF44" s="87"/>
      <c r="AG44" s="88"/>
    </row>
    <row r="45" spans="1:33" x14ac:dyDescent="0.2">
      <c r="A45" s="220"/>
      <c r="B45" s="199"/>
      <c r="C45" s="89"/>
      <c r="D45" s="90" t="s">
        <v>204</v>
      </c>
      <c r="E45" s="91">
        <f>IF(C44&lt;8,INT(E43*契約月数),INT(E43*E44*契約月数))</f>
        <v>0</v>
      </c>
      <c r="F45" s="92"/>
      <c r="G45" s="93" t="s">
        <v>136</v>
      </c>
      <c r="H45" s="94">
        <f>INT(H43*H44)</f>
        <v>0</v>
      </c>
      <c r="I45" s="94">
        <f t="shared" ref="I45:AD45" si="17">INT(I43*I44)</f>
        <v>0</v>
      </c>
      <c r="J45" s="94">
        <f t="shared" si="17"/>
        <v>0</v>
      </c>
      <c r="K45" s="94">
        <f t="shared" si="17"/>
        <v>0</v>
      </c>
      <c r="L45" s="94">
        <f t="shared" si="17"/>
        <v>0</v>
      </c>
      <c r="M45" s="94">
        <f t="shared" si="17"/>
        <v>0</v>
      </c>
      <c r="N45" s="94">
        <f t="shared" si="17"/>
        <v>0</v>
      </c>
      <c r="O45" s="94">
        <f t="shared" si="17"/>
        <v>0</v>
      </c>
      <c r="P45" s="94">
        <f t="shared" si="17"/>
        <v>0</v>
      </c>
      <c r="Q45" s="94">
        <f t="shared" si="17"/>
        <v>0</v>
      </c>
      <c r="R45" s="94">
        <f t="shared" si="17"/>
        <v>0</v>
      </c>
      <c r="S45" s="94">
        <f t="shared" si="17"/>
        <v>0</v>
      </c>
      <c r="T45" s="94">
        <f t="shared" si="17"/>
        <v>0</v>
      </c>
      <c r="U45" s="94">
        <f t="shared" si="17"/>
        <v>0</v>
      </c>
      <c r="V45" s="94">
        <f t="shared" si="17"/>
        <v>0</v>
      </c>
      <c r="W45" s="94">
        <f t="shared" si="17"/>
        <v>0</v>
      </c>
      <c r="X45" s="94">
        <f t="shared" si="17"/>
        <v>0</v>
      </c>
      <c r="Y45" s="94">
        <f t="shared" si="17"/>
        <v>0</v>
      </c>
      <c r="Z45" s="94">
        <f t="shared" si="17"/>
        <v>0</v>
      </c>
      <c r="AA45" s="94">
        <f t="shared" si="17"/>
        <v>0</v>
      </c>
      <c r="AB45" s="94">
        <f t="shared" si="17"/>
        <v>0</v>
      </c>
      <c r="AC45" s="94">
        <f t="shared" si="17"/>
        <v>0</v>
      </c>
      <c r="AD45" s="94">
        <f t="shared" si="17"/>
        <v>0</v>
      </c>
      <c r="AE45" s="95">
        <f>SUM(H45:AD45)</f>
        <v>0</v>
      </c>
      <c r="AF45" s="96">
        <f>ROUNDDOWN(E45+AE45,0)</f>
        <v>0</v>
      </c>
      <c r="AG45" s="32"/>
    </row>
    <row r="46" spans="1:33" x14ac:dyDescent="0.2">
      <c r="A46" s="193">
        <v>10</v>
      </c>
      <c r="B46" s="221" t="s">
        <v>26</v>
      </c>
      <c r="C46" s="72"/>
      <c r="D46" s="73" t="s">
        <v>203</v>
      </c>
      <c r="E46" s="74">
        <f>VLOOKUP(C47,単価表,7)</f>
        <v>0</v>
      </c>
      <c r="F46" s="75"/>
      <c r="G46" s="76" t="s">
        <v>113</v>
      </c>
      <c r="H46" s="77">
        <f>VLOOKUP($C47,単価表,10)</f>
        <v>0</v>
      </c>
      <c r="I46" s="77">
        <f>VLOOKUP($C47,単価表,10)</f>
        <v>0</v>
      </c>
      <c r="J46" s="77">
        <f>VLOOKUP($C47,単価表,10)</f>
        <v>0</v>
      </c>
      <c r="K46" s="77">
        <f>VLOOKUP($C47,単価表,9)</f>
        <v>0</v>
      </c>
      <c r="L46" s="77">
        <f>VLOOKUP($C47,単価表,9)</f>
        <v>0</v>
      </c>
      <c r="M46" s="77">
        <f>VLOOKUP($C47,単価表,9)</f>
        <v>0</v>
      </c>
      <c r="N46" s="77">
        <f t="shared" ref="N46:V46" si="18">VLOOKUP($C47,単価表,10)</f>
        <v>0</v>
      </c>
      <c r="O46" s="77">
        <f t="shared" si="18"/>
        <v>0</v>
      </c>
      <c r="P46" s="77">
        <f t="shared" si="18"/>
        <v>0</v>
      </c>
      <c r="Q46" s="77">
        <f t="shared" si="18"/>
        <v>0</v>
      </c>
      <c r="R46" s="77">
        <f t="shared" si="18"/>
        <v>0</v>
      </c>
      <c r="S46" s="77">
        <f t="shared" si="18"/>
        <v>0</v>
      </c>
      <c r="T46" s="77">
        <f t="shared" si="18"/>
        <v>0</v>
      </c>
      <c r="U46" s="77">
        <f t="shared" si="18"/>
        <v>0</v>
      </c>
      <c r="V46" s="77">
        <f t="shared" si="18"/>
        <v>0</v>
      </c>
      <c r="W46" s="77">
        <f>VLOOKUP($C47,単価表,9)</f>
        <v>0</v>
      </c>
      <c r="X46" s="77">
        <f>VLOOKUP($C47,単価表,9)</f>
        <v>0</v>
      </c>
      <c r="Y46" s="77">
        <f>VLOOKUP($C47,単価表,9)</f>
        <v>0</v>
      </c>
      <c r="Z46" s="77">
        <f>VLOOKUP($C47,単価表,10)</f>
        <v>0</v>
      </c>
      <c r="AA46" s="77">
        <f>VLOOKUP($C47,単価表,10)</f>
        <v>0</v>
      </c>
      <c r="AB46" s="77">
        <f>VLOOKUP($C47,単価表,10)</f>
        <v>0</v>
      </c>
      <c r="AC46" s="77">
        <f>VLOOKUP($C47,単価表,10)</f>
        <v>0</v>
      </c>
      <c r="AD46" s="77">
        <f>VLOOKUP($C47,単価表,10)</f>
        <v>0</v>
      </c>
      <c r="AE46" s="78"/>
      <c r="AF46" s="79"/>
      <c r="AG46" s="71"/>
    </row>
    <row r="47" spans="1:33" x14ac:dyDescent="0.2">
      <c r="A47" s="188"/>
      <c r="B47" s="198"/>
      <c r="C47" s="80">
        <v>11</v>
      </c>
      <c r="D47" s="81" t="s">
        <v>202</v>
      </c>
      <c r="E47" s="82">
        <v>131</v>
      </c>
      <c r="F47" s="83" t="s">
        <v>166</v>
      </c>
      <c r="G47" s="84" t="s">
        <v>114</v>
      </c>
      <c r="H47" s="85">
        <v>6533</v>
      </c>
      <c r="I47" s="85">
        <v>5990</v>
      </c>
      <c r="J47" s="85">
        <v>7397</v>
      </c>
      <c r="K47" s="85">
        <v>9403</v>
      </c>
      <c r="L47" s="85">
        <v>6604</v>
      </c>
      <c r="M47" s="85">
        <v>7465</v>
      </c>
      <c r="N47" s="85">
        <v>5652</v>
      </c>
      <c r="O47" s="85">
        <v>6335</v>
      </c>
      <c r="P47" s="85">
        <v>12918</v>
      </c>
      <c r="Q47" s="85">
        <v>14185</v>
      </c>
      <c r="R47" s="85">
        <v>12909</v>
      </c>
      <c r="S47" s="85">
        <v>10238</v>
      </c>
      <c r="T47" s="85">
        <v>6533</v>
      </c>
      <c r="U47" s="85">
        <v>5990</v>
      </c>
      <c r="V47" s="85">
        <v>7397</v>
      </c>
      <c r="W47" s="85">
        <v>9403</v>
      </c>
      <c r="X47" s="85">
        <v>6604</v>
      </c>
      <c r="Y47" s="85">
        <v>7465</v>
      </c>
      <c r="Z47" s="85">
        <v>5652</v>
      </c>
      <c r="AA47" s="85">
        <v>6335</v>
      </c>
      <c r="AB47" s="85">
        <v>12918</v>
      </c>
      <c r="AC47" s="85">
        <v>14185</v>
      </c>
      <c r="AD47" s="85">
        <v>12909</v>
      </c>
      <c r="AE47" s="86">
        <f>SUM(H47:AD47)</f>
        <v>201020</v>
      </c>
      <c r="AF47" s="87"/>
      <c r="AG47" s="88"/>
    </row>
    <row r="48" spans="1:33" x14ac:dyDescent="0.2">
      <c r="A48" s="220"/>
      <c r="B48" s="199"/>
      <c r="C48" s="89"/>
      <c r="D48" s="90" t="s">
        <v>204</v>
      </c>
      <c r="E48" s="91">
        <f>IF(C47&lt;8,INT(E46*契約月数),INT(E46*E47*契約月数))</f>
        <v>0</v>
      </c>
      <c r="F48" s="92"/>
      <c r="G48" s="93" t="s">
        <v>136</v>
      </c>
      <c r="H48" s="94">
        <f>INT(H46*H47)</f>
        <v>0</v>
      </c>
      <c r="I48" s="94">
        <f t="shared" ref="I48:AD48" si="19">INT(I46*I47)</f>
        <v>0</v>
      </c>
      <c r="J48" s="94">
        <f t="shared" si="19"/>
        <v>0</v>
      </c>
      <c r="K48" s="94">
        <f t="shared" si="19"/>
        <v>0</v>
      </c>
      <c r="L48" s="94">
        <f t="shared" si="19"/>
        <v>0</v>
      </c>
      <c r="M48" s="94">
        <f t="shared" si="19"/>
        <v>0</v>
      </c>
      <c r="N48" s="94">
        <f t="shared" si="19"/>
        <v>0</v>
      </c>
      <c r="O48" s="94">
        <f t="shared" si="19"/>
        <v>0</v>
      </c>
      <c r="P48" s="94">
        <f t="shared" si="19"/>
        <v>0</v>
      </c>
      <c r="Q48" s="94">
        <f t="shared" si="19"/>
        <v>0</v>
      </c>
      <c r="R48" s="94">
        <f t="shared" si="19"/>
        <v>0</v>
      </c>
      <c r="S48" s="94">
        <f t="shared" si="19"/>
        <v>0</v>
      </c>
      <c r="T48" s="94">
        <f t="shared" si="19"/>
        <v>0</v>
      </c>
      <c r="U48" s="94">
        <f t="shared" si="19"/>
        <v>0</v>
      </c>
      <c r="V48" s="94">
        <f t="shared" si="19"/>
        <v>0</v>
      </c>
      <c r="W48" s="94">
        <f t="shared" si="19"/>
        <v>0</v>
      </c>
      <c r="X48" s="94">
        <f t="shared" si="19"/>
        <v>0</v>
      </c>
      <c r="Y48" s="94">
        <f t="shared" si="19"/>
        <v>0</v>
      </c>
      <c r="Z48" s="94">
        <f t="shared" si="19"/>
        <v>0</v>
      </c>
      <c r="AA48" s="94">
        <f t="shared" si="19"/>
        <v>0</v>
      </c>
      <c r="AB48" s="94">
        <f t="shared" si="19"/>
        <v>0</v>
      </c>
      <c r="AC48" s="94">
        <f t="shared" si="19"/>
        <v>0</v>
      </c>
      <c r="AD48" s="94">
        <f t="shared" si="19"/>
        <v>0</v>
      </c>
      <c r="AE48" s="95">
        <f>SUM(H48:AD48)</f>
        <v>0</v>
      </c>
      <c r="AF48" s="96">
        <f>ROUNDDOWN(E48+AE48,0)</f>
        <v>0</v>
      </c>
      <c r="AG48" s="32"/>
    </row>
    <row r="49" spans="1:33" x14ac:dyDescent="0.2">
      <c r="A49" s="193">
        <v>11</v>
      </c>
      <c r="B49" s="221" t="s">
        <v>27</v>
      </c>
      <c r="C49" s="72"/>
      <c r="D49" s="73" t="s">
        <v>203</v>
      </c>
      <c r="E49" s="74">
        <f>VLOOKUP(C50,単価表,7)</f>
        <v>0</v>
      </c>
      <c r="F49" s="75"/>
      <c r="G49" s="76" t="s">
        <v>113</v>
      </c>
      <c r="H49" s="77">
        <f>VLOOKUP($C50,単価表,10)</f>
        <v>0</v>
      </c>
      <c r="I49" s="77">
        <f>VLOOKUP($C50,単価表,10)</f>
        <v>0</v>
      </c>
      <c r="J49" s="77">
        <f>VLOOKUP($C50,単価表,10)</f>
        <v>0</v>
      </c>
      <c r="K49" s="77">
        <f>VLOOKUP($C50,単価表,9)</f>
        <v>0</v>
      </c>
      <c r="L49" s="77">
        <f>VLOOKUP($C50,単価表,9)</f>
        <v>0</v>
      </c>
      <c r="M49" s="77">
        <f>VLOOKUP($C50,単価表,9)</f>
        <v>0</v>
      </c>
      <c r="N49" s="77">
        <f t="shared" ref="N49:V49" si="20">VLOOKUP($C50,単価表,10)</f>
        <v>0</v>
      </c>
      <c r="O49" s="77">
        <f t="shared" si="20"/>
        <v>0</v>
      </c>
      <c r="P49" s="77">
        <f t="shared" si="20"/>
        <v>0</v>
      </c>
      <c r="Q49" s="77">
        <f t="shared" si="20"/>
        <v>0</v>
      </c>
      <c r="R49" s="77">
        <f t="shared" si="20"/>
        <v>0</v>
      </c>
      <c r="S49" s="77">
        <f t="shared" si="20"/>
        <v>0</v>
      </c>
      <c r="T49" s="77">
        <f t="shared" si="20"/>
        <v>0</v>
      </c>
      <c r="U49" s="77">
        <f t="shared" si="20"/>
        <v>0</v>
      </c>
      <c r="V49" s="77">
        <f t="shared" si="20"/>
        <v>0</v>
      </c>
      <c r="W49" s="77">
        <f>VLOOKUP($C50,単価表,9)</f>
        <v>0</v>
      </c>
      <c r="X49" s="77">
        <f>VLOOKUP($C50,単価表,9)</f>
        <v>0</v>
      </c>
      <c r="Y49" s="77">
        <f>VLOOKUP($C50,単価表,9)</f>
        <v>0</v>
      </c>
      <c r="Z49" s="77">
        <f>VLOOKUP($C50,単価表,10)</f>
        <v>0</v>
      </c>
      <c r="AA49" s="77">
        <f>VLOOKUP($C50,単価表,10)</f>
        <v>0</v>
      </c>
      <c r="AB49" s="77">
        <f>VLOOKUP($C50,単価表,10)</f>
        <v>0</v>
      </c>
      <c r="AC49" s="77">
        <f>VLOOKUP($C50,単価表,10)</f>
        <v>0</v>
      </c>
      <c r="AD49" s="77">
        <f>VLOOKUP($C50,単価表,10)</f>
        <v>0</v>
      </c>
      <c r="AE49" s="78"/>
      <c r="AF49" s="79"/>
      <c r="AG49" s="71"/>
    </row>
    <row r="50" spans="1:33" x14ac:dyDescent="0.2">
      <c r="A50" s="188"/>
      <c r="B50" s="198"/>
      <c r="C50" s="80">
        <v>11</v>
      </c>
      <c r="D50" s="81" t="s">
        <v>202</v>
      </c>
      <c r="E50" s="82">
        <v>60</v>
      </c>
      <c r="F50" s="83" t="s">
        <v>166</v>
      </c>
      <c r="G50" s="84" t="s">
        <v>114</v>
      </c>
      <c r="H50" s="85">
        <v>5995</v>
      </c>
      <c r="I50" s="85">
        <v>4578</v>
      </c>
      <c r="J50" s="85">
        <v>5600</v>
      </c>
      <c r="K50" s="85">
        <v>6041</v>
      </c>
      <c r="L50" s="85">
        <v>5566</v>
      </c>
      <c r="M50" s="85">
        <v>6960</v>
      </c>
      <c r="N50" s="85">
        <v>4429</v>
      </c>
      <c r="O50" s="85">
        <v>4468</v>
      </c>
      <c r="P50" s="85">
        <v>6332</v>
      </c>
      <c r="Q50" s="85">
        <v>7265</v>
      </c>
      <c r="R50" s="85">
        <v>6769</v>
      </c>
      <c r="S50" s="85">
        <v>6501</v>
      </c>
      <c r="T50" s="85">
        <v>5995</v>
      </c>
      <c r="U50" s="85">
        <v>4578</v>
      </c>
      <c r="V50" s="85">
        <v>5600</v>
      </c>
      <c r="W50" s="85">
        <v>6041</v>
      </c>
      <c r="X50" s="85">
        <v>5566</v>
      </c>
      <c r="Y50" s="85">
        <v>6960</v>
      </c>
      <c r="Z50" s="85">
        <v>4429</v>
      </c>
      <c r="AA50" s="85">
        <v>4468</v>
      </c>
      <c r="AB50" s="85">
        <v>6332</v>
      </c>
      <c r="AC50" s="85">
        <v>7265</v>
      </c>
      <c r="AD50" s="85">
        <v>6769</v>
      </c>
      <c r="AE50" s="86">
        <f>SUM(H50:AD50)</f>
        <v>134507</v>
      </c>
      <c r="AF50" s="87"/>
      <c r="AG50" s="88"/>
    </row>
    <row r="51" spans="1:33" x14ac:dyDescent="0.2">
      <c r="A51" s="220"/>
      <c r="B51" s="199"/>
      <c r="C51" s="89"/>
      <c r="D51" s="90" t="s">
        <v>204</v>
      </c>
      <c r="E51" s="91">
        <f>IF(C50&lt;8,INT(E49*契約月数),INT(E49*E50*契約月数))</f>
        <v>0</v>
      </c>
      <c r="F51" s="92"/>
      <c r="G51" s="93" t="s">
        <v>136</v>
      </c>
      <c r="H51" s="94">
        <f>INT(H49*H50)</f>
        <v>0</v>
      </c>
      <c r="I51" s="94">
        <f t="shared" ref="I51:AD51" si="21">INT(I49*I50)</f>
        <v>0</v>
      </c>
      <c r="J51" s="94">
        <f t="shared" si="21"/>
        <v>0</v>
      </c>
      <c r="K51" s="94">
        <f t="shared" si="21"/>
        <v>0</v>
      </c>
      <c r="L51" s="94">
        <f t="shared" si="21"/>
        <v>0</v>
      </c>
      <c r="M51" s="94">
        <f t="shared" si="21"/>
        <v>0</v>
      </c>
      <c r="N51" s="94">
        <f t="shared" si="21"/>
        <v>0</v>
      </c>
      <c r="O51" s="94">
        <f t="shared" si="21"/>
        <v>0</v>
      </c>
      <c r="P51" s="94">
        <f t="shared" si="21"/>
        <v>0</v>
      </c>
      <c r="Q51" s="94">
        <f t="shared" si="21"/>
        <v>0</v>
      </c>
      <c r="R51" s="94">
        <f t="shared" si="21"/>
        <v>0</v>
      </c>
      <c r="S51" s="94">
        <f t="shared" si="21"/>
        <v>0</v>
      </c>
      <c r="T51" s="94">
        <f t="shared" si="21"/>
        <v>0</v>
      </c>
      <c r="U51" s="94">
        <f t="shared" si="21"/>
        <v>0</v>
      </c>
      <c r="V51" s="94">
        <f t="shared" si="21"/>
        <v>0</v>
      </c>
      <c r="W51" s="94">
        <f t="shared" si="21"/>
        <v>0</v>
      </c>
      <c r="X51" s="94">
        <f t="shared" si="21"/>
        <v>0</v>
      </c>
      <c r="Y51" s="94">
        <f t="shared" si="21"/>
        <v>0</v>
      </c>
      <c r="Z51" s="94">
        <f t="shared" si="21"/>
        <v>0</v>
      </c>
      <c r="AA51" s="94">
        <f t="shared" si="21"/>
        <v>0</v>
      </c>
      <c r="AB51" s="94">
        <f t="shared" si="21"/>
        <v>0</v>
      </c>
      <c r="AC51" s="94">
        <f t="shared" si="21"/>
        <v>0</v>
      </c>
      <c r="AD51" s="94">
        <f t="shared" si="21"/>
        <v>0</v>
      </c>
      <c r="AE51" s="95">
        <f>SUM(H51:AD51)</f>
        <v>0</v>
      </c>
      <c r="AF51" s="96">
        <f>ROUNDDOWN(E51+AE51,0)</f>
        <v>0</v>
      </c>
      <c r="AG51" s="32"/>
    </row>
    <row r="52" spans="1:33" x14ac:dyDescent="0.2">
      <c r="A52" s="193">
        <v>12</v>
      </c>
      <c r="B52" s="221" t="s">
        <v>28</v>
      </c>
      <c r="C52" s="72"/>
      <c r="D52" s="73" t="s">
        <v>203</v>
      </c>
      <c r="E52" s="74">
        <f>VLOOKUP(C53,単価表,7)</f>
        <v>0</v>
      </c>
      <c r="F52" s="75"/>
      <c r="G52" s="76" t="s">
        <v>113</v>
      </c>
      <c r="H52" s="77">
        <f>VLOOKUP($C53,単価表,10)</f>
        <v>0</v>
      </c>
      <c r="I52" s="77">
        <f>VLOOKUP($C53,単価表,10)</f>
        <v>0</v>
      </c>
      <c r="J52" s="77">
        <f>VLOOKUP($C53,単価表,10)</f>
        <v>0</v>
      </c>
      <c r="K52" s="77">
        <f>VLOOKUP($C53,単価表,9)</f>
        <v>0</v>
      </c>
      <c r="L52" s="77">
        <f>VLOOKUP($C53,単価表,9)</f>
        <v>0</v>
      </c>
      <c r="M52" s="77">
        <f>VLOOKUP($C53,単価表,9)</f>
        <v>0</v>
      </c>
      <c r="N52" s="77">
        <f t="shared" ref="N52:V52" si="22">VLOOKUP($C53,単価表,10)</f>
        <v>0</v>
      </c>
      <c r="O52" s="77">
        <f t="shared" si="22"/>
        <v>0</v>
      </c>
      <c r="P52" s="77">
        <f t="shared" si="22"/>
        <v>0</v>
      </c>
      <c r="Q52" s="77">
        <f t="shared" si="22"/>
        <v>0</v>
      </c>
      <c r="R52" s="77">
        <f t="shared" si="22"/>
        <v>0</v>
      </c>
      <c r="S52" s="77">
        <f t="shared" si="22"/>
        <v>0</v>
      </c>
      <c r="T52" s="77">
        <f t="shared" si="22"/>
        <v>0</v>
      </c>
      <c r="U52" s="77">
        <f t="shared" si="22"/>
        <v>0</v>
      </c>
      <c r="V52" s="77">
        <f t="shared" si="22"/>
        <v>0</v>
      </c>
      <c r="W52" s="77">
        <f>VLOOKUP($C53,単価表,9)</f>
        <v>0</v>
      </c>
      <c r="X52" s="77">
        <f>VLOOKUP($C53,単価表,9)</f>
        <v>0</v>
      </c>
      <c r="Y52" s="77">
        <f>VLOOKUP($C53,単価表,9)</f>
        <v>0</v>
      </c>
      <c r="Z52" s="77">
        <f>VLOOKUP($C53,単価表,10)</f>
        <v>0</v>
      </c>
      <c r="AA52" s="77">
        <f>VLOOKUP($C53,単価表,10)</f>
        <v>0</v>
      </c>
      <c r="AB52" s="77">
        <f>VLOOKUP($C53,単価表,10)</f>
        <v>0</v>
      </c>
      <c r="AC52" s="77">
        <f>VLOOKUP($C53,単価表,10)</f>
        <v>0</v>
      </c>
      <c r="AD52" s="77">
        <f>VLOOKUP($C53,単価表,10)</f>
        <v>0</v>
      </c>
      <c r="AE52" s="78"/>
      <c r="AF52" s="79"/>
      <c r="AG52" s="71"/>
    </row>
    <row r="53" spans="1:33" x14ac:dyDescent="0.2">
      <c r="A53" s="188"/>
      <c r="B53" s="198"/>
      <c r="C53" s="80">
        <v>11</v>
      </c>
      <c r="D53" s="81" t="s">
        <v>202</v>
      </c>
      <c r="E53" s="82">
        <v>66</v>
      </c>
      <c r="F53" s="83" t="s">
        <v>166</v>
      </c>
      <c r="G53" s="84" t="s">
        <v>114</v>
      </c>
      <c r="H53" s="85">
        <v>4650</v>
      </c>
      <c r="I53" s="85">
        <v>3019</v>
      </c>
      <c r="J53" s="85">
        <v>4918</v>
      </c>
      <c r="K53" s="85">
        <v>5674</v>
      </c>
      <c r="L53" s="85">
        <v>4100</v>
      </c>
      <c r="M53" s="85">
        <v>4097</v>
      </c>
      <c r="N53" s="85">
        <v>5039</v>
      </c>
      <c r="O53" s="85">
        <v>5071</v>
      </c>
      <c r="P53" s="85">
        <v>7672</v>
      </c>
      <c r="Q53" s="85">
        <v>8116</v>
      </c>
      <c r="R53" s="85">
        <v>7500</v>
      </c>
      <c r="S53" s="85">
        <v>6437</v>
      </c>
      <c r="T53" s="85">
        <v>4650</v>
      </c>
      <c r="U53" s="85">
        <v>3019</v>
      </c>
      <c r="V53" s="85">
        <v>4918</v>
      </c>
      <c r="W53" s="85">
        <v>5674</v>
      </c>
      <c r="X53" s="85">
        <v>4100</v>
      </c>
      <c r="Y53" s="85">
        <v>4097</v>
      </c>
      <c r="Z53" s="85">
        <v>5039</v>
      </c>
      <c r="AA53" s="85">
        <v>5071</v>
      </c>
      <c r="AB53" s="85">
        <v>7672</v>
      </c>
      <c r="AC53" s="85">
        <v>8116</v>
      </c>
      <c r="AD53" s="85">
        <v>7500</v>
      </c>
      <c r="AE53" s="86">
        <f>SUM(H53:AD53)</f>
        <v>126149</v>
      </c>
      <c r="AF53" s="87"/>
      <c r="AG53" s="88"/>
    </row>
    <row r="54" spans="1:33" x14ac:dyDescent="0.2">
      <c r="A54" s="220"/>
      <c r="B54" s="199"/>
      <c r="C54" s="89"/>
      <c r="D54" s="90" t="s">
        <v>204</v>
      </c>
      <c r="E54" s="91">
        <f>IF(C53&lt;8,INT(E52*契約月数),INT(E52*E53*契約月数))</f>
        <v>0</v>
      </c>
      <c r="F54" s="92"/>
      <c r="G54" s="93" t="s">
        <v>136</v>
      </c>
      <c r="H54" s="94">
        <f>INT(H52*H53)</f>
        <v>0</v>
      </c>
      <c r="I54" s="94">
        <f t="shared" ref="I54:AD54" si="23">INT(I52*I53)</f>
        <v>0</v>
      </c>
      <c r="J54" s="94">
        <f t="shared" si="23"/>
        <v>0</v>
      </c>
      <c r="K54" s="94">
        <f t="shared" si="23"/>
        <v>0</v>
      </c>
      <c r="L54" s="94">
        <f t="shared" si="23"/>
        <v>0</v>
      </c>
      <c r="M54" s="94">
        <f t="shared" si="23"/>
        <v>0</v>
      </c>
      <c r="N54" s="94">
        <f t="shared" si="23"/>
        <v>0</v>
      </c>
      <c r="O54" s="94">
        <f t="shared" si="23"/>
        <v>0</v>
      </c>
      <c r="P54" s="94">
        <f t="shared" si="23"/>
        <v>0</v>
      </c>
      <c r="Q54" s="94">
        <f t="shared" si="23"/>
        <v>0</v>
      </c>
      <c r="R54" s="94">
        <f t="shared" si="23"/>
        <v>0</v>
      </c>
      <c r="S54" s="94">
        <f t="shared" si="23"/>
        <v>0</v>
      </c>
      <c r="T54" s="94">
        <f t="shared" si="23"/>
        <v>0</v>
      </c>
      <c r="U54" s="94">
        <f t="shared" si="23"/>
        <v>0</v>
      </c>
      <c r="V54" s="94">
        <f t="shared" si="23"/>
        <v>0</v>
      </c>
      <c r="W54" s="94">
        <f t="shared" si="23"/>
        <v>0</v>
      </c>
      <c r="X54" s="94">
        <f t="shared" si="23"/>
        <v>0</v>
      </c>
      <c r="Y54" s="94">
        <f t="shared" si="23"/>
        <v>0</v>
      </c>
      <c r="Z54" s="94">
        <f t="shared" si="23"/>
        <v>0</v>
      </c>
      <c r="AA54" s="94">
        <f t="shared" si="23"/>
        <v>0</v>
      </c>
      <c r="AB54" s="94">
        <f t="shared" si="23"/>
        <v>0</v>
      </c>
      <c r="AC54" s="94">
        <f t="shared" si="23"/>
        <v>0</v>
      </c>
      <c r="AD54" s="94">
        <f t="shared" si="23"/>
        <v>0</v>
      </c>
      <c r="AE54" s="95">
        <f>SUM(H54:AD54)</f>
        <v>0</v>
      </c>
      <c r="AF54" s="96">
        <f>ROUNDDOWN(E54+AE54,0)</f>
        <v>0</v>
      </c>
      <c r="AG54" s="32"/>
    </row>
    <row r="55" spans="1:33" x14ac:dyDescent="0.2">
      <c r="A55" s="223">
        <v>13</v>
      </c>
      <c r="B55" s="226" t="s">
        <v>29</v>
      </c>
      <c r="C55" s="72"/>
      <c r="D55" s="73" t="s">
        <v>203</v>
      </c>
      <c r="E55" s="74">
        <f>VLOOKUP(C56,単価表,7)</f>
        <v>0</v>
      </c>
      <c r="F55" s="75"/>
      <c r="G55" s="76" t="s">
        <v>113</v>
      </c>
      <c r="H55" s="77">
        <f>VLOOKUP($C56,単価表,10)</f>
        <v>0</v>
      </c>
      <c r="I55" s="77">
        <f>VLOOKUP($C56,単価表,10)</f>
        <v>0</v>
      </c>
      <c r="J55" s="77">
        <f>VLOOKUP($C56,単価表,10)</f>
        <v>0</v>
      </c>
      <c r="K55" s="77">
        <f>VLOOKUP($C56,単価表,9)</f>
        <v>0</v>
      </c>
      <c r="L55" s="77">
        <f>VLOOKUP($C56,単価表,9)</f>
        <v>0</v>
      </c>
      <c r="M55" s="77">
        <f>VLOOKUP($C56,単価表,9)</f>
        <v>0</v>
      </c>
      <c r="N55" s="77">
        <f t="shared" ref="N55:V55" si="24">VLOOKUP($C56,単価表,10)</f>
        <v>0</v>
      </c>
      <c r="O55" s="77">
        <f t="shared" si="24"/>
        <v>0</v>
      </c>
      <c r="P55" s="77">
        <f t="shared" si="24"/>
        <v>0</v>
      </c>
      <c r="Q55" s="77">
        <f t="shared" si="24"/>
        <v>0</v>
      </c>
      <c r="R55" s="77">
        <f t="shared" si="24"/>
        <v>0</v>
      </c>
      <c r="S55" s="77">
        <f t="shared" si="24"/>
        <v>0</v>
      </c>
      <c r="T55" s="77">
        <f t="shared" si="24"/>
        <v>0</v>
      </c>
      <c r="U55" s="77">
        <f t="shared" si="24"/>
        <v>0</v>
      </c>
      <c r="V55" s="77">
        <f t="shared" si="24"/>
        <v>0</v>
      </c>
      <c r="W55" s="77">
        <f>VLOOKUP($C56,単価表,9)</f>
        <v>0</v>
      </c>
      <c r="X55" s="77">
        <f>VLOOKUP($C56,単価表,9)</f>
        <v>0</v>
      </c>
      <c r="Y55" s="77">
        <f>VLOOKUP($C56,単価表,9)</f>
        <v>0</v>
      </c>
      <c r="Z55" s="77">
        <f>VLOOKUP($C56,単価表,10)</f>
        <v>0</v>
      </c>
      <c r="AA55" s="77">
        <f>VLOOKUP($C56,単価表,10)</f>
        <v>0</v>
      </c>
      <c r="AB55" s="77">
        <f>VLOOKUP($C56,単価表,10)</f>
        <v>0</v>
      </c>
      <c r="AC55" s="77">
        <f>VLOOKUP($C56,単価表,10)</f>
        <v>0</v>
      </c>
      <c r="AD55" s="77">
        <f>VLOOKUP($C56,単価表,10)</f>
        <v>0</v>
      </c>
      <c r="AE55" s="78"/>
      <c r="AF55" s="79"/>
      <c r="AG55" s="71"/>
    </row>
    <row r="56" spans="1:33" x14ac:dyDescent="0.2">
      <c r="A56" s="224"/>
      <c r="B56" s="227"/>
      <c r="C56" s="80">
        <v>11</v>
      </c>
      <c r="D56" s="81" t="s">
        <v>202</v>
      </c>
      <c r="E56" s="82">
        <v>45</v>
      </c>
      <c r="F56" s="83" t="s">
        <v>166</v>
      </c>
      <c r="G56" s="84" t="s">
        <v>114</v>
      </c>
      <c r="H56" s="85">
        <v>3261</v>
      </c>
      <c r="I56" s="85">
        <v>2916</v>
      </c>
      <c r="J56" s="85">
        <v>5835</v>
      </c>
      <c r="K56" s="85">
        <v>6031</v>
      </c>
      <c r="L56" s="85">
        <v>3390</v>
      </c>
      <c r="M56" s="85">
        <v>3132</v>
      </c>
      <c r="N56" s="85">
        <v>3323</v>
      </c>
      <c r="O56" s="85">
        <v>3251</v>
      </c>
      <c r="P56" s="85">
        <v>5127</v>
      </c>
      <c r="Q56" s="85">
        <v>5857</v>
      </c>
      <c r="R56" s="85">
        <v>5719</v>
      </c>
      <c r="S56" s="85">
        <v>4872</v>
      </c>
      <c r="T56" s="85">
        <v>3261</v>
      </c>
      <c r="U56" s="85">
        <v>2916</v>
      </c>
      <c r="V56" s="85">
        <v>5835</v>
      </c>
      <c r="W56" s="85">
        <v>6031</v>
      </c>
      <c r="X56" s="85">
        <v>3390</v>
      </c>
      <c r="Y56" s="85">
        <v>3132</v>
      </c>
      <c r="Z56" s="85">
        <v>3323</v>
      </c>
      <c r="AA56" s="85">
        <v>3251</v>
      </c>
      <c r="AB56" s="85">
        <v>5127</v>
      </c>
      <c r="AC56" s="85">
        <v>5857</v>
      </c>
      <c r="AD56" s="85">
        <v>5719</v>
      </c>
      <c r="AE56" s="86">
        <f>SUM(H56:AD56)</f>
        <v>100556</v>
      </c>
      <c r="AF56" s="87"/>
      <c r="AG56" s="88"/>
    </row>
    <row r="57" spans="1:33" x14ac:dyDescent="0.2">
      <c r="A57" s="224"/>
      <c r="B57" s="227"/>
      <c r="C57" s="97"/>
      <c r="D57" s="90" t="s">
        <v>204</v>
      </c>
      <c r="E57" s="91">
        <f>IF(C56&lt;8,INT(E55*契約月数),INT(E55*E56*契約月数))</f>
        <v>0</v>
      </c>
      <c r="F57" s="92"/>
      <c r="G57" s="93" t="s">
        <v>136</v>
      </c>
      <c r="H57" s="94">
        <f>INT(H55*H56)</f>
        <v>0</v>
      </c>
      <c r="I57" s="94">
        <f t="shared" ref="I57:AD57" si="25">INT(I55*I56)</f>
        <v>0</v>
      </c>
      <c r="J57" s="94">
        <f t="shared" si="25"/>
        <v>0</v>
      </c>
      <c r="K57" s="94">
        <f t="shared" si="25"/>
        <v>0</v>
      </c>
      <c r="L57" s="94">
        <f t="shared" si="25"/>
        <v>0</v>
      </c>
      <c r="M57" s="94">
        <f t="shared" si="25"/>
        <v>0</v>
      </c>
      <c r="N57" s="94">
        <f t="shared" si="25"/>
        <v>0</v>
      </c>
      <c r="O57" s="94">
        <f t="shared" si="25"/>
        <v>0</v>
      </c>
      <c r="P57" s="94">
        <f t="shared" si="25"/>
        <v>0</v>
      </c>
      <c r="Q57" s="94">
        <f t="shared" si="25"/>
        <v>0</v>
      </c>
      <c r="R57" s="94">
        <f t="shared" si="25"/>
        <v>0</v>
      </c>
      <c r="S57" s="94">
        <f t="shared" si="25"/>
        <v>0</v>
      </c>
      <c r="T57" s="94">
        <f t="shared" si="25"/>
        <v>0</v>
      </c>
      <c r="U57" s="94">
        <f t="shared" si="25"/>
        <v>0</v>
      </c>
      <c r="V57" s="94">
        <f t="shared" si="25"/>
        <v>0</v>
      </c>
      <c r="W57" s="94">
        <f t="shared" si="25"/>
        <v>0</v>
      </c>
      <c r="X57" s="94">
        <f t="shared" si="25"/>
        <v>0</v>
      </c>
      <c r="Y57" s="94">
        <f t="shared" si="25"/>
        <v>0</v>
      </c>
      <c r="Z57" s="94">
        <f t="shared" si="25"/>
        <v>0</v>
      </c>
      <c r="AA57" s="94">
        <f t="shared" si="25"/>
        <v>0</v>
      </c>
      <c r="AB57" s="94">
        <f t="shared" si="25"/>
        <v>0</v>
      </c>
      <c r="AC57" s="94">
        <f t="shared" si="25"/>
        <v>0</v>
      </c>
      <c r="AD57" s="94">
        <f t="shared" si="25"/>
        <v>0</v>
      </c>
      <c r="AE57" s="95">
        <f>SUM(H57:AD57)</f>
        <v>0</v>
      </c>
      <c r="AF57" s="96">
        <f>ROUNDDOWN(E57+AE57,0)</f>
        <v>0</v>
      </c>
      <c r="AG57" s="32"/>
    </row>
    <row r="58" spans="1:33" x14ac:dyDescent="0.2">
      <c r="A58" s="194">
        <v>13.1</v>
      </c>
      <c r="B58" s="197"/>
      <c r="C58" s="80"/>
      <c r="D58" s="73" t="s">
        <v>203</v>
      </c>
      <c r="E58" s="74">
        <f>VLOOKUP(C59,単価表,7)</f>
        <v>0</v>
      </c>
      <c r="F58" s="75"/>
      <c r="G58" s="76" t="s">
        <v>113</v>
      </c>
      <c r="H58" s="77">
        <f>VLOOKUP($C59,単価表,10)</f>
        <v>0</v>
      </c>
      <c r="I58" s="77">
        <f>VLOOKUP($C59,単価表,10)</f>
        <v>0</v>
      </c>
      <c r="J58" s="77">
        <f>VLOOKUP($C59,単価表,10)</f>
        <v>0</v>
      </c>
      <c r="K58" s="77">
        <f>VLOOKUP($C59,単価表,9)</f>
        <v>0</v>
      </c>
      <c r="L58" s="77">
        <f>VLOOKUP($C59,単価表,9)</f>
        <v>0</v>
      </c>
      <c r="M58" s="77">
        <f>VLOOKUP($C59,単価表,9)</f>
        <v>0</v>
      </c>
      <c r="N58" s="77">
        <f t="shared" ref="N58:V58" si="26">VLOOKUP($C59,単価表,10)</f>
        <v>0</v>
      </c>
      <c r="O58" s="77">
        <f t="shared" si="26"/>
        <v>0</v>
      </c>
      <c r="P58" s="77">
        <f t="shared" si="26"/>
        <v>0</v>
      </c>
      <c r="Q58" s="77">
        <f t="shared" si="26"/>
        <v>0</v>
      </c>
      <c r="R58" s="77">
        <f t="shared" si="26"/>
        <v>0</v>
      </c>
      <c r="S58" s="77">
        <f t="shared" si="26"/>
        <v>0</v>
      </c>
      <c r="T58" s="77">
        <f t="shared" si="26"/>
        <v>0</v>
      </c>
      <c r="U58" s="77">
        <f t="shared" si="26"/>
        <v>0</v>
      </c>
      <c r="V58" s="77">
        <f t="shared" si="26"/>
        <v>0</v>
      </c>
      <c r="W58" s="77">
        <f>VLOOKUP($C59,単価表,9)</f>
        <v>0</v>
      </c>
      <c r="X58" s="77">
        <f>VLOOKUP($C59,単価表,9)</f>
        <v>0</v>
      </c>
      <c r="Y58" s="77">
        <f>VLOOKUP($C59,単価表,9)</f>
        <v>0</v>
      </c>
      <c r="Z58" s="77">
        <f>VLOOKUP($C59,単価表,10)</f>
        <v>0</v>
      </c>
      <c r="AA58" s="77">
        <f>VLOOKUP($C59,単価表,10)</f>
        <v>0</v>
      </c>
      <c r="AB58" s="77">
        <f>VLOOKUP($C59,単価表,10)</f>
        <v>0</v>
      </c>
      <c r="AC58" s="77">
        <f>VLOOKUP($C59,単価表,10)</f>
        <v>0</v>
      </c>
      <c r="AD58" s="77">
        <f>VLOOKUP($C59,単価表,10)</f>
        <v>0</v>
      </c>
      <c r="AE58" s="78"/>
      <c r="AF58" s="79"/>
      <c r="AG58" s="71"/>
    </row>
    <row r="59" spans="1:33" x14ac:dyDescent="0.2">
      <c r="A59" s="195"/>
      <c r="B59" s="198"/>
      <c r="C59" s="80">
        <v>8</v>
      </c>
      <c r="D59" s="81" t="s">
        <v>202</v>
      </c>
      <c r="E59" s="82">
        <v>13</v>
      </c>
      <c r="F59" s="83" t="s">
        <v>167</v>
      </c>
      <c r="G59" s="84" t="s">
        <v>114</v>
      </c>
      <c r="H59" s="85">
        <v>212</v>
      </c>
      <c r="I59" s="85">
        <v>401</v>
      </c>
      <c r="J59" s="85">
        <v>252</v>
      </c>
      <c r="K59" s="85">
        <v>375</v>
      </c>
      <c r="L59" s="85">
        <v>302</v>
      </c>
      <c r="M59" s="85">
        <v>205</v>
      </c>
      <c r="N59" s="85">
        <v>641</v>
      </c>
      <c r="O59" s="85">
        <v>601</v>
      </c>
      <c r="P59" s="85">
        <v>531</v>
      </c>
      <c r="Q59" s="85">
        <v>489</v>
      </c>
      <c r="R59" s="85">
        <v>351</v>
      </c>
      <c r="S59" s="85">
        <v>379</v>
      </c>
      <c r="T59" s="85">
        <v>212</v>
      </c>
      <c r="U59" s="85">
        <v>401</v>
      </c>
      <c r="V59" s="85">
        <v>252</v>
      </c>
      <c r="W59" s="85">
        <v>375</v>
      </c>
      <c r="X59" s="85">
        <v>302</v>
      </c>
      <c r="Y59" s="85">
        <v>205</v>
      </c>
      <c r="Z59" s="85">
        <v>641</v>
      </c>
      <c r="AA59" s="85">
        <v>601</v>
      </c>
      <c r="AB59" s="85">
        <v>531</v>
      </c>
      <c r="AC59" s="85">
        <v>489</v>
      </c>
      <c r="AD59" s="85">
        <v>351</v>
      </c>
      <c r="AE59" s="86">
        <f>SUM(H59:AD59)</f>
        <v>9099</v>
      </c>
      <c r="AF59" s="87"/>
      <c r="AG59" s="88"/>
    </row>
    <row r="60" spans="1:33" x14ac:dyDescent="0.2">
      <c r="A60" s="196"/>
      <c r="B60" s="199"/>
      <c r="C60" s="89"/>
      <c r="D60" s="90" t="s">
        <v>204</v>
      </c>
      <c r="E60" s="91">
        <f>IF(C59&lt;8,INT(E58*契約月数),INT(E58*E59*契約月数))</f>
        <v>0</v>
      </c>
      <c r="F60" s="92"/>
      <c r="G60" s="93" t="s">
        <v>136</v>
      </c>
      <c r="H60" s="94">
        <f>INT(H58*H59)</f>
        <v>0</v>
      </c>
      <c r="I60" s="94">
        <f t="shared" ref="I60:AD60" si="27">INT(I58*I59)</f>
        <v>0</v>
      </c>
      <c r="J60" s="94">
        <f t="shared" si="27"/>
        <v>0</v>
      </c>
      <c r="K60" s="94">
        <f t="shared" si="27"/>
        <v>0</v>
      </c>
      <c r="L60" s="94">
        <f t="shared" si="27"/>
        <v>0</v>
      </c>
      <c r="M60" s="94">
        <f t="shared" si="27"/>
        <v>0</v>
      </c>
      <c r="N60" s="94">
        <f t="shared" si="27"/>
        <v>0</v>
      </c>
      <c r="O60" s="94">
        <f t="shared" si="27"/>
        <v>0</v>
      </c>
      <c r="P60" s="94">
        <f t="shared" si="27"/>
        <v>0</v>
      </c>
      <c r="Q60" s="94">
        <f t="shared" si="27"/>
        <v>0</v>
      </c>
      <c r="R60" s="94">
        <f t="shared" si="27"/>
        <v>0</v>
      </c>
      <c r="S60" s="94">
        <f t="shared" si="27"/>
        <v>0</v>
      </c>
      <c r="T60" s="94">
        <f t="shared" si="27"/>
        <v>0</v>
      </c>
      <c r="U60" s="94">
        <f t="shared" si="27"/>
        <v>0</v>
      </c>
      <c r="V60" s="94">
        <f t="shared" si="27"/>
        <v>0</v>
      </c>
      <c r="W60" s="94">
        <f t="shared" si="27"/>
        <v>0</v>
      </c>
      <c r="X60" s="94">
        <f t="shared" si="27"/>
        <v>0</v>
      </c>
      <c r="Y60" s="94">
        <f t="shared" si="27"/>
        <v>0</v>
      </c>
      <c r="Z60" s="94">
        <f t="shared" si="27"/>
        <v>0</v>
      </c>
      <c r="AA60" s="94">
        <f t="shared" si="27"/>
        <v>0</v>
      </c>
      <c r="AB60" s="94">
        <f t="shared" si="27"/>
        <v>0</v>
      </c>
      <c r="AC60" s="94">
        <f t="shared" si="27"/>
        <v>0</v>
      </c>
      <c r="AD60" s="94">
        <f t="shared" si="27"/>
        <v>0</v>
      </c>
      <c r="AE60" s="95">
        <f>SUM(H60:AD60)</f>
        <v>0</v>
      </c>
      <c r="AF60" s="96">
        <f>ROUNDDOWN(E60+AE60,0)</f>
        <v>0</v>
      </c>
      <c r="AG60" s="32"/>
    </row>
    <row r="61" spans="1:33" x14ac:dyDescent="0.2">
      <c r="A61" s="193">
        <v>14</v>
      </c>
      <c r="B61" s="221" t="s">
        <v>30</v>
      </c>
      <c r="C61" s="72"/>
      <c r="D61" s="73" t="s">
        <v>203</v>
      </c>
      <c r="E61" s="74">
        <f>VLOOKUP(C62,単価表,7)</f>
        <v>0</v>
      </c>
      <c r="F61" s="75"/>
      <c r="G61" s="76" t="s">
        <v>113</v>
      </c>
      <c r="H61" s="77">
        <f>VLOOKUP($C62,単価表,10)</f>
        <v>0</v>
      </c>
      <c r="I61" s="77">
        <f>VLOOKUP($C62,単価表,10)</f>
        <v>0</v>
      </c>
      <c r="J61" s="77">
        <f>VLOOKUP($C62,単価表,10)</f>
        <v>0</v>
      </c>
      <c r="K61" s="77">
        <f>VLOOKUP($C62,単価表,9)</f>
        <v>0</v>
      </c>
      <c r="L61" s="77">
        <f>VLOOKUP($C62,単価表,9)</f>
        <v>0</v>
      </c>
      <c r="M61" s="77">
        <f>VLOOKUP($C62,単価表,9)</f>
        <v>0</v>
      </c>
      <c r="N61" s="77">
        <f t="shared" ref="N61:V61" si="28">VLOOKUP($C62,単価表,10)</f>
        <v>0</v>
      </c>
      <c r="O61" s="77">
        <f t="shared" si="28"/>
        <v>0</v>
      </c>
      <c r="P61" s="77">
        <f t="shared" si="28"/>
        <v>0</v>
      </c>
      <c r="Q61" s="77">
        <f t="shared" si="28"/>
        <v>0</v>
      </c>
      <c r="R61" s="77">
        <f t="shared" si="28"/>
        <v>0</v>
      </c>
      <c r="S61" s="77">
        <f t="shared" si="28"/>
        <v>0</v>
      </c>
      <c r="T61" s="77">
        <f t="shared" si="28"/>
        <v>0</v>
      </c>
      <c r="U61" s="77">
        <f t="shared" si="28"/>
        <v>0</v>
      </c>
      <c r="V61" s="77">
        <f t="shared" si="28"/>
        <v>0</v>
      </c>
      <c r="W61" s="77">
        <f>VLOOKUP($C62,単価表,9)</f>
        <v>0</v>
      </c>
      <c r="X61" s="77">
        <f>VLOOKUP($C62,単価表,9)</f>
        <v>0</v>
      </c>
      <c r="Y61" s="77">
        <f>VLOOKUP($C62,単価表,9)</f>
        <v>0</v>
      </c>
      <c r="Z61" s="77">
        <f>VLOOKUP($C62,単価表,10)</f>
        <v>0</v>
      </c>
      <c r="AA61" s="77">
        <f>VLOOKUP($C62,単価表,10)</f>
        <v>0</v>
      </c>
      <c r="AB61" s="77">
        <f>VLOOKUP($C62,単価表,10)</f>
        <v>0</v>
      </c>
      <c r="AC61" s="77">
        <f>VLOOKUP($C62,単価表,10)</f>
        <v>0</v>
      </c>
      <c r="AD61" s="77">
        <f>VLOOKUP($C62,単価表,10)</f>
        <v>0</v>
      </c>
      <c r="AE61" s="78"/>
      <c r="AF61" s="79"/>
      <c r="AG61" s="71"/>
    </row>
    <row r="62" spans="1:33" x14ac:dyDescent="0.2">
      <c r="A62" s="188"/>
      <c r="B62" s="198"/>
      <c r="C62" s="80">
        <v>11</v>
      </c>
      <c r="D62" s="81" t="s">
        <v>202</v>
      </c>
      <c r="E62" s="82">
        <v>113</v>
      </c>
      <c r="F62" s="83" t="s">
        <v>166</v>
      </c>
      <c r="G62" s="84" t="s">
        <v>114</v>
      </c>
      <c r="H62" s="85">
        <v>6766</v>
      </c>
      <c r="I62" s="85">
        <v>6058</v>
      </c>
      <c r="J62" s="85">
        <v>8577</v>
      </c>
      <c r="K62" s="85">
        <v>10440</v>
      </c>
      <c r="L62" s="85">
        <v>6003</v>
      </c>
      <c r="M62" s="85">
        <v>8616</v>
      </c>
      <c r="N62" s="85">
        <v>7804</v>
      </c>
      <c r="O62" s="85">
        <v>7462</v>
      </c>
      <c r="P62" s="85">
        <v>9833</v>
      </c>
      <c r="Q62" s="85">
        <v>11723</v>
      </c>
      <c r="R62" s="85">
        <v>11260</v>
      </c>
      <c r="S62" s="85">
        <v>8304</v>
      </c>
      <c r="T62" s="85">
        <v>6766</v>
      </c>
      <c r="U62" s="85">
        <v>6058</v>
      </c>
      <c r="V62" s="85">
        <v>8577</v>
      </c>
      <c r="W62" s="85">
        <v>10440</v>
      </c>
      <c r="X62" s="85">
        <v>6003</v>
      </c>
      <c r="Y62" s="85">
        <v>8616</v>
      </c>
      <c r="Z62" s="85">
        <v>7804</v>
      </c>
      <c r="AA62" s="85">
        <v>7462</v>
      </c>
      <c r="AB62" s="85">
        <v>9833</v>
      </c>
      <c r="AC62" s="85">
        <v>11723</v>
      </c>
      <c r="AD62" s="85">
        <v>11260</v>
      </c>
      <c r="AE62" s="86">
        <f>SUM(H62:AD62)</f>
        <v>197388</v>
      </c>
      <c r="AF62" s="87"/>
      <c r="AG62" s="88"/>
    </row>
    <row r="63" spans="1:33" x14ac:dyDescent="0.2">
      <c r="A63" s="189"/>
      <c r="B63" s="222"/>
      <c r="C63" s="97"/>
      <c r="D63" s="90" t="s">
        <v>204</v>
      </c>
      <c r="E63" s="91">
        <f>IF(C62&lt;8,INT(E61*契約月数),INT(E61*E62*契約月数))</f>
        <v>0</v>
      </c>
      <c r="F63" s="92"/>
      <c r="G63" s="93" t="s">
        <v>136</v>
      </c>
      <c r="H63" s="94">
        <f>INT(H61*H62)</f>
        <v>0</v>
      </c>
      <c r="I63" s="94">
        <f t="shared" ref="I63:AD63" si="29">INT(I61*I62)</f>
        <v>0</v>
      </c>
      <c r="J63" s="94">
        <f t="shared" si="29"/>
        <v>0</v>
      </c>
      <c r="K63" s="94">
        <f t="shared" si="29"/>
        <v>0</v>
      </c>
      <c r="L63" s="94">
        <f t="shared" si="29"/>
        <v>0</v>
      </c>
      <c r="M63" s="94">
        <f t="shared" si="29"/>
        <v>0</v>
      </c>
      <c r="N63" s="94">
        <f t="shared" si="29"/>
        <v>0</v>
      </c>
      <c r="O63" s="94">
        <f t="shared" si="29"/>
        <v>0</v>
      </c>
      <c r="P63" s="94">
        <f t="shared" si="29"/>
        <v>0</v>
      </c>
      <c r="Q63" s="94">
        <f t="shared" si="29"/>
        <v>0</v>
      </c>
      <c r="R63" s="94">
        <f t="shared" si="29"/>
        <v>0</v>
      </c>
      <c r="S63" s="94">
        <f t="shared" si="29"/>
        <v>0</v>
      </c>
      <c r="T63" s="94">
        <f t="shared" si="29"/>
        <v>0</v>
      </c>
      <c r="U63" s="94">
        <f t="shared" si="29"/>
        <v>0</v>
      </c>
      <c r="V63" s="94">
        <f t="shared" si="29"/>
        <v>0</v>
      </c>
      <c r="W63" s="94">
        <f t="shared" si="29"/>
        <v>0</v>
      </c>
      <c r="X63" s="94">
        <f t="shared" si="29"/>
        <v>0</v>
      </c>
      <c r="Y63" s="94">
        <f t="shared" si="29"/>
        <v>0</v>
      </c>
      <c r="Z63" s="94">
        <f t="shared" si="29"/>
        <v>0</v>
      </c>
      <c r="AA63" s="94">
        <f t="shared" si="29"/>
        <v>0</v>
      </c>
      <c r="AB63" s="94">
        <f t="shared" si="29"/>
        <v>0</v>
      </c>
      <c r="AC63" s="94">
        <f t="shared" si="29"/>
        <v>0</v>
      </c>
      <c r="AD63" s="94">
        <f t="shared" si="29"/>
        <v>0</v>
      </c>
      <c r="AE63" s="95">
        <f>SUM(H63:AD63)</f>
        <v>0</v>
      </c>
      <c r="AF63" s="96">
        <f>ROUNDDOWN(E63+AE63,0)</f>
        <v>0</v>
      </c>
      <c r="AG63" s="32"/>
    </row>
    <row r="64" spans="1:33" x14ac:dyDescent="0.2">
      <c r="A64" s="194">
        <v>14.1</v>
      </c>
      <c r="B64" s="197" t="s">
        <v>173</v>
      </c>
      <c r="C64" s="80"/>
      <c r="D64" s="73" t="s">
        <v>203</v>
      </c>
      <c r="E64" s="74">
        <f>VLOOKUP(C65,単価表,7)</f>
        <v>0</v>
      </c>
      <c r="F64" s="75"/>
      <c r="G64" s="76" t="s">
        <v>113</v>
      </c>
      <c r="H64" s="77">
        <f>VLOOKUP($C65,単価表,10)</f>
        <v>0</v>
      </c>
      <c r="I64" s="77">
        <f>VLOOKUP($C65,単価表,10)</f>
        <v>0</v>
      </c>
      <c r="J64" s="77">
        <f>VLOOKUP($C65,単価表,10)</f>
        <v>0</v>
      </c>
      <c r="K64" s="77">
        <f>VLOOKUP($C65,単価表,9)</f>
        <v>0</v>
      </c>
      <c r="L64" s="77">
        <f>VLOOKUP($C65,単価表,9)</f>
        <v>0</v>
      </c>
      <c r="M64" s="77">
        <f>VLOOKUP($C65,単価表,9)</f>
        <v>0</v>
      </c>
      <c r="N64" s="77">
        <f t="shared" ref="N64:V64" si="30">VLOOKUP($C65,単価表,10)</f>
        <v>0</v>
      </c>
      <c r="O64" s="77">
        <f t="shared" si="30"/>
        <v>0</v>
      </c>
      <c r="P64" s="77">
        <f t="shared" si="30"/>
        <v>0</v>
      </c>
      <c r="Q64" s="77">
        <f t="shared" si="30"/>
        <v>0</v>
      </c>
      <c r="R64" s="77">
        <f t="shared" si="30"/>
        <v>0</v>
      </c>
      <c r="S64" s="77">
        <f t="shared" si="30"/>
        <v>0</v>
      </c>
      <c r="T64" s="77">
        <f t="shared" si="30"/>
        <v>0</v>
      </c>
      <c r="U64" s="77">
        <f t="shared" si="30"/>
        <v>0</v>
      </c>
      <c r="V64" s="77">
        <f t="shared" si="30"/>
        <v>0</v>
      </c>
      <c r="W64" s="77">
        <f>VLOOKUP($C65,単価表,9)</f>
        <v>0</v>
      </c>
      <c r="X64" s="77">
        <f>VLOOKUP($C65,単価表,9)</f>
        <v>0</v>
      </c>
      <c r="Y64" s="77">
        <f>VLOOKUP($C65,単価表,9)</f>
        <v>0</v>
      </c>
      <c r="Z64" s="77">
        <f>VLOOKUP($C65,単価表,10)</f>
        <v>0</v>
      </c>
      <c r="AA64" s="77">
        <f>VLOOKUP($C65,単価表,10)</f>
        <v>0</v>
      </c>
      <c r="AB64" s="77">
        <f>VLOOKUP($C65,単価表,10)</f>
        <v>0</v>
      </c>
      <c r="AC64" s="77">
        <f>VLOOKUP($C65,単価表,10)</f>
        <v>0</v>
      </c>
      <c r="AD64" s="77">
        <f>VLOOKUP($C65,単価表,10)</f>
        <v>0</v>
      </c>
      <c r="AE64" s="78"/>
      <c r="AF64" s="79"/>
      <c r="AG64" s="71"/>
    </row>
    <row r="65" spans="1:33" x14ac:dyDescent="0.2">
      <c r="A65" s="195"/>
      <c r="B65" s="198"/>
      <c r="C65" s="80">
        <v>7</v>
      </c>
      <c r="D65" s="81" t="s">
        <v>202</v>
      </c>
      <c r="E65" s="82">
        <v>60</v>
      </c>
      <c r="F65" s="83" t="s">
        <v>165</v>
      </c>
      <c r="G65" s="84" t="s">
        <v>114</v>
      </c>
      <c r="H65" s="85">
        <v>386</v>
      </c>
      <c r="I65" s="85">
        <v>390</v>
      </c>
      <c r="J65" s="85">
        <v>426</v>
      </c>
      <c r="K65" s="85">
        <v>485</v>
      </c>
      <c r="L65" s="85">
        <v>444</v>
      </c>
      <c r="M65" s="85">
        <v>472</v>
      </c>
      <c r="N65" s="85">
        <v>461</v>
      </c>
      <c r="O65" s="85">
        <v>380</v>
      </c>
      <c r="P65" s="85">
        <v>363</v>
      </c>
      <c r="Q65" s="85">
        <v>435</v>
      </c>
      <c r="R65" s="85">
        <v>504</v>
      </c>
      <c r="S65" s="85">
        <v>474</v>
      </c>
      <c r="T65" s="85">
        <v>386</v>
      </c>
      <c r="U65" s="85">
        <v>390</v>
      </c>
      <c r="V65" s="85">
        <v>426</v>
      </c>
      <c r="W65" s="85">
        <v>485</v>
      </c>
      <c r="X65" s="85">
        <v>444</v>
      </c>
      <c r="Y65" s="85">
        <v>472</v>
      </c>
      <c r="Z65" s="85">
        <v>461</v>
      </c>
      <c r="AA65" s="85">
        <v>380</v>
      </c>
      <c r="AB65" s="85">
        <v>363</v>
      </c>
      <c r="AC65" s="85">
        <v>435</v>
      </c>
      <c r="AD65" s="85">
        <v>504</v>
      </c>
      <c r="AE65" s="86">
        <f>SUM(H65:AD65)</f>
        <v>9966</v>
      </c>
      <c r="AF65" s="87"/>
      <c r="AG65" s="88"/>
    </row>
    <row r="66" spans="1:33" x14ac:dyDescent="0.2">
      <c r="A66" s="228"/>
      <c r="B66" s="222"/>
      <c r="C66" s="97"/>
      <c r="D66" s="90" t="s">
        <v>204</v>
      </c>
      <c r="E66" s="91">
        <f>IF(C65&lt;8,INT(E64*契約月数),INT(E64*E65*契約月数))</f>
        <v>0</v>
      </c>
      <c r="F66" s="92"/>
      <c r="G66" s="93" t="s">
        <v>136</v>
      </c>
      <c r="H66" s="94">
        <f>INT(H64*H65)</f>
        <v>0</v>
      </c>
      <c r="I66" s="94">
        <f t="shared" ref="I66:AD66" si="31">INT(I64*I65)</f>
        <v>0</v>
      </c>
      <c r="J66" s="94">
        <f t="shared" si="31"/>
        <v>0</v>
      </c>
      <c r="K66" s="94">
        <f t="shared" si="31"/>
        <v>0</v>
      </c>
      <c r="L66" s="94">
        <f t="shared" si="31"/>
        <v>0</v>
      </c>
      <c r="M66" s="94">
        <f t="shared" si="31"/>
        <v>0</v>
      </c>
      <c r="N66" s="94">
        <f t="shared" si="31"/>
        <v>0</v>
      </c>
      <c r="O66" s="94">
        <f t="shared" si="31"/>
        <v>0</v>
      </c>
      <c r="P66" s="94">
        <f t="shared" si="31"/>
        <v>0</v>
      </c>
      <c r="Q66" s="94">
        <f t="shared" si="31"/>
        <v>0</v>
      </c>
      <c r="R66" s="94">
        <f t="shared" si="31"/>
        <v>0</v>
      </c>
      <c r="S66" s="94">
        <f t="shared" si="31"/>
        <v>0</v>
      </c>
      <c r="T66" s="94">
        <f t="shared" si="31"/>
        <v>0</v>
      </c>
      <c r="U66" s="94">
        <f t="shared" si="31"/>
        <v>0</v>
      </c>
      <c r="V66" s="94">
        <f t="shared" si="31"/>
        <v>0</v>
      </c>
      <c r="W66" s="94">
        <f t="shared" si="31"/>
        <v>0</v>
      </c>
      <c r="X66" s="94">
        <f t="shared" si="31"/>
        <v>0</v>
      </c>
      <c r="Y66" s="94">
        <f t="shared" si="31"/>
        <v>0</v>
      </c>
      <c r="Z66" s="94">
        <f t="shared" si="31"/>
        <v>0</v>
      </c>
      <c r="AA66" s="94">
        <f t="shared" si="31"/>
        <v>0</v>
      </c>
      <c r="AB66" s="94">
        <f t="shared" si="31"/>
        <v>0</v>
      </c>
      <c r="AC66" s="94">
        <f t="shared" si="31"/>
        <v>0</v>
      </c>
      <c r="AD66" s="94">
        <f t="shared" si="31"/>
        <v>0</v>
      </c>
      <c r="AE66" s="95">
        <f>SUM(H66:AD66)</f>
        <v>0</v>
      </c>
      <c r="AF66" s="96">
        <f>ROUNDDOWN(E66+AE66,0)</f>
        <v>0</v>
      </c>
      <c r="AG66" s="32"/>
    </row>
    <row r="67" spans="1:33" x14ac:dyDescent="0.2">
      <c r="A67" s="194">
        <v>14.2</v>
      </c>
      <c r="B67" s="197"/>
      <c r="C67" s="80"/>
      <c r="D67" s="73" t="s">
        <v>203</v>
      </c>
      <c r="E67" s="74">
        <f>VLOOKUP(C68,単価表,7)</f>
        <v>0</v>
      </c>
      <c r="F67" s="75"/>
      <c r="G67" s="76" t="s">
        <v>113</v>
      </c>
      <c r="H67" s="77">
        <f>VLOOKUP($C68,単価表,10)</f>
        <v>0</v>
      </c>
      <c r="I67" s="77">
        <f>VLOOKUP($C68,単価表,10)</f>
        <v>0</v>
      </c>
      <c r="J67" s="77">
        <f>VLOOKUP($C68,単価表,10)</f>
        <v>0</v>
      </c>
      <c r="K67" s="77">
        <f>VLOOKUP($C68,単価表,9)</f>
        <v>0</v>
      </c>
      <c r="L67" s="77">
        <f>VLOOKUP($C68,単価表,9)</f>
        <v>0</v>
      </c>
      <c r="M67" s="77">
        <f>VLOOKUP($C68,単価表,9)</f>
        <v>0</v>
      </c>
      <c r="N67" s="77">
        <f t="shared" ref="N67:V67" si="32">VLOOKUP($C68,単価表,10)</f>
        <v>0</v>
      </c>
      <c r="O67" s="77">
        <f t="shared" si="32"/>
        <v>0</v>
      </c>
      <c r="P67" s="77">
        <f t="shared" si="32"/>
        <v>0</v>
      </c>
      <c r="Q67" s="77">
        <f t="shared" si="32"/>
        <v>0</v>
      </c>
      <c r="R67" s="77">
        <f t="shared" si="32"/>
        <v>0</v>
      </c>
      <c r="S67" s="77">
        <f t="shared" si="32"/>
        <v>0</v>
      </c>
      <c r="T67" s="77">
        <f t="shared" si="32"/>
        <v>0</v>
      </c>
      <c r="U67" s="77">
        <f t="shared" si="32"/>
        <v>0</v>
      </c>
      <c r="V67" s="77">
        <f t="shared" si="32"/>
        <v>0</v>
      </c>
      <c r="W67" s="77">
        <f>VLOOKUP($C68,単価表,9)</f>
        <v>0</v>
      </c>
      <c r="X67" s="77">
        <f>VLOOKUP($C68,単価表,9)</f>
        <v>0</v>
      </c>
      <c r="Y67" s="77">
        <f>VLOOKUP($C68,単価表,9)</f>
        <v>0</v>
      </c>
      <c r="Z67" s="77">
        <f>VLOOKUP($C68,単価表,10)</f>
        <v>0</v>
      </c>
      <c r="AA67" s="77">
        <f>VLOOKUP($C68,単価表,10)</f>
        <v>0</v>
      </c>
      <c r="AB67" s="77">
        <f>VLOOKUP($C68,単価表,10)</f>
        <v>0</v>
      </c>
      <c r="AC67" s="77">
        <f>VLOOKUP($C68,単価表,10)</f>
        <v>0</v>
      </c>
      <c r="AD67" s="77">
        <f>VLOOKUP($C68,単価表,10)</f>
        <v>0</v>
      </c>
      <c r="AE67" s="78"/>
      <c r="AF67" s="79"/>
      <c r="AG67" s="71"/>
    </row>
    <row r="68" spans="1:33" x14ac:dyDescent="0.2">
      <c r="A68" s="195"/>
      <c r="B68" s="198"/>
      <c r="C68" s="80">
        <v>10</v>
      </c>
      <c r="D68" s="81" t="s">
        <v>202</v>
      </c>
      <c r="E68" s="82">
        <v>7</v>
      </c>
      <c r="F68" s="83" t="s">
        <v>166</v>
      </c>
      <c r="G68" s="84" t="s">
        <v>114</v>
      </c>
      <c r="H68" s="85">
        <v>238</v>
      </c>
      <c r="I68" s="85">
        <v>128</v>
      </c>
      <c r="J68" s="85">
        <v>74</v>
      </c>
      <c r="K68" s="85">
        <v>66</v>
      </c>
      <c r="L68" s="85">
        <v>92</v>
      </c>
      <c r="M68" s="85">
        <v>108</v>
      </c>
      <c r="N68" s="85">
        <v>149</v>
      </c>
      <c r="O68" s="85">
        <v>73</v>
      </c>
      <c r="P68" s="85">
        <v>110</v>
      </c>
      <c r="Q68" s="85">
        <v>322</v>
      </c>
      <c r="R68" s="85">
        <v>443</v>
      </c>
      <c r="S68" s="85">
        <v>409</v>
      </c>
      <c r="T68" s="85">
        <v>238</v>
      </c>
      <c r="U68" s="85">
        <v>128</v>
      </c>
      <c r="V68" s="85">
        <v>74</v>
      </c>
      <c r="W68" s="85">
        <v>66</v>
      </c>
      <c r="X68" s="85">
        <v>92</v>
      </c>
      <c r="Y68" s="85">
        <v>108</v>
      </c>
      <c r="Z68" s="85">
        <v>149</v>
      </c>
      <c r="AA68" s="85">
        <v>73</v>
      </c>
      <c r="AB68" s="85">
        <v>110</v>
      </c>
      <c r="AC68" s="85">
        <v>322</v>
      </c>
      <c r="AD68" s="85">
        <v>443</v>
      </c>
      <c r="AE68" s="86">
        <f>SUM(H68:AD68)</f>
        <v>4015</v>
      </c>
      <c r="AF68" s="87"/>
      <c r="AG68" s="88"/>
    </row>
    <row r="69" spans="1:33" x14ac:dyDescent="0.2">
      <c r="A69" s="196"/>
      <c r="B69" s="199"/>
      <c r="C69" s="89"/>
      <c r="D69" s="90" t="s">
        <v>204</v>
      </c>
      <c r="E69" s="91">
        <f>IF(C68&lt;8,INT(E67*契約月数),INT(E67*E68*契約月数))</f>
        <v>0</v>
      </c>
      <c r="F69" s="92"/>
      <c r="G69" s="93" t="s">
        <v>136</v>
      </c>
      <c r="H69" s="94">
        <f>INT(H67*H68)</f>
        <v>0</v>
      </c>
      <c r="I69" s="94">
        <f t="shared" ref="I69:AD69" si="33">INT(I67*I68)</f>
        <v>0</v>
      </c>
      <c r="J69" s="94">
        <f t="shared" si="33"/>
        <v>0</v>
      </c>
      <c r="K69" s="94">
        <f t="shared" si="33"/>
        <v>0</v>
      </c>
      <c r="L69" s="94">
        <f t="shared" si="33"/>
        <v>0</v>
      </c>
      <c r="M69" s="94">
        <f t="shared" si="33"/>
        <v>0</v>
      </c>
      <c r="N69" s="94">
        <f t="shared" si="33"/>
        <v>0</v>
      </c>
      <c r="O69" s="94">
        <f t="shared" si="33"/>
        <v>0</v>
      </c>
      <c r="P69" s="94">
        <f t="shared" si="33"/>
        <v>0</v>
      </c>
      <c r="Q69" s="94">
        <f t="shared" si="33"/>
        <v>0</v>
      </c>
      <c r="R69" s="94">
        <f t="shared" si="33"/>
        <v>0</v>
      </c>
      <c r="S69" s="94">
        <f t="shared" si="33"/>
        <v>0</v>
      </c>
      <c r="T69" s="94">
        <f t="shared" si="33"/>
        <v>0</v>
      </c>
      <c r="U69" s="94">
        <f t="shared" si="33"/>
        <v>0</v>
      </c>
      <c r="V69" s="94">
        <f t="shared" si="33"/>
        <v>0</v>
      </c>
      <c r="W69" s="94">
        <f t="shared" si="33"/>
        <v>0</v>
      </c>
      <c r="X69" s="94">
        <f t="shared" si="33"/>
        <v>0</v>
      </c>
      <c r="Y69" s="94">
        <f t="shared" si="33"/>
        <v>0</v>
      </c>
      <c r="Z69" s="94">
        <f t="shared" si="33"/>
        <v>0</v>
      </c>
      <c r="AA69" s="94">
        <f t="shared" si="33"/>
        <v>0</v>
      </c>
      <c r="AB69" s="94">
        <f t="shared" si="33"/>
        <v>0</v>
      </c>
      <c r="AC69" s="94">
        <f t="shared" si="33"/>
        <v>0</v>
      </c>
      <c r="AD69" s="94">
        <f t="shared" si="33"/>
        <v>0</v>
      </c>
      <c r="AE69" s="95">
        <f>SUM(H69:AD69)</f>
        <v>0</v>
      </c>
      <c r="AF69" s="96">
        <f>ROUNDDOWN(E69+AE69,0)</f>
        <v>0</v>
      </c>
      <c r="AG69" s="32"/>
    </row>
    <row r="70" spans="1:33" x14ac:dyDescent="0.2">
      <c r="A70" s="193">
        <v>15</v>
      </c>
      <c r="B70" s="221" t="s">
        <v>31</v>
      </c>
      <c r="C70" s="72"/>
      <c r="D70" s="73" t="s">
        <v>203</v>
      </c>
      <c r="E70" s="74">
        <f>VLOOKUP(C71,単価表,7)</f>
        <v>0</v>
      </c>
      <c r="F70" s="75"/>
      <c r="G70" s="76" t="s">
        <v>113</v>
      </c>
      <c r="H70" s="77">
        <f>VLOOKUP($C71,単価表,10)</f>
        <v>0</v>
      </c>
      <c r="I70" s="77">
        <f>VLOOKUP($C71,単価表,10)</f>
        <v>0</v>
      </c>
      <c r="J70" s="77">
        <f>VLOOKUP($C71,単価表,10)</f>
        <v>0</v>
      </c>
      <c r="K70" s="77">
        <f>VLOOKUP($C71,単価表,9)</f>
        <v>0</v>
      </c>
      <c r="L70" s="77">
        <f>VLOOKUP($C71,単価表,9)</f>
        <v>0</v>
      </c>
      <c r="M70" s="77">
        <f>VLOOKUP($C71,単価表,9)</f>
        <v>0</v>
      </c>
      <c r="N70" s="77">
        <f t="shared" ref="N70:V70" si="34">VLOOKUP($C71,単価表,10)</f>
        <v>0</v>
      </c>
      <c r="O70" s="77">
        <f t="shared" si="34"/>
        <v>0</v>
      </c>
      <c r="P70" s="77">
        <f t="shared" si="34"/>
        <v>0</v>
      </c>
      <c r="Q70" s="77">
        <f t="shared" si="34"/>
        <v>0</v>
      </c>
      <c r="R70" s="77">
        <f t="shared" si="34"/>
        <v>0</v>
      </c>
      <c r="S70" s="77">
        <f t="shared" si="34"/>
        <v>0</v>
      </c>
      <c r="T70" s="77">
        <f t="shared" si="34"/>
        <v>0</v>
      </c>
      <c r="U70" s="77">
        <f t="shared" si="34"/>
        <v>0</v>
      </c>
      <c r="V70" s="77">
        <f t="shared" si="34"/>
        <v>0</v>
      </c>
      <c r="W70" s="77">
        <f>VLOOKUP($C71,単価表,9)</f>
        <v>0</v>
      </c>
      <c r="X70" s="77">
        <f>VLOOKUP($C71,単価表,9)</f>
        <v>0</v>
      </c>
      <c r="Y70" s="77">
        <f>VLOOKUP($C71,単価表,9)</f>
        <v>0</v>
      </c>
      <c r="Z70" s="77">
        <f>VLOOKUP($C71,単価表,10)</f>
        <v>0</v>
      </c>
      <c r="AA70" s="77">
        <f>VLOOKUP($C71,単価表,10)</f>
        <v>0</v>
      </c>
      <c r="AB70" s="77">
        <f>VLOOKUP($C71,単価表,10)</f>
        <v>0</v>
      </c>
      <c r="AC70" s="77">
        <f>VLOOKUP($C71,単価表,10)</f>
        <v>0</v>
      </c>
      <c r="AD70" s="77">
        <f>VLOOKUP($C71,単価表,10)</f>
        <v>0</v>
      </c>
      <c r="AE70" s="78"/>
      <c r="AF70" s="79"/>
      <c r="AG70" s="71"/>
    </row>
    <row r="71" spans="1:33" x14ac:dyDescent="0.2">
      <c r="A71" s="188"/>
      <c r="B71" s="198"/>
      <c r="C71" s="80">
        <v>11</v>
      </c>
      <c r="D71" s="81" t="s">
        <v>202</v>
      </c>
      <c r="E71" s="82">
        <v>84</v>
      </c>
      <c r="F71" s="83" t="s">
        <v>166</v>
      </c>
      <c r="G71" s="84" t="s">
        <v>114</v>
      </c>
      <c r="H71" s="85">
        <v>5436</v>
      </c>
      <c r="I71" s="85">
        <v>4802</v>
      </c>
      <c r="J71" s="85">
        <v>5997</v>
      </c>
      <c r="K71" s="85">
        <v>7985</v>
      </c>
      <c r="L71" s="85">
        <v>7978</v>
      </c>
      <c r="M71" s="85">
        <v>6209</v>
      </c>
      <c r="N71" s="85">
        <v>5665</v>
      </c>
      <c r="O71" s="85">
        <v>5770</v>
      </c>
      <c r="P71" s="85">
        <v>8682</v>
      </c>
      <c r="Q71" s="85">
        <v>10323</v>
      </c>
      <c r="R71" s="85">
        <v>9769</v>
      </c>
      <c r="S71" s="85">
        <v>7110</v>
      </c>
      <c r="T71" s="85">
        <v>5436</v>
      </c>
      <c r="U71" s="85">
        <v>4802</v>
      </c>
      <c r="V71" s="85">
        <v>5997</v>
      </c>
      <c r="W71" s="85">
        <v>7985</v>
      </c>
      <c r="X71" s="85">
        <v>7978</v>
      </c>
      <c r="Y71" s="85">
        <v>6209</v>
      </c>
      <c r="Z71" s="85">
        <v>5665</v>
      </c>
      <c r="AA71" s="85">
        <v>5770</v>
      </c>
      <c r="AB71" s="85">
        <v>8682</v>
      </c>
      <c r="AC71" s="85">
        <v>10323</v>
      </c>
      <c r="AD71" s="85">
        <v>9769</v>
      </c>
      <c r="AE71" s="86">
        <f>SUM(H71:AD71)</f>
        <v>164342</v>
      </c>
      <c r="AF71" s="87"/>
      <c r="AG71" s="88"/>
    </row>
    <row r="72" spans="1:33" x14ac:dyDescent="0.2">
      <c r="A72" s="220"/>
      <c r="B72" s="199"/>
      <c r="C72" s="89"/>
      <c r="D72" s="90" t="s">
        <v>204</v>
      </c>
      <c r="E72" s="91">
        <f>IF(C71&lt;8,INT(E70*契約月数),INT(E70*E71*契約月数))</f>
        <v>0</v>
      </c>
      <c r="F72" s="92"/>
      <c r="G72" s="93" t="s">
        <v>136</v>
      </c>
      <c r="H72" s="94">
        <f>INT(H70*H71)</f>
        <v>0</v>
      </c>
      <c r="I72" s="94">
        <f t="shared" ref="I72:AD72" si="35">INT(I70*I71)</f>
        <v>0</v>
      </c>
      <c r="J72" s="94">
        <f t="shared" si="35"/>
        <v>0</v>
      </c>
      <c r="K72" s="94">
        <f t="shared" si="35"/>
        <v>0</v>
      </c>
      <c r="L72" s="94">
        <f t="shared" si="35"/>
        <v>0</v>
      </c>
      <c r="M72" s="94">
        <f t="shared" si="35"/>
        <v>0</v>
      </c>
      <c r="N72" s="94">
        <f t="shared" si="35"/>
        <v>0</v>
      </c>
      <c r="O72" s="94">
        <f t="shared" si="35"/>
        <v>0</v>
      </c>
      <c r="P72" s="94">
        <f t="shared" si="35"/>
        <v>0</v>
      </c>
      <c r="Q72" s="94">
        <f t="shared" si="35"/>
        <v>0</v>
      </c>
      <c r="R72" s="94">
        <f t="shared" si="35"/>
        <v>0</v>
      </c>
      <c r="S72" s="94">
        <f t="shared" si="35"/>
        <v>0</v>
      </c>
      <c r="T72" s="94">
        <f t="shared" si="35"/>
        <v>0</v>
      </c>
      <c r="U72" s="94">
        <f t="shared" si="35"/>
        <v>0</v>
      </c>
      <c r="V72" s="94">
        <f t="shared" si="35"/>
        <v>0</v>
      </c>
      <c r="W72" s="94">
        <f t="shared" si="35"/>
        <v>0</v>
      </c>
      <c r="X72" s="94">
        <f t="shared" si="35"/>
        <v>0</v>
      </c>
      <c r="Y72" s="94">
        <f t="shared" si="35"/>
        <v>0</v>
      </c>
      <c r="Z72" s="94">
        <f t="shared" si="35"/>
        <v>0</v>
      </c>
      <c r="AA72" s="94">
        <f t="shared" si="35"/>
        <v>0</v>
      </c>
      <c r="AB72" s="94">
        <f t="shared" si="35"/>
        <v>0</v>
      </c>
      <c r="AC72" s="94">
        <f t="shared" si="35"/>
        <v>0</v>
      </c>
      <c r="AD72" s="94">
        <f t="shared" si="35"/>
        <v>0</v>
      </c>
      <c r="AE72" s="95">
        <f>SUM(H72:AD72)</f>
        <v>0</v>
      </c>
      <c r="AF72" s="96">
        <f>ROUNDDOWN(E72+AE72,0)</f>
        <v>0</v>
      </c>
      <c r="AG72" s="32"/>
    </row>
    <row r="73" spans="1:33" x14ac:dyDescent="0.2">
      <c r="A73" s="193">
        <v>16</v>
      </c>
      <c r="B73" s="221" t="s">
        <v>32</v>
      </c>
      <c r="C73" s="72"/>
      <c r="D73" s="73" t="s">
        <v>203</v>
      </c>
      <c r="E73" s="74">
        <f>VLOOKUP(C74,単価表,7)</f>
        <v>0</v>
      </c>
      <c r="F73" s="75"/>
      <c r="G73" s="76" t="s">
        <v>113</v>
      </c>
      <c r="H73" s="77">
        <f>VLOOKUP($C74,単価表,10)</f>
        <v>0</v>
      </c>
      <c r="I73" s="77">
        <f>VLOOKUP($C74,単価表,10)</f>
        <v>0</v>
      </c>
      <c r="J73" s="77">
        <f>VLOOKUP($C74,単価表,10)</f>
        <v>0</v>
      </c>
      <c r="K73" s="77">
        <f>VLOOKUP($C74,単価表,9)</f>
        <v>0</v>
      </c>
      <c r="L73" s="77">
        <f>VLOOKUP($C74,単価表,9)</f>
        <v>0</v>
      </c>
      <c r="M73" s="77">
        <f>VLOOKUP($C74,単価表,9)</f>
        <v>0</v>
      </c>
      <c r="N73" s="77">
        <f t="shared" ref="N73:V73" si="36">VLOOKUP($C74,単価表,10)</f>
        <v>0</v>
      </c>
      <c r="O73" s="77">
        <f t="shared" si="36"/>
        <v>0</v>
      </c>
      <c r="P73" s="77">
        <f t="shared" si="36"/>
        <v>0</v>
      </c>
      <c r="Q73" s="77">
        <f t="shared" si="36"/>
        <v>0</v>
      </c>
      <c r="R73" s="77">
        <f t="shared" si="36"/>
        <v>0</v>
      </c>
      <c r="S73" s="77">
        <f t="shared" si="36"/>
        <v>0</v>
      </c>
      <c r="T73" s="77">
        <f t="shared" si="36"/>
        <v>0</v>
      </c>
      <c r="U73" s="77">
        <f t="shared" si="36"/>
        <v>0</v>
      </c>
      <c r="V73" s="77">
        <f t="shared" si="36"/>
        <v>0</v>
      </c>
      <c r="W73" s="77">
        <f>VLOOKUP($C74,単価表,9)</f>
        <v>0</v>
      </c>
      <c r="X73" s="77">
        <f>VLOOKUP($C74,単価表,9)</f>
        <v>0</v>
      </c>
      <c r="Y73" s="77">
        <f>VLOOKUP($C74,単価表,9)</f>
        <v>0</v>
      </c>
      <c r="Z73" s="77">
        <f>VLOOKUP($C74,単価表,10)</f>
        <v>0</v>
      </c>
      <c r="AA73" s="77">
        <f>VLOOKUP($C74,単価表,10)</f>
        <v>0</v>
      </c>
      <c r="AB73" s="77">
        <f>VLOOKUP($C74,単価表,10)</f>
        <v>0</v>
      </c>
      <c r="AC73" s="77">
        <f>VLOOKUP($C74,単価表,10)</f>
        <v>0</v>
      </c>
      <c r="AD73" s="77">
        <f>VLOOKUP($C74,単価表,10)</f>
        <v>0</v>
      </c>
      <c r="AE73" s="78"/>
      <c r="AF73" s="79"/>
      <c r="AG73" s="71"/>
    </row>
    <row r="74" spans="1:33" x14ac:dyDescent="0.2">
      <c r="A74" s="188"/>
      <c r="B74" s="198"/>
      <c r="C74" s="80">
        <v>11</v>
      </c>
      <c r="D74" s="81" t="s">
        <v>202</v>
      </c>
      <c r="E74" s="82">
        <v>82</v>
      </c>
      <c r="F74" s="83" t="s">
        <v>166</v>
      </c>
      <c r="G74" s="84" t="s">
        <v>114</v>
      </c>
      <c r="H74" s="85">
        <v>5749</v>
      </c>
      <c r="I74" s="85">
        <v>4908</v>
      </c>
      <c r="J74" s="85">
        <v>6372</v>
      </c>
      <c r="K74" s="85">
        <v>7139</v>
      </c>
      <c r="L74" s="85">
        <v>5483</v>
      </c>
      <c r="M74" s="85">
        <v>6658</v>
      </c>
      <c r="N74" s="85">
        <v>5841</v>
      </c>
      <c r="O74" s="85">
        <v>5795</v>
      </c>
      <c r="P74" s="85">
        <v>9023</v>
      </c>
      <c r="Q74" s="85">
        <v>9946</v>
      </c>
      <c r="R74" s="85">
        <v>9429</v>
      </c>
      <c r="S74" s="85">
        <v>7646</v>
      </c>
      <c r="T74" s="85">
        <v>5749</v>
      </c>
      <c r="U74" s="85">
        <v>4908</v>
      </c>
      <c r="V74" s="85">
        <v>6372</v>
      </c>
      <c r="W74" s="85">
        <v>7139</v>
      </c>
      <c r="X74" s="85">
        <v>5483</v>
      </c>
      <c r="Y74" s="85">
        <v>6658</v>
      </c>
      <c r="Z74" s="85">
        <v>5841</v>
      </c>
      <c r="AA74" s="85">
        <v>5795</v>
      </c>
      <c r="AB74" s="85">
        <v>9023</v>
      </c>
      <c r="AC74" s="85">
        <v>9946</v>
      </c>
      <c r="AD74" s="85">
        <v>9429</v>
      </c>
      <c r="AE74" s="86">
        <f>SUM(H74:AD74)</f>
        <v>160332</v>
      </c>
      <c r="AF74" s="87"/>
      <c r="AG74" s="88"/>
    </row>
    <row r="75" spans="1:33" x14ac:dyDescent="0.2">
      <c r="A75" s="220"/>
      <c r="B75" s="199"/>
      <c r="C75" s="89"/>
      <c r="D75" s="90" t="s">
        <v>204</v>
      </c>
      <c r="E75" s="91">
        <f>IF(C74&lt;8,INT(E73*契約月数),INT(E73*E74*契約月数))</f>
        <v>0</v>
      </c>
      <c r="F75" s="92"/>
      <c r="G75" s="93" t="s">
        <v>136</v>
      </c>
      <c r="H75" s="94">
        <f>INT(H73*H74)</f>
        <v>0</v>
      </c>
      <c r="I75" s="94">
        <f t="shared" ref="I75:AD75" si="37">INT(I73*I74)</f>
        <v>0</v>
      </c>
      <c r="J75" s="94">
        <f t="shared" si="37"/>
        <v>0</v>
      </c>
      <c r="K75" s="94">
        <f t="shared" si="37"/>
        <v>0</v>
      </c>
      <c r="L75" s="94">
        <f t="shared" si="37"/>
        <v>0</v>
      </c>
      <c r="M75" s="94">
        <f t="shared" si="37"/>
        <v>0</v>
      </c>
      <c r="N75" s="94">
        <f t="shared" si="37"/>
        <v>0</v>
      </c>
      <c r="O75" s="94">
        <f t="shared" si="37"/>
        <v>0</v>
      </c>
      <c r="P75" s="94">
        <f t="shared" si="37"/>
        <v>0</v>
      </c>
      <c r="Q75" s="94">
        <f t="shared" si="37"/>
        <v>0</v>
      </c>
      <c r="R75" s="94">
        <f t="shared" si="37"/>
        <v>0</v>
      </c>
      <c r="S75" s="94">
        <f t="shared" si="37"/>
        <v>0</v>
      </c>
      <c r="T75" s="94">
        <f t="shared" si="37"/>
        <v>0</v>
      </c>
      <c r="U75" s="94">
        <f t="shared" si="37"/>
        <v>0</v>
      </c>
      <c r="V75" s="94">
        <f t="shared" si="37"/>
        <v>0</v>
      </c>
      <c r="W75" s="94">
        <f t="shared" si="37"/>
        <v>0</v>
      </c>
      <c r="X75" s="94">
        <f t="shared" si="37"/>
        <v>0</v>
      </c>
      <c r="Y75" s="94">
        <f t="shared" si="37"/>
        <v>0</v>
      </c>
      <c r="Z75" s="94">
        <f t="shared" si="37"/>
        <v>0</v>
      </c>
      <c r="AA75" s="94">
        <f t="shared" si="37"/>
        <v>0</v>
      </c>
      <c r="AB75" s="94">
        <f t="shared" si="37"/>
        <v>0</v>
      </c>
      <c r="AC75" s="94">
        <f t="shared" si="37"/>
        <v>0</v>
      </c>
      <c r="AD75" s="94">
        <f t="shared" si="37"/>
        <v>0</v>
      </c>
      <c r="AE75" s="95">
        <f>SUM(H75:AD75)</f>
        <v>0</v>
      </c>
      <c r="AF75" s="96">
        <f>ROUNDDOWN(E75+AE75,0)</f>
        <v>0</v>
      </c>
      <c r="AG75" s="32"/>
    </row>
    <row r="76" spans="1:33" x14ac:dyDescent="0.2">
      <c r="A76" s="193">
        <v>17</v>
      </c>
      <c r="B76" s="221" t="s">
        <v>33</v>
      </c>
      <c r="C76" s="72"/>
      <c r="D76" s="73" t="s">
        <v>203</v>
      </c>
      <c r="E76" s="74">
        <f>VLOOKUP(C77,単価表,7)</f>
        <v>0</v>
      </c>
      <c r="F76" s="75"/>
      <c r="G76" s="76" t="s">
        <v>113</v>
      </c>
      <c r="H76" s="77">
        <f>VLOOKUP($C77,単価表,10)</f>
        <v>0</v>
      </c>
      <c r="I76" s="77">
        <f>VLOOKUP($C77,単価表,10)</f>
        <v>0</v>
      </c>
      <c r="J76" s="77">
        <f>VLOOKUP($C77,単価表,10)</f>
        <v>0</v>
      </c>
      <c r="K76" s="77">
        <f>VLOOKUP($C77,単価表,9)</f>
        <v>0</v>
      </c>
      <c r="L76" s="77">
        <f>VLOOKUP($C77,単価表,9)</f>
        <v>0</v>
      </c>
      <c r="M76" s="77">
        <f>VLOOKUP($C77,単価表,9)</f>
        <v>0</v>
      </c>
      <c r="N76" s="77">
        <f t="shared" ref="N76:V76" si="38">VLOOKUP($C77,単価表,10)</f>
        <v>0</v>
      </c>
      <c r="O76" s="77">
        <f t="shared" si="38"/>
        <v>0</v>
      </c>
      <c r="P76" s="77">
        <f t="shared" si="38"/>
        <v>0</v>
      </c>
      <c r="Q76" s="77">
        <f t="shared" si="38"/>
        <v>0</v>
      </c>
      <c r="R76" s="77">
        <f t="shared" si="38"/>
        <v>0</v>
      </c>
      <c r="S76" s="77">
        <f t="shared" si="38"/>
        <v>0</v>
      </c>
      <c r="T76" s="77">
        <f t="shared" si="38"/>
        <v>0</v>
      </c>
      <c r="U76" s="77">
        <f t="shared" si="38"/>
        <v>0</v>
      </c>
      <c r="V76" s="77">
        <f t="shared" si="38"/>
        <v>0</v>
      </c>
      <c r="W76" s="77">
        <f>VLOOKUP($C77,単価表,9)</f>
        <v>0</v>
      </c>
      <c r="X76" s="77">
        <f>VLOOKUP($C77,単価表,9)</f>
        <v>0</v>
      </c>
      <c r="Y76" s="77">
        <f>VLOOKUP($C77,単価表,9)</f>
        <v>0</v>
      </c>
      <c r="Z76" s="77">
        <f>VLOOKUP($C77,単価表,10)</f>
        <v>0</v>
      </c>
      <c r="AA76" s="77">
        <f>VLOOKUP($C77,単価表,10)</f>
        <v>0</v>
      </c>
      <c r="AB76" s="77">
        <f>VLOOKUP($C77,単価表,10)</f>
        <v>0</v>
      </c>
      <c r="AC76" s="77">
        <f>VLOOKUP($C77,単価表,10)</f>
        <v>0</v>
      </c>
      <c r="AD76" s="77">
        <f>VLOOKUP($C77,単価表,10)</f>
        <v>0</v>
      </c>
      <c r="AE76" s="78"/>
      <c r="AF76" s="79"/>
      <c r="AG76" s="71"/>
    </row>
    <row r="77" spans="1:33" x14ac:dyDescent="0.2">
      <c r="A77" s="188"/>
      <c r="B77" s="198"/>
      <c r="C77" s="80">
        <v>11</v>
      </c>
      <c r="D77" s="81" t="s">
        <v>202</v>
      </c>
      <c r="E77" s="82">
        <v>81</v>
      </c>
      <c r="F77" s="83" t="s">
        <v>166</v>
      </c>
      <c r="G77" s="84" t="s">
        <v>114</v>
      </c>
      <c r="H77" s="85">
        <v>5829</v>
      </c>
      <c r="I77" s="85">
        <v>4937</v>
      </c>
      <c r="J77" s="85">
        <v>6005</v>
      </c>
      <c r="K77" s="85">
        <v>6441</v>
      </c>
      <c r="L77" s="85">
        <v>4357</v>
      </c>
      <c r="M77" s="85">
        <v>5932</v>
      </c>
      <c r="N77" s="85">
        <v>6375</v>
      </c>
      <c r="O77" s="85">
        <v>6580</v>
      </c>
      <c r="P77" s="85">
        <v>9700</v>
      </c>
      <c r="Q77" s="85">
        <v>11189</v>
      </c>
      <c r="R77" s="85">
        <v>10522</v>
      </c>
      <c r="S77" s="85">
        <v>7954</v>
      </c>
      <c r="T77" s="85">
        <v>5829</v>
      </c>
      <c r="U77" s="85">
        <v>4937</v>
      </c>
      <c r="V77" s="85">
        <v>6005</v>
      </c>
      <c r="W77" s="85">
        <v>6441</v>
      </c>
      <c r="X77" s="85">
        <v>4357</v>
      </c>
      <c r="Y77" s="85">
        <v>5932</v>
      </c>
      <c r="Z77" s="85">
        <v>6375</v>
      </c>
      <c r="AA77" s="85">
        <v>6580</v>
      </c>
      <c r="AB77" s="85">
        <v>9700</v>
      </c>
      <c r="AC77" s="85">
        <v>11189</v>
      </c>
      <c r="AD77" s="85">
        <v>10522</v>
      </c>
      <c r="AE77" s="86">
        <f>SUM(H77:AD77)</f>
        <v>163688</v>
      </c>
      <c r="AF77" s="87"/>
      <c r="AG77" s="88"/>
    </row>
    <row r="78" spans="1:33" x14ac:dyDescent="0.2">
      <c r="A78" s="220"/>
      <c r="B78" s="199"/>
      <c r="C78" s="89"/>
      <c r="D78" s="90" t="s">
        <v>204</v>
      </c>
      <c r="E78" s="91">
        <f>IF(C77&lt;8,INT(E76*契約月数),INT(E76*E77*契約月数))</f>
        <v>0</v>
      </c>
      <c r="F78" s="92"/>
      <c r="G78" s="93" t="s">
        <v>136</v>
      </c>
      <c r="H78" s="94">
        <f>INT(H76*H77)</f>
        <v>0</v>
      </c>
      <c r="I78" s="94">
        <f t="shared" ref="I78:AD78" si="39">INT(I76*I77)</f>
        <v>0</v>
      </c>
      <c r="J78" s="94">
        <f t="shared" si="39"/>
        <v>0</v>
      </c>
      <c r="K78" s="94">
        <f t="shared" si="39"/>
        <v>0</v>
      </c>
      <c r="L78" s="94">
        <f t="shared" si="39"/>
        <v>0</v>
      </c>
      <c r="M78" s="94">
        <f t="shared" si="39"/>
        <v>0</v>
      </c>
      <c r="N78" s="94">
        <f t="shared" si="39"/>
        <v>0</v>
      </c>
      <c r="O78" s="94">
        <f t="shared" si="39"/>
        <v>0</v>
      </c>
      <c r="P78" s="94">
        <f t="shared" si="39"/>
        <v>0</v>
      </c>
      <c r="Q78" s="94">
        <f t="shared" si="39"/>
        <v>0</v>
      </c>
      <c r="R78" s="94">
        <f t="shared" si="39"/>
        <v>0</v>
      </c>
      <c r="S78" s="94">
        <f t="shared" si="39"/>
        <v>0</v>
      </c>
      <c r="T78" s="94">
        <f t="shared" si="39"/>
        <v>0</v>
      </c>
      <c r="U78" s="94">
        <f t="shared" si="39"/>
        <v>0</v>
      </c>
      <c r="V78" s="94">
        <f t="shared" si="39"/>
        <v>0</v>
      </c>
      <c r="W78" s="94">
        <f t="shared" si="39"/>
        <v>0</v>
      </c>
      <c r="X78" s="94">
        <f t="shared" si="39"/>
        <v>0</v>
      </c>
      <c r="Y78" s="94">
        <f t="shared" si="39"/>
        <v>0</v>
      </c>
      <c r="Z78" s="94">
        <f t="shared" si="39"/>
        <v>0</v>
      </c>
      <c r="AA78" s="94">
        <f t="shared" si="39"/>
        <v>0</v>
      </c>
      <c r="AB78" s="94">
        <f t="shared" si="39"/>
        <v>0</v>
      </c>
      <c r="AC78" s="94">
        <f t="shared" si="39"/>
        <v>0</v>
      </c>
      <c r="AD78" s="94">
        <f t="shared" si="39"/>
        <v>0</v>
      </c>
      <c r="AE78" s="95">
        <f>SUM(H78:AD78)</f>
        <v>0</v>
      </c>
      <c r="AF78" s="96">
        <f>ROUNDDOWN(E78+AE78,0)</f>
        <v>0</v>
      </c>
      <c r="AG78" s="32"/>
    </row>
    <row r="79" spans="1:33" x14ac:dyDescent="0.2">
      <c r="A79" s="193">
        <v>18</v>
      </c>
      <c r="B79" s="221" t="s">
        <v>174</v>
      </c>
      <c r="C79" s="72"/>
      <c r="D79" s="73" t="s">
        <v>203</v>
      </c>
      <c r="E79" s="74">
        <f>VLOOKUP(C80,単価表,7)</f>
        <v>0</v>
      </c>
      <c r="F79" s="75"/>
      <c r="G79" s="76" t="s">
        <v>113</v>
      </c>
      <c r="H79" s="77">
        <f>VLOOKUP($C80,単価表,10)</f>
        <v>0</v>
      </c>
      <c r="I79" s="77">
        <f>VLOOKUP($C80,単価表,10)</f>
        <v>0</v>
      </c>
      <c r="J79" s="77">
        <f>VLOOKUP($C80,単価表,10)</f>
        <v>0</v>
      </c>
      <c r="K79" s="77">
        <f>VLOOKUP($C80,単価表,9)</f>
        <v>0</v>
      </c>
      <c r="L79" s="77">
        <f>VLOOKUP($C80,単価表,9)</f>
        <v>0</v>
      </c>
      <c r="M79" s="77">
        <f>VLOOKUP($C80,単価表,9)</f>
        <v>0</v>
      </c>
      <c r="N79" s="77">
        <f t="shared" ref="N79:V79" si="40">VLOOKUP($C80,単価表,10)</f>
        <v>0</v>
      </c>
      <c r="O79" s="77">
        <f t="shared" si="40"/>
        <v>0</v>
      </c>
      <c r="P79" s="77">
        <f t="shared" si="40"/>
        <v>0</v>
      </c>
      <c r="Q79" s="77">
        <f t="shared" si="40"/>
        <v>0</v>
      </c>
      <c r="R79" s="77">
        <f t="shared" si="40"/>
        <v>0</v>
      </c>
      <c r="S79" s="77">
        <f t="shared" si="40"/>
        <v>0</v>
      </c>
      <c r="T79" s="77">
        <f t="shared" si="40"/>
        <v>0</v>
      </c>
      <c r="U79" s="77">
        <f t="shared" si="40"/>
        <v>0</v>
      </c>
      <c r="V79" s="77">
        <f t="shared" si="40"/>
        <v>0</v>
      </c>
      <c r="W79" s="77">
        <f>VLOOKUP($C80,単価表,9)</f>
        <v>0</v>
      </c>
      <c r="X79" s="77">
        <f>VLOOKUP($C80,単価表,9)</f>
        <v>0</v>
      </c>
      <c r="Y79" s="77">
        <f>VLOOKUP($C80,単価表,9)</f>
        <v>0</v>
      </c>
      <c r="Z79" s="77">
        <f>VLOOKUP($C80,単価表,10)</f>
        <v>0</v>
      </c>
      <c r="AA79" s="77">
        <f>VLOOKUP($C80,単価表,10)</f>
        <v>0</v>
      </c>
      <c r="AB79" s="77">
        <f>VLOOKUP($C80,単価表,10)</f>
        <v>0</v>
      </c>
      <c r="AC79" s="77">
        <f>VLOOKUP($C80,単価表,10)</f>
        <v>0</v>
      </c>
      <c r="AD79" s="77">
        <f>VLOOKUP($C80,単価表,10)</f>
        <v>0</v>
      </c>
      <c r="AE79" s="78"/>
      <c r="AF79" s="79"/>
      <c r="AG79" s="71"/>
    </row>
    <row r="80" spans="1:33" x14ac:dyDescent="0.2">
      <c r="A80" s="188"/>
      <c r="B80" s="198"/>
      <c r="C80" s="80">
        <v>11</v>
      </c>
      <c r="D80" s="81" t="s">
        <v>202</v>
      </c>
      <c r="E80" s="82">
        <v>46</v>
      </c>
      <c r="F80" s="83" t="s">
        <v>166</v>
      </c>
      <c r="G80" s="84" t="s">
        <v>114</v>
      </c>
      <c r="H80" s="85">
        <v>4419</v>
      </c>
      <c r="I80" s="85">
        <v>3829</v>
      </c>
      <c r="J80" s="85">
        <v>5615</v>
      </c>
      <c r="K80" s="85">
        <v>5779</v>
      </c>
      <c r="L80" s="85">
        <v>4139</v>
      </c>
      <c r="M80" s="85">
        <v>4428</v>
      </c>
      <c r="N80" s="85">
        <v>3734</v>
      </c>
      <c r="O80" s="85">
        <v>3756</v>
      </c>
      <c r="P80" s="85">
        <v>5373</v>
      </c>
      <c r="Q80" s="85">
        <v>6131</v>
      </c>
      <c r="R80" s="85">
        <v>5772</v>
      </c>
      <c r="S80" s="85">
        <v>5789</v>
      </c>
      <c r="T80" s="85">
        <v>4419</v>
      </c>
      <c r="U80" s="85">
        <v>3829</v>
      </c>
      <c r="V80" s="85">
        <v>5615</v>
      </c>
      <c r="W80" s="85">
        <v>5779</v>
      </c>
      <c r="X80" s="85">
        <v>4139</v>
      </c>
      <c r="Y80" s="85">
        <v>4428</v>
      </c>
      <c r="Z80" s="85">
        <v>3734</v>
      </c>
      <c r="AA80" s="85">
        <v>3756</v>
      </c>
      <c r="AB80" s="85">
        <v>5373</v>
      </c>
      <c r="AC80" s="85">
        <v>6131</v>
      </c>
      <c r="AD80" s="85">
        <v>5772</v>
      </c>
      <c r="AE80" s="86">
        <f>SUM(H80:AD80)</f>
        <v>111739</v>
      </c>
      <c r="AF80" s="87"/>
      <c r="AG80" s="88"/>
    </row>
    <row r="81" spans="1:33" x14ac:dyDescent="0.2">
      <c r="A81" s="220"/>
      <c r="B81" s="199"/>
      <c r="C81" s="89"/>
      <c r="D81" s="90" t="s">
        <v>204</v>
      </c>
      <c r="E81" s="91">
        <f>IF(C80&lt;8,INT(E79*契約月数),INT(E79*E80*契約月数))</f>
        <v>0</v>
      </c>
      <c r="F81" s="92"/>
      <c r="G81" s="93" t="s">
        <v>136</v>
      </c>
      <c r="H81" s="94">
        <f>INT(H79*H80)</f>
        <v>0</v>
      </c>
      <c r="I81" s="94">
        <f t="shared" ref="I81:AD81" si="41">INT(I79*I80)</f>
        <v>0</v>
      </c>
      <c r="J81" s="94">
        <f t="shared" si="41"/>
        <v>0</v>
      </c>
      <c r="K81" s="94">
        <f t="shared" si="41"/>
        <v>0</v>
      </c>
      <c r="L81" s="94">
        <f t="shared" si="41"/>
        <v>0</v>
      </c>
      <c r="M81" s="94">
        <f t="shared" si="41"/>
        <v>0</v>
      </c>
      <c r="N81" s="94">
        <f t="shared" si="41"/>
        <v>0</v>
      </c>
      <c r="O81" s="94">
        <f t="shared" si="41"/>
        <v>0</v>
      </c>
      <c r="P81" s="94">
        <f t="shared" si="41"/>
        <v>0</v>
      </c>
      <c r="Q81" s="94">
        <f t="shared" si="41"/>
        <v>0</v>
      </c>
      <c r="R81" s="94">
        <f t="shared" si="41"/>
        <v>0</v>
      </c>
      <c r="S81" s="94">
        <f t="shared" si="41"/>
        <v>0</v>
      </c>
      <c r="T81" s="94">
        <f t="shared" si="41"/>
        <v>0</v>
      </c>
      <c r="U81" s="94">
        <f t="shared" si="41"/>
        <v>0</v>
      </c>
      <c r="V81" s="94">
        <f t="shared" si="41"/>
        <v>0</v>
      </c>
      <c r="W81" s="94">
        <f t="shared" si="41"/>
        <v>0</v>
      </c>
      <c r="X81" s="94">
        <f t="shared" si="41"/>
        <v>0</v>
      </c>
      <c r="Y81" s="94">
        <f t="shared" si="41"/>
        <v>0</v>
      </c>
      <c r="Z81" s="94">
        <f t="shared" si="41"/>
        <v>0</v>
      </c>
      <c r="AA81" s="94">
        <f t="shared" si="41"/>
        <v>0</v>
      </c>
      <c r="AB81" s="94">
        <f t="shared" si="41"/>
        <v>0</v>
      </c>
      <c r="AC81" s="94">
        <f t="shared" si="41"/>
        <v>0</v>
      </c>
      <c r="AD81" s="94">
        <f t="shared" si="41"/>
        <v>0</v>
      </c>
      <c r="AE81" s="95">
        <f>SUM(H81:AD81)</f>
        <v>0</v>
      </c>
      <c r="AF81" s="96">
        <f>ROUNDDOWN(E81+AE81,0)</f>
        <v>0</v>
      </c>
      <c r="AG81" s="32"/>
    </row>
    <row r="82" spans="1:33" x14ac:dyDescent="0.2">
      <c r="A82" s="223">
        <v>19</v>
      </c>
      <c r="B82" s="226" t="s">
        <v>175</v>
      </c>
      <c r="C82" s="72"/>
      <c r="D82" s="73" t="s">
        <v>203</v>
      </c>
      <c r="E82" s="74">
        <f>VLOOKUP(C83,単価表,7)</f>
        <v>0</v>
      </c>
      <c r="F82" s="75"/>
      <c r="G82" s="76" t="s">
        <v>113</v>
      </c>
      <c r="H82" s="77">
        <f>VLOOKUP($C83,単価表,10)</f>
        <v>0</v>
      </c>
      <c r="I82" s="77">
        <f>VLOOKUP($C83,単価表,10)</f>
        <v>0</v>
      </c>
      <c r="J82" s="77">
        <f>VLOOKUP($C83,単価表,10)</f>
        <v>0</v>
      </c>
      <c r="K82" s="77">
        <f>VLOOKUP($C83,単価表,9)</f>
        <v>0</v>
      </c>
      <c r="L82" s="77">
        <f>VLOOKUP($C83,単価表,9)</f>
        <v>0</v>
      </c>
      <c r="M82" s="77">
        <f>VLOOKUP($C83,単価表,9)</f>
        <v>0</v>
      </c>
      <c r="N82" s="77">
        <f t="shared" ref="N82:V82" si="42">VLOOKUP($C83,単価表,10)</f>
        <v>0</v>
      </c>
      <c r="O82" s="77">
        <f t="shared" si="42"/>
        <v>0</v>
      </c>
      <c r="P82" s="77">
        <f t="shared" si="42"/>
        <v>0</v>
      </c>
      <c r="Q82" s="77">
        <f t="shared" si="42"/>
        <v>0</v>
      </c>
      <c r="R82" s="77">
        <f t="shared" si="42"/>
        <v>0</v>
      </c>
      <c r="S82" s="77">
        <f t="shared" si="42"/>
        <v>0</v>
      </c>
      <c r="T82" s="77">
        <f t="shared" si="42"/>
        <v>0</v>
      </c>
      <c r="U82" s="77">
        <f t="shared" si="42"/>
        <v>0</v>
      </c>
      <c r="V82" s="77">
        <f t="shared" si="42"/>
        <v>0</v>
      </c>
      <c r="W82" s="77">
        <f>VLOOKUP($C83,単価表,9)</f>
        <v>0</v>
      </c>
      <c r="X82" s="77">
        <f>VLOOKUP($C83,単価表,9)</f>
        <v>0</v>
      </c>
      <c r="Y82" s="77">
        <f>VLOOKUP($C83,単価表,9)</f>
        <v>0</v>
      </c>
      <c r="Z82" s="77">
        <f>VLOOKUP($C83,単価表,10)</f>
        <v>0</v>
      </c>
      <c r="AA82" s="77">
        <f>VLOOKUP($C83,単価表,10)</f>
        <v>0</v>
      </c>
      <c r="AB82" s="77">
        <f>VLOOKUP($C83,単価表,10)</f>
        <v>0</v>
      </c>
      <c r="AC82" s="77">
        <f>VLOOKUP($C83,単価表,10)</f>
        <v>0</v>
      </c>
      <c r="AD82" s="77">
        <f>VLOOKUP($C83,単価表,10)</f>
        <v>0</v>
      </c>
      <c r="AE82" s="78"/>
      <c r="AF82" s="79"/>
      <c r="AG82" s="71"/>
    </row>
    <row r="83" spans="1:33" x14ac:dyDescent="0.2">
      <c r="A83" s="224"/>
      <c r="B83" s="227"/>
      <c r="C83" s="80">
        <v>8</v>
      </c>
      <c r="D83" s="81" t="s">
        <v>202</v>
      </c>
      <c r="E83" s="82">
        <v>29</v>
      </c>
      <c r="F83" s="83" t="s">
        <v>167</v>
      </c>
      <c r="G83" s="84" t="s">
        <v>114</v>
      </c>
      <c r="H83" s="85">
        <v>2328</v>
      </c>
      <c r="I83" s="85">
        <v>2190</v>
      </c>
      <c r="J83" s="85">
        <v>2017</v>
      </c>
      <c r="K83" s="85">
        <v>2093</v>
      </c>
      <c r="L83" s="85">
        <v>1398</v>
      </c>
      <c r="M83" s="85">
        <v>2329</v>
      </c>
      <c r="N83" s="85">
        <v>1726</v>
      </c>
      <c r="O83" s="85">
        <v>1806</v>
      </c>
      <c r="P83" s="85">
        <v>2066</v>
      </c>
      <c r="Q83" s="85">
        <v>1851</v>
      </c>
      <c r="R83" s="85">
        <v>2276</v>
      </c>
      <c r="S83" s="85">
        <v>2354</v>
      </c>
      <c r="T83" s="85">
        <v>2328</v>
      </c>
      <c r="U83" s="85">
        <v>2190</v>
      </c>
      <c r="V83" s="85">
        <v>2017</v>
      </c>
      <c r="W83" s="85">
        <v>2093</v>
      </c>
      <c r="X83" s="85">
        <v>1398</v>
      </c>
      <c r="Y83" s="85">
        <v>2329</v>
      </c>
      <c r="Z83" s="85">
        <v>1726</v>
      </c>
      <c r="AA83" s="85">
        <v>1806</v>
      </c>
      <c r="AB83" s="85">
        <v>2066</v>
      </c>
      <c r="AC83" s="85">
        <v>1851</v>
      </c>
      <c r="AD83" s="85">
        <v>2276</v>
      </c>
      <c r="AE83" s="86">
        <f>SUM(H83:AD83)</f>
        <v>46514</v>
      </c>
      <c r="AF83" s="87"/>
      <c r="AG83" s="88"/>
    </row>
    <row r="84" spans="1:33" x14ac:dyDescent="0.2">
      <c r="A84" s="224"/>
      <c r="B84" s="227"/>
      <c r="C84" s="97"/>
      <c r="D84" s="90" t="s">
        <v>204</v>
      </c>
      <c r="E84" s="91">
        <f>IF(C83&lt;8,INT(E82*契約月数),INT(E82*E83*契約月数))</f>
        <v>0</v>
      </c>
      <c r="F84" s="92"/>
      <c r="G84" s="93" t="s">
        <v>136</v>
      </c>
      <c r="H84" s="94">
        <f>INT(H82*H83)</f>
        <v>0</v>
      </c>
      <c r="I84" s="94">
        <f t="shared" ref="I84:AD84" si="43">INT(I82*I83)</f>
        <v>0</v>
      </c>
      <c r="J84" s="94">
        <f t="shared" si="43"/>
        <v>0</v>
      </c>
      <c r="K84" s="94">
        <f t="shared" si="43"/>
        <v>0</v>
      </c>
      <c r="L84" s="94">
        <f t="shared" si="43"/>
        <v>0</v>
      </c>
      <c r="M84" s="94">
        <f t="shared" si="43"/>
        <v>0</v>
      </c>
      <c r="N84" s="94">
        <f t="shared" si="43"/>
        <v>0</v>
      </c>
      <c r="O84" s="94">
        <f t="shared" si="43"/>
        <v>0</v>
      </c>
      <c r="P84" s="94">
        <f t="shared" si="43"/>
        <v>0</v>
      </c>
      <c r="Q84" s="94">
        <f t="shared" si="43"/>
        <v>0</v>
      </c>
      <c r="R84" s="94">
        <f t="shared" si="43"/>
        <v>0</v>
      </c>
      <c r="S84" s="94">
        <f t="shared" si="43"/>
        <v>0</v>
      </c>
      <c r="T84" s="94">
        <f t="shared" si="43"/>
        <v>0</v>
      </c>
      <c r="U84" s="94">
        <f t="shared" si="43"/>
        <v>0</v>
      </c>
      <c r="V84" s="94">
        <f t="shared" si="43"/>
        <v>0</v>
      </c>
      <c r="W84" s="94">
        <f t="shared" si="43"/>
        <v>0</v>
      </c>
      <c r="X84" s="94">
        <f t="shared" si="43"/>
        <v>0</v>
      </c>
      <c r="Y84" s="94">
        <f t="shared" si="43"/>
        <v>0</v>
      </c>
      <c r="Z84" s="94">
        <f t="shared" si="43"/>
        <v>0</v>
      </c>
      <c r="AA84" s="94">
        <f t="shared" si="43"/>
        <v>0</v>
      </c>
      <c r="AB84" s="94">
        <f t="shared" si="43"/>
        <v>0</v>
      </c>
      <c r="AC84" s="94">
        <f t="shared" si="43"/>
        <v>0</v>
      </c>
      <c r="AD84" s="94">
        <f t="shared" si="43"/>
        <v>0</v>
      </c>
      <c r="AE84" s="95">
        <f>SUM(H84:AD84)</f>
        <v>0</v>
      </c>
      <c r="AF84" s="96">
        <f>ROUNDDOWN(E84+AE84,0)</f>
        <v>0</v>
      </c>
      <c r="AG84" s="32"/>
    </row>
    <row r="85" spans="1:33" x14ac:dyDescent="0.2">
      <c r="A85" s="153">
        <v>19.100000000000001</v>
      </c>
      <c r="B85" s="227"/>
      <c r="C85" s="80"/>
      <c r="D85" s="73" t="s">
        <v>203</v>
      </c>
      <c r="E85" s="74">
        <f>VLOOKUP(C86,単価表,7)</f>
        <v>0</v>
      </c>
      <c r="F85" s="75"/>
      <c r="G85" s="76" t="s">
        <v>113</v>
      </c>
      <c r="H85" s="77">
        <f>VLOOKUP($C86,単価表,10)</f>
        <v>0</v>
      </c>
      <c r="I85" s="77">
        <f>VLOOKUP($C86,単価表,10)</f>
        <v>0</v>
      </c>
      <c r="J85" s="77">
        <f>VLOOKUP($C86,単価表,10)</f>
        <v>0</v>
      </c>
      <c r="K85" s="77">
        <f>VLOOKUP($C86,単価表,9)</f>
        <v>0</v>
      </c>
      <c r="L85" s="77">
        <f>VLOOKUP($C86,単価表,9)</f>
        <v>0</v>
      </c>
      <c r="M85" s="77">
        <f>VLOOKUP($C86,単価表,9)</f>
        <v>0</v>
      </c>
      <c r="N85" s="77">
        <f t="shared" ref="N85:V85" si="44">VLOOKUP($C86,単価表,10)</f>
        <v>0</v>
      </c>
      <c r="O85" s="77">
        <f t="shared" si="44"/>
        <v>0</v>
      </c>
      <c r="P85" s="77">
        <f t="shared" si="44"/>
        <v>0</v>
      </c>
      <c r="Q85" s="77">
        <f t="shared" si="44"/>
        <v>0</v>
      </c>
      <c r="R85" s="77">
        <f t="shared" si="44"/>
        <v>0</v>
      </c>
      <c r="S85" s="77">
        <f t="shared" si="44"/>
        <v>0</v>
      </c>
      <c r="T85" s="77">
        <f t="shared" si="44"/>
        <v>0</v>
      </c>
      <c r="U85" s="77">
        <f t="shared" si="44"/>
        <v>0</v>
      </c>
      <c r="V85" s="77">
        <f t="shared" si="44"/>
        <v>0</v>
      </c>
      <c r="W85" s="77">
        <f>VLOOKUP($C86,単価表,9)</f>
        <v>0</v>
      </c>
      <c r="X85" s="77">
        <f>VLOOKUP($C86,単価表,9)</f>
        <v>0</v>
      </c>
      <c r="Y85" s="77">
        <f>VLOOKUP($C86,単価表,9)</f>
        <v>0</v>
      </c>
      <c r="Z85" s="77">
        <f>VLOOKUP($C86,単価表,10)</f>
        <v>0</v>
      </c>
      <c r="AA85" s="77">
        <f>VLOOKUP($C86,単価表,10)</f>
        <v>0</v>
      </c>
      <c r="AB85" s="77">
        <f>VLOOKUP($C86,単価表,10)</f>
        <v>0</v>
      </c>
      <c r="AC85" s="77">
        <f>VLOOKUP($C86,単価表,10)</f>
        <v>0</v>
      </c>
      <c r="AD85" s="77">
        <f>VLOOKUP($C86,単価表,10)</f>
        <v>0</v>
      </c>
      <c r="AE85" s="78"/>
      <c r="AF85" s="79"/>
      <c r="AG85" s="71"/>
    </row>
    <row r="86" spans="1:33" x14ac:dyDescent="0.2">
      <c r="A86" s="153"/>
      <c r="B86" s="227"/>
      <c r="C86" s="80">
        <v>10</v>
      </c>
      <c r="D86" s="81" t="s">
        <v>202</v>
      </c>
      <c r="E86" s="82">
        <v>6</v>
      </c>
      <c r="F86" s="83" t="s">
        <v>166</v>
      </c>
      <c r="G86" s="84" t="s">
        <v>114</v>
      </c>
      <c r="H86" s="85">
        <v>61</v>
      </c>
      <c r="I86" s="85">
        <v>59</v>
      </c>
      <c r="J86" s="85">
        <v>55</v>
      </c>
      <c r="K86" s="85">
        <v>62</v>
      </c>
      <c r="L86" s="85">
        <v>55</v>
      </c>
      <c r="M86" s="85">
        <v>63</v>
      </c>
      <c r="N86" s="85">
        <v>56</v>
      </c>
      <c r="O86" s="85">
        <v>58</v>
      </c>
      <c r="P86" s="85">
        <v>54</v>
      </c>
      <c r="Q86" s="85">
        <v>64</v>
      </c>
      <c r="R86" s="85">
        <v>56</v>
      </c>
      <c r="S86" s="85">
        <v>56</v>
      </c>
      <c r="T86" s="85">
        <v>61</v>
      </c>
      <c r="U86" s="85">
        <v>59</v>
      </c>
      <c r="V86" s="85">
        <v>55</v>
      </c>
      <c r="W86" s="85">
        <v>62</v>
      </c>
      <c r="X86" s="85">
        <v>55</v>
      </c>
      <c r="Y86" s="85">
        <v>63</v>
      </c>
      <c r="Z86" s="85">
        <v>56</v>
      </c>
      <c r="AA86" s="85">
        <v>58</v>
      </c>
      <c r="AB86" s="85">
        <v>54</v>
      </c>
      <c r="AC86" s="85">
        <v>64</v>
      </c>
      <c r="AD86" s="85">
        <v>56</v>
      </c>
      <c r="AE86" s="86">
        <f>SUM(H86:AD86)</f>
        <v>1342</v>
      </c>
      <c r="AF86" s="87"/>
      <c r="AG86" s="88"/>
    </row>
    <row r="87" spans="1:33" x14ac:dyDescent="0.2">
      <c r="A87" s="153"/>
      <c r="B87" s="227"/>
      <c r="C87" s="97"/>
      <c r="D87" s="90" t="s">
        <v>204</v>
      </c>
      <c r="E87" s="91">
        <f>IF(C86&lt;8,INT(E85*契約月数),INT(E85*E86*契約月数))</f>
        <v>0</v>
      </c>
      <c r="F87" s="92"/>
      <c r="G87" s="93" t="s">
        <v>136</v>
      </c>
      <c r="H87" s="94">
        <f>INT(H85*H86)</f>
        <v>0</v>
      </c>
      <c r="I87" s="94">
        <f t="shared" ref="I87:AD87" si="45">INT(I85*I86)</f>
        <v>0</v>
      </c>
      <c r="J87" s="94">
        <f t="shared" si="45"/>
        <v>0</v>
      </c>
      <c r="K87" s="94">
        <f t="shared" si="45"/>
        <v>0</v>
      </c>
      <c r="L87" s="94">
        <f t="shared" si="45"/>
        <v>0</v>
      </c>
      <c r="M87" s="94">
        <f t="shared" si="45"/>
        <v>0</v>
      </c>
      <c r="N87" s="94">
        <f t="shared" si="45"/>
        <v>0</v>
      </c>
      <c r="O87" s="94">
        <f t="shared" si="45"/>
        <v>0</v>
      </c>
      <c r="P87" s="94">
        <f t="shared" si="45"/>
        <v>0</v>
      </c>
      <c r="Q87" s="94">
        <f t="shared" si="45"/>
        <v>0</v>
      </c>
      <c r="R87" s="94">
        <f t="shared" si="45"/>
        <v>0</v>
      </c>
      <c r="S87" s="94">
        <f t="shared" si="45"/>
        <v>0</v>
      </c>
      <c r="T87" s="94">
        <f t="shared" si="45"/>
        <v>0</v>
      </c>
      <c r="U87" s="94">
        <f t="shared" si="45"/>
        <v>0</v>
      </c>
      <c r="V87" s="94">
        <f t="shared" si="45"/>
        <v>0</v>
      </c>
      <c r="W87" s="94">
        <f t="shared" si="45"/>
        <v>0</v>
      </c>
      <c r="X87" s="94">
        <f t="shared" si="45"/>
        <v>0</v>
      </c>
      <c r="Y87" s="94">
        <f t="shared" si="45"/>
        <v>0</v>
      </c>
      <c r="Z87" s="94">
        <f t="shared" si="45"/>
        <v>0</v>
      </c>
      <c r="AA87" s="94">
        <f t="shared" si="45"/>
        <v>0</v>
      </c>
      <c r="AB87" s="94">
        <f t="shared" si="45"/>
        <v>0</v>
      </c>
      <c r="AC87" s="94">
        <f t="shared" si="45"/>
        <v>0</v>
      </c>
      <c r="AD87" s="94">
        <f t="shared" si="45"/>
        <v>0</v>
      </c>
      <c r="AE87" s="95">
        <f>SUM(H87:AD87)</f>
        <v>0</v>
      </c>
      <c r="AF87" s="96">
        <f>ROUNDDOWN(E87+AE87,0)</f>
        <v>0</v>
      </c>
      <c r="AG87" s="32"/>
    </row>
    <row r="88" spans="1:33" x14ac:dyDescent="0.2">
      <c r="A88" s="153">
        <v>19.2</v>
      </c>
      <c r="B88" s="227"/>
      <c r="C88" s="80"/>
      <c r="D88" s="73" t="s">
        <v>203</v>
      </c>
      <c r="E88" s="74">
        <f>VLOOKUP(C89,単価表,7)</f>
        <v>0</v>
      </c>
      <c r="F88" s="75"/>
      <c r="G88" s="76" t="s">
        <v>113</v>
      </c>
      <c r="H88" s="77">
        <f>VLOOKUP($C89,単価表,10)</f>
        <v>0</v>
      </c>
      <c r="I88" s="77">
        <f>VLOOKUP($C89,単価表,10)</f>
        <v>0</v>
      </c>
      <c r="J88" s="77">
        <f>VLOOKUP($C89,単価表,10)</f>
        <v>0</v>
      </c>
      <c r="K88" s="77">
        <f>VLOOKUP($C89,単価表,9)</f>
        <v>0</v>
      </c>
      <c r="L88" s="77">
        <f>VLOOKUP($C89,単価表,9)</f>
        <v>0</v>
      </c>
      <c r="M88" s="77">
        <f>VLOOKUP($C89,単価表,9)</f>
        <v>0</v>
      </c>
      <c r="N88" s="77">
        <f t="shared" ref="N88:V88" si="46">VLOOKUP($C89,単価表,10)</f>
        <v>0</v>
      </c>
      <c r="O88" s="77">
        <f t="shared" si="46"/>
        <v>0</v>
      </c>
      <c r="P88" s="77">
        <f t="shared" si="46"/>
        <v>0</v>
      </c>
      <c r="Q88" s="77">
        <f t="shared" si="46"/>
        <v>0</v>
      </c>
      <c r="R88" s="77">
        <f t="shared" si="46"/>
        <v>0</v>
      </c>
      <c r="S88" s="77">
        <f t="shared" si="46"/>
        <v>0</v>
      </c>
      <c r="T88" s="77">
        <f t="shared" si="46"/>
        <v>0</v>
      </c>
      <c r="U88" s="77">
        <f t="shared" si="46"/>
        <v>0</v>
      </c>
      <c r="V88" s="77">
        <f t="shared" si="46"/>
        <v>0</v>
      </c>
      <c r="W88" s="77">
        <f>VLOOKUP($C89,単価表,9)</f>
        <v>0</v>
      </c>
      <c r="X88" s="77">
        <f>VLOOKUP($C89,単価表,9)</f>
        <v>0</v>
      </c>
      <c r="Y88" s="77">
        <f>VLOOKUP($C89,単価表,9)</f>
        <v>0</v>
      </c>
      <c r="Z88" s="77">
        <f>VLOOKUP($C89,単価表,10)</f>
        <v>0</v>
      </c>
      <c r="AA88" s="77">
        <f>VLOOKUP($C89,単価表,10)</f>
        <v>0</v>
      </c>
      <c r="AB88" s="77">
        <f>VLOOKUP($C89,単価表,10)</f>
        <v>0</v>
      </c>
      <c r="AC88" s="77">
        <f>VLOOKUP($C89,単価表,10)</f>
        <v>0</v>
      </c>
      <c r="AD88" s="77">
        <f>VLOOKUP($C89,単価表,10)</f>
        <v>0</v>
      </c>
      <c r="AE88" s="78"/>
      <c r="AF88" s="79"/>
      <c r="AG88" s="71"/>
    </row>
    <row r="89" spans="1:33" x14ac:dyDescent="0.2">
      <c r="A89" s="153"/>
      <c r="B89" s="227"/>
      <c r="C89" s="80">
        <v>8</v>
      </c>
      <c r="D89" s="81" t="s">
        <v>202</v>
      </c>
      <c r="E89" s="82">
        <v>16</v>
      </c>
      <c r="F89" s="83" t="s">
        <v>167</v>
      </c>
      <c r="G89" s="84" t="s">
        <v>114</v>
      </c>
      <c r="H89" s="85">
        <v>493</v>
      </c>
      <c r="I89" s="85">
        <v>200</v>
      </c>
      <c r="J89" s="85">
        <v>313</v>
      </c>
      <c r="K89" s="85">
        <v>823</v>
      </c>
      <c r="L89" s="85">
        <v>550</v>
      </c>
      <c r="M89" s="85">
        <v>727</v>
      </c>
      <c r="N89" s="85">
        <v>264</v>
      </c>
      <c r="O89" s="85">
        <v>273</v>
      </c>
      <c r="P89" s="85">
        <v>1378</v>
      </c>
      <c r="Q89" s="85">
        <v>1532</v>
      </c>
      <c r="R89" s="85">
        <v>1850</v>
      </c>
      <c r="S89" s="85">
        <v>1394</v>
      </c>
      <c r="T89" s="85">
        <v>493</v>
      </c>
      <c r="U89" s="85">
        <v>200</v>
      </c>
      <c r="V89" s="85">
        <v>313</v>
      </c>
      <c r="W89" s="85">
        <v>823</v>
      </c>
      <c r="X89" s="85">
        <v>550</v>
      </c>
      <c r="Y89" s="85">
        <v>727</v>
      </c>
      <c r="Z89" s="85">
        <v>264</v>
      </c>
      <c r="AA89" s="85">
        <v>273</v>
      </c>
      <c r="AB89" s="85">
        <v>1378</v>
      </c>
      <c r="AC89" s="85">
        <v>1532</v>
      </c>
      <c r="AD89" s="85">
        <v>1850</v>
      </c>
      <c r="AE89" s="86">
        <f>SUM(H89:AD89)</f>
        <v>18200</v>
      </c>
      <c r="AF89" s="87"/>
      <c r="AG89" s="88"/>
    </row>
    <row r="90" spans="1:33" x14ac:dyDescent="0.2">
      <c r="A90" s="153"/>
      <c r="B90" s="227"/>
      <c r="C90" s="97"/>
      <c r="D90" s="90" t="s">
        <v>204</v>
      </c>
      <c r="E90" s="91">
        <f>IF(C89&lt;8,INT(E88*契約月数),INT(E88*E89*契約月数))</f>
        <v>0</v>
      </c>
      <c r="F90" s="92"/>
      <c r="G90" s="93" t="s">
        <v>136</v>
      </c>
      <c r="H90" s="94">
        <f>INT(H88*H89)</f>
        <v>0</v>
      </c>
      <c r="I90" s="94">
        <f t="shared" ref="I90:AD90" si="47">INT(I88*I89)</f>
        <v>0</v>
      </c>
      <c r="J90" s="94">
        <f t="shared" si="47"/>
        <v>0</v>
      </c>
      <c r="K90" s="94">
        <f t="shared" si="47"/>
        <v>0</v>
      </c>
      <c r="L90" s="94">
        <f t="shared" si="47"/>
        <v>0</v>
      </c>
      <c r="M90" s="94">
        <f t="shared" si="47"/>
        <v>0</v>
      </c>
      <c r="N90" s="94">
        <f t="shared" si="47"/>
        <v>0</v>
      </c>
      <c r="O90" s="94">
        <f t="shared" si="47"/>
        <v>0</v>
      </c>
      <c r="P90" s="94">
        <f t="shared" si="47"/>
        <v>0</v>
      </c>
      <c r="Q90" s="94">
        <f t="shared" si="47"/>
        <v>0</v>
      </c>
      <c r="R90" s="94">
        <f t="shared" si="47"/>
        <v>0</v>
      </c>
      <c r="S90" s="94">
        <f t="shared" si="47"/>
        <v>0</v>
      </c>
      <c r="T90" s="94">
        <f t="shared" si="47"/>
        <v>0</v>
      </c>
      <c r="U90" s="94">
        <f t="shared" si="47"/>
        <v>0</v>
      </c>
      <c r="V90" s="94">
        <f t="shared" si="47"/>
        <v>0</v>
      </c>
      <c r="W90" s="94">
        <f t="shared" si="47"/>
        <v>0</v>
      </c>
      <c r="X90" s="94">
        <f t="shared" si="47"/>
        <v>0</v>
      </c>
      <c r="Y90" s="94">
        <f t="shared" si="47"/>
        <v>0</v>
      </c>
      <c r="Z90" s="94">
        <f t="shared" si="47"/>
        <v>0</v>
      </c>
      <c r="AA90" s="94">
        <f t="shared" si="47"/>
        <v>0</v>
      </c>
      <c r="AB90" s="94">
        <f t="shared" si="47"/>
        <v>0</v>
      </c>
      <c r="AC90" s="94">
        <f t="shared" si="47"/>
        <v>0</v>
      </c>
      <c r="AD90" s="94">
        <f t="shared" si="47"/>
        <v>0</v>
      </c>
      <c r="AE90" s="95">
        <f>SUM(H90:AD90)</f>
        <v>0</v>
      </c>
      <c r="AF90" s="96">
        <f>ROUNDDOWN(E90+AE90,0)</f>
        <v>0</v>
      </c>
      <c r="AG90" s="32"/>
    </row>
    <row r="91" spans="1:33" x14ac:dyDescent="0.2">
      <c r="A91" s="153">
        <v>19.3</v>
      </c>
      <c r="B91" s="227"/>
      <c r="C91" s="80"/>
      <c r="D91" s="73" t="s">
        <v>203</v>
      </c>
      <c r="E91" s="74">
        <f>VLOOKUP(C92,単価表,7)</f>
        <v>0</v>
      </c>
      <c r="F91" s="75"/>
      <c r="G91" s="76" t="s">
        <v>113</v>
      </c>
      <c r="H91" s="77">
        <f>VLOOKUP($C92,単価表,10)</f>
        <v>0</v>
      </c>
      <c r="I91" s="77">
        <f>VLOOKUP($C92,単価表,10)</f>
        <v>0</v>
      </c>
      <c r="J91" s="77">
        <f>VLOOKUP($C92,単価表,10)</f>
        <v>0</v>
      </c>
      <c r="K91" s="77">
        <f>VLOOKUP($C92,単価表,9)</f>
        <v>0</v>
      </c>
      <c r="L91" s="77">
        <f>VLOOKUP($C92,単価表,9)</f>
        <v>0</v>
      </c>
      <c r="M91" s="77">
        <f>VLOOKUP($C92,単価表,9)</f>
        <v>0</v>
      </c>
      <c r="N91" s="77">
        <f t="shared" ref="N91:V91" si="48">VLOOKUP($C92,単価表,10)</f>
        <v>0</v>
      </c>
      <c r="O91" s="77">
        <f t="shared" si="48"/>
        <v>0</v>
      </c>
      <c r="P91" s="77">
        <f t="shared" si="48"/>
        <v>0</v>
      </c>
      <c r="Q91" s="77">
        <f t="shared" si="48"/>
        <v>0</v>
      </c>
      <c r="R91" s="77">
        <f t="shared" si="48"/>
        <v>0</v>
      </c>
      <c r="S91" s="77">
        <f t="shared" si="48"/>
        <v>0</v>
      </c>
      <c r="T91" s="77">
        <f t="shared" si="48"/>
        <v>0</v>
      </c>
      <c r="U91" s="77">
        <f t="shared" si="48"/>
        <v>0</v>
      </c>
      <c r="V91" s="77">
        <f t="shared" si="48"/>
        <v>0</v>
      </c>
      <c r="W91" s="77">
        <f>VLOOKUP($C92,単価表,9)</f>
        <v>0</v>
      </c>
      <c r="X91" s="77">
        <f>VLOOKUP($C92,単価表,9)</f>
        <v>0</v>
      </c>
      <c r="Y91" s="77">
        <f>VLOOKUP($C92,単価表,9)</f>
        <v>0</v>
      </c>
      <c r="Z91" s="77">
        <f>VLOOKUP($C92,単価表,10)</f>
        <v>0</v>
      </c>
      <c r="AA91" s="77">
        <f>VLOOKUP($C92,単価表,10)</f>
        <v>0</v>
      </c>
      <c r="AB91" s="77">
        <f>VLOOKUP($C92,単価表,10)</f>
        <v>0</v>
      </c>
      <c r="AC91" s="77">
        <f>VLOOKUP($C92,単価表,10)</f>
        <v>0</v>
      </c>
      <c r="AD91" s="77">
        <f>VLOOKUP($C92,単価表,10)</f>
        <v>0</v>
      </c>
      <c r="AE91" s="78"/>
      <c r="AF91" s="79"/>
      <c r="AG91" s="71"/>
    </row>
    <row r="92" spans="1:33" x14ac:dyDescent="0.2">
      <c r="A92" s="153"/>
      <c r="B92" s="227"/>
      <c r="C92" s="80">
        <v>4</v>
      </c>
      <c r="D92" s="81" t="s">
        <v>202</v>
      </c>
      <c r="E92" s="82">
        <v>20</v>
      </c>
      <c r="F92" s="83" t="s">
        <v>165</v>
      </c>
      <c r="G92" s="84" t="s">
        <v>114</v>
      </c>
      <c r="H92" s="85">
        <v>181</v>
      </c>
      <c r="I92" s="85">
        <v>89</v>
      </c>
      <c r="J92" s="85">
        <v>131</v>
      </c>
      <c r="K92" s="85">
        <v>208</v>
      </c>
      <c r="L92" s="85">
        <v>68</v>
      </c>
      <c r="M92" s="85">
        <v>155</v>
      </c>
      <c r="N92" s="85">
        <v>117</v>
      </c>
      <c r="O92" s="85">
        <v>127</v>
      </c>
      <c r="P92" s="85">
        <v>276</v>
      </c>
      <c r="Q92" s="85">
        <v>84</v>
      </c>
      <c r="R92" s="85">
        <v>72</v>
      </c>
      <c r="S92" s="85">
        <v>119</v>
      </c>
      <c r="T92" s="85">
        <v>181</v>
      </c>
      <c r="U92" s="85">
        <v>89</v>
      </c>
      <c r="V92" s="85">
        <v>131</v>
      </c>
      <c r="W92" s="85">
        <v>208</v>
      </c>
      <c r="X92" s="85">
        <v>68</v>
      </c>
      <c r="Y92" s="85">
        <v>155</v>
      </c>
      <c r="Z92" s="85">
        <v>117</v>
      </c>
      <c r="AA92" s="85">
        <v>127</v>
      </c>
      <c r="AB92" s="85">
        <v>276</v>
      </c>
      <c r="AC92" s="85">
        <v>84</v>
      </c>
      <c r="AD92" s="85">
        <v>72</v>
      </c>
      <c r="AE92" s="86">
        <f>SUM(H92:AD92)</f>
        <v>3135</v>
      </c>
      <c r="AF92" s="87"/>
      <c r="AG92" s="88"/>
    </row>
    <row r="93" spans="1:33" x14ac:dyDescent="0.2">
      <c r="A93" s="153"/>
      <c r="B93" s="227"/>
      <c r="C93" s="97"/>
      <c r="D93" s="90" t="s">
        <v>204</v>
      </c>
      <c r="E93" s="91">
        <f>IF(C92&lt;8,INT(E91*契約月数),INT(E91*E92*契約月数))</f>
        <v>0</v>
      </c>
      <c r="F93" s="92"/>
      <c r="G93" s="93" t="s">
        <v>136</v>
      </c>
      <c r="H93" s="94">
        <f>INT(H91*H92)</f>
        <v>0</v>
      </c>
      <c r="I93" s="94">
        <f t="shared" ref="I93:AD93" si="49">INT(I91*I92)</f>
        <v>0</v>
      </c>
      <c r="J93" s="94">
        <f t="shared" si="49"/>
        <v>0</v>
      </c>
      <c r="K93" s="94">
        <f t="shared" si="49"/>
        <v>0</v>
      </c>
      <c r="L93" s="94">
        <f t="shared" si="49"/>
        <v>0</v>
      </c>
      <c r="M93" s="94">
        <f t="shared" si="49"/>
        <v>0</v>
      </c>
      <c r="N93" s="94">
        <f t="shared" si="49"/>
        <v>0</v>
      </c>
      <c r="O93" s="94">
        <f t="shared" si="49"/>
        <v>0</v>
      </c>
      <c r="P93" s="94">
        <f t="shared" si="49"/>
        <v>0</v>
      </c>
      <c r="Q93" s="94">
        <f t="shared" si="49"/>
        <v>0</v>
      </c>
      <c r="R93" s="94">
        <f t="shared" si="49"/>
        <v>0</v>
      </c>
      <c r="S93" s="94">
        <f t="shared" si="49"/>
        <v>0</v>
      </c>
      <c r="T93" s="94">
        <f t="shared" si="49"/>
        <v>0</v>
      </c>
      <c r="U93" s="94">
        <f t="shared" si="49"/>
        <v>0</v>
      </c>
      <c r="V93" s="94">
        <f t="shared" si="49"/>
        <v>0</v>
      </c>
      <c r="W93" s="94">
        <f t="shared" si="49"/>
        <v>0</v>
      </c>
      <c r="X93" s="94">
        <f t="shared" si="49"/>
        <v>0</v>
      </c>
      <c r="Y93" s="94">
        <f t="shared" si="49"/>
        <v>0</v>
      </c>
      <c r="Z93" s="94">
        <f t="shared" si="49"/>
        <v>0</v>
      </c>
      <c r="AA93" s="94">
        <f t="shared" si="49"/>
        <v>0</v>
      </c>
      <c r="AB93" s="94">
        <f t="shared" si="49"/>
        <v>0</v>
      </c>
      <c r="AC93" s="94">
        <f t="shared" si="49"/>
        <v>0</v>
      </c>
      <c r="AD93" s="94">
        <f t="shared" si="49"/>
        <v>0</v>
      </c>
      <c r="AE93" s="95">
        <f>SUM(H93:AD93)</f>
        <v>0</v>
      </c>
      <c r="AF93" s="96">
        <f>ROUNDDOWN(E93+AE93,0)</f>
        <v>0</v>
      </c>
      <c r="AG93" s="32"/>
    </row>
    <row r="94" spans="1:33" x14ac:dyDescent="0.2">
      <c r="A94" s="194">
        <v>19.399999999999999</v>
      </c>
      <c r="B94" s="197"/>
      <c r="C94" s="98"/>
      <c r="D94" s="73" t="s">
        <v>203</v>
      </c>
      <c r="E94" s="74">
        <f>VLOOKUP(C95,単価表,7)</f>
        <v>0</v>
      </c>
      <c r="F94" s="75"/>
      <c r="G94" s="76" t="s">
        <v>113</v>
      </c>
      <c r="H94" s="77">
        <f>VLOOKUP($C95,単価表,10)</f>
        <v>0</v>
      </c>
      <c r="I94" s="77">
        <f>VLOOKUP($C95,単価表,10)</f>
        <v>0</v>
      </c>
      <c r="J94" s="77">
        <f>VLOOKUP($C95,単価表,10)</f>
        <v>0</v>
      </c>
      <c r="K94" s="77">
        <f>VLOOKUP($C95,単価表,9)</f>
        <v>0</v>
      </c>
      <c r="L94" s="77">
        <f>VLOOKUP($C95,単価表,9)</f>
        <v>0</v>
      </c>
      <c r="M94" s="77">
        <f>VLOOKUP($C95,単価表,9)</f>
        <v>0</v>
      </c>
      <c r="N94" s="77">
        <f t="shared" ref="N94:V94" si="50">VLOOKUP($C95,単価表,10)</f>
        <v>0</v>
      </c>
      <c r="O94" s="77">
        <f t="shared" si="50"/>
        <v>0</v>
      </c>
      <c r="P94" s="77">
        <f t="shared" si="50"/>
        <v>0</v>
      </c>
      <c r="Q94" s="77">
        <f t="shared" si="50"/>
        <v>0</v>
      </c>
      <c r="R94" s="77">
        <f t="shared" si="50"/>
        <v>0</v>
      </c>
      <c r="S94" s="77">
        <f t="shared" si="50"/>
        <v>0</v>
      </c>
      <c r="T94" s="77">
        <f t="shared" si="50"/>
        <v>0</v>
      </c>
      <c r="U94" s="77">
        <f t="shared" si="50"/>
        <v>0</v>
      </c>
      <c r="V94" s="77">
        <f t="shared" si="50"/>
        <v>0</v>
      </c>
      <c r="W94" s="77">
        <f>VLOOKUP($C95,単価表,9)</f>
        <v>0</v>
      </c>
      <c r="X94" s="77">
        <f>VLOOKUP($C95,単価表,9)</f>
        <v>0</v>
      </c>
      <c r="Y94" s="77">
        <f>VLOOKUP($C95,単価表,9)</f>
        <v>0</v>
      </c>
      <c r="Z94" s="77">
        <f>VLOOKUP($C95,単価表,10)</f>
        <v>0</v>
      </c>
      <c r="AA94" s="77">
        <f>VLOOKUP($C95,単価表,10)</f>
        <v>0</v>
      </c>
      <c r="AB94" s="77">
        <f>VLOOKUP($C95,単価表,10)</f>
        <v>0</v>
      </c>
      <c r="AC94" s="77">
        <f>VLOOKUP($C95,単価表,10)</f>
        <v>0</v>
      </c>
      <c r="AD94" s="77">
        <f>VLOOKUP($C95,単価表,10)</f>
        <v>0</v>
      </c>
      <c r="AE94" s="78"/>
      <c r="AF94" s="79"/>
      <c r="AG94" s="71"/>
    </row>
    <row r="95" spans="1:33" x14ac:dyDescent="0.2">
      <c r="A95" s="195"/>
      <c r="B95" s="198"/>
      <c r="C95" s="80">
        <v>10</v>
      </c>
      <c r="D95" s="81" t="s">
        <v>202</v>
      </c>
      <c r="E95" s="82">
        <v>7</v>
      </c>
      <c r="F95" s="83" t="s">
        <v>166</v>
      </c>
      <c r="G95" s="84" t="s">
        <v>114</v>
      </c>
      <c r="H95" s="85">
        <v>0</v>
      </c>
      <c r="I95" s="85">
        <v>872</v>
      </c>
      <c r="J95" s="85">
        <v>2051</v>
      </c>
      <c r="K95" s="85">
        <v>2340</v>
      </c>
      <c r="L95" s="85">
        <v>395</v>
      </c>
      <c r="M95" s="85">
        <v>0</v>
      </c>
      <c r="N95" s="85">
        <v>0</v>
      </c>
      <c r="O95" s="85">
        <v>0</v>
      </c>
      <c r="P95" s="85">
        <v>0</v>
      </c>
      <c r="Q95" s="85">
        <v>0</v>
      </c>
      <c r="R95" s="85">
        <v>0</v>
      </c>
      <c r="S95" s="85">
        <v>0</v>
      </c>
      <c r="T95" s="85">
        <v>0</v>
      </c>
      <c r="U95" s="85">
        <v>872</v>
      </c>
      <c r="V95" s="85">
        <v>2051</v>
      </c>
      <c r="W95" s="85">
        <v>2340</v>
      </c>
      <c r="X95" s="85">
        <v>395</v>
      </c>
      <c r="Y95" s="85">
        <v>0</v>
      </c>
      <c r="Z95" s="85">
        <v>0</v>
      </c>
      <c r="AA95" s="85">
        <v>0</v>
      </c>
      <c r="AB95" s="85">
        <v>0</v>
      </c>
      <c r="AC95" s="85">
        <v>0</v>
      </c>
      <c r="AD95" s="85">
        <v>0</v>
      </c>
      <c r="AE95" s="86">
        <f>SUM(H95:AD95)</f>
        <v>11316</v>
      </c>
      <c r="AF95" s="87"/>
      <c r="AG95" s="88"/>
    </row>
    <row r="96" spans="1:33" x14ac:dyDescent="0.2">
      <c r="A96" s="196"/>
      <c r="B96" s="199"/>
      <c r="C96" s="89"/>
      <c r="D96" s="90" t="s">
        <v>204</v>
      </c>
      <c r="E96" s="91">
        <f>IF(C95&lt;8,INT(E94*契約月数),INT(E94*E95*契約月数))</f>
        <v>0</v>
      </c>
      <c r="F96" s="92"/>
      <c r="G96" s="93" t="s">
        <v>136</v>
      </c>
      <c r="H96" s="94">
        <f>INT(H94*H95)</f>
        <v>0</v>
      </c>
      <c r="I96" s="94">
        <f t="shared" ref="I96:AD96" si="51">INT(I94*I95)</f>
        <v>0</v>
      </c>
      <c r="J96" s="94">
        <f t="shared" si="51"/>
        <v>0</v>
      </c>
      <c r="K96" s="94">
        <f t="shared" si="51"/>
        <v>0</v>
      </c>
      <c r="L96" s="94">
        <f t="shared" si="51"/>
        <v>0</v>
      </c>
      <c r="M96" s="94">
        <f t="shared" si="51"/>
        <v>0</v>
      </c>
      <c r="N96" s="94">
        <f t="shared" si="51"/>
        <v>0</v>
      </c>
      <c r="O96" s="94">
        <f t="shared" si="51"/>
        <v>0</v>
      </c>
      <c r="P96" s="94">
        <f t="shared" si="51"/>
        <v>0</v>
      </c>
      <c r="Q96" s="94">
        <f t="shared" si="51"/>
        <v>0</v>
      </c>
      <c r="R96" s="94">
        <f t="shared" si="51"/>
        <v>0</v>
      </c>
      <c r="S96" s="94">
        <f t="shared" si="51"/>
        <v>0</v>
      </c>
      <c r="T96" s="94">
        <f t="shared" si="51"/>
        <v>0</v>
      </c>
      <c r="U96" s="94">
        <f t="shared" si="51"/>
        <v>0</v>
      </c>
      <c r="V96" s="94">
        <f t="shared" si="51"/>
        <v>0</v>
      </c>
      <c r="W96" s="94">
        <f t="shared" si="51"/>
        <v>0</v>
      </c>
      <c r="X96" s="94">
        <f t="shared" si="51"/>
        <v>0</v>
      </c>
      <c r="Y96" s="94">
        <f t="shared" si="51"/>
        <v>0</v>
      </c>
      <c r="Z96" s="94">
        <f t="shared" si="51"/>
        <v>0</v>
      </c>
      <c r="AA96" s="94">
        <f t="shared" si="51"/>
        <v>0</v>
      </c>
      <c r="AB96" s="94">
        <f t="shared" si="51"/>
        <v>0</v>
      </c>
      <c r="AC96" s="94">
        <f t="shared" si="51"/>
        <v>0</v>
      </c>
      <c r="AD96" s="94">
        <f t="shared" si="51"/>
        <v>0</v>
      </c>
      <c r="AE96" s="95">
        <f>SUM(H96:AD96)</f>
        <v>0</v>
      </c>
      <c r="AF96" s="96">
        <f>ROUNDDOWN(E96+AE96,0)</f>
        <v>0</v>
      </c>
      <c r="AG96" s="32"/>
    </row>
    <row r="97" spans="1:33" x14ac:dyDescent="0.2">
      <c r="A97" s="193">
        <v>20</v>
      </c>
      <c r="B97" s="221" t="s">
        <v>34</v>
      </c>
      <c r="C97" s="72"/>
      <c r="D97" s="73" t="s">
        <v>203</v>
      </c>
      <c r="E97" s="74">
        <f>VLOOKUP(C98,単価表,7)</f>
        <v>0</v>
      </c>
      <c r="F97" s="75"/>
      <c r="G97" s="76" t="s">
        <v>113</v>
      </c>
      <c r="H97" s="77">
        <f>VLOOKUP($C98,単価表,10)</f>
        <v>0</v>
      </c>
      <c r="I97" s="77">
        <f>VLOOKUP($C98,単価表,10)</f>
        <v>0</v>
      </c>
      <c r="J97" s="77">
        <f>VLOOKUP($C98,単価表,10)</f>
        <v>0</v>
      </c>
      <c r="K97" s="77">
        <f>VLOOKUP($C98,単価表,9)</f>
        <v>0</v>
      </c>
      <c r="L97" s="77">
        <f>VLOOKUP($C98,単価表,9)</f>
        <v>0</v>
      </c>
      <c r="M97" s="77">
        <f>VLOOKUP($C98,単価表,9)</f>
        <v>0</v>
      </c>
      <c r="N97" s="77">
        <f t="shared" ref="N97:V97" si="52">VLOOKUP($C98,単価表,10)</f>
        <v>0</v>
      </c>
      <c r="O97" s="77">
        <f t="shared" si="52"/>
        <v>0</v>
      </c>
      <c r="P97" s="77">
        <f t="shared" si="52"/>
        <v>0</v>
      </c>
      <c r="Q97" s="77">
        <f t="shared" si="52"/>
        <v>0</v>
      </c>
      <c r="R97" s="77">
        <f t="shared" si="52"/>
        <v>0</v>
      </c>
      <c r="S97" s="77">
        <f t="shared" si="52"/>
        <v>0</v>
      </c>
      <c r="T97" s="77">
        <f t="shared" si="52"/>
        <v>0</v>
      </c>
      <c r="U97" s="77">
        <f t="shared" si="52"/>
        <v>0</v>
      </c>
      <c r="V97" s="77">
        <f t="shared" si="52"/>
        <v>0</v>
      </c>
      <c r="W97" s="77">
        <f>VLOOKUP($C98,単価表,9)</f>
        <v>0</v>
      </c>
      <c r="X97" s="77">
        <f>VLOOKUP($C98,単価表,9)</f>
        <v>0</v>
      </c>
      <c r="Y97" s="77">
        <f>VLOOKUP($C98,単価表,9)</f>
        <v>0</v>
      </c>
      <c r="Z97" s="77">
        <f>VLOOKUP($C98,単価表,10)</f>
        <v>0</v>
      </c>
      <c r="AA97" s="77">
        <f>VLOOKUP($C98,単価表,10)</f>
        <v>0</v>
      </c>
      <c r="AB97" s="77">
        <f>VLOOKUP($C98,単価表,10)</f>
        <v>0</v>
      </c>
      <c r="AC97" s="77">
        <f>VLOOKUP($C98,単価表,10)</f>
        <v>0</v>
      </c>
      <c r="AD97" s="77">
        <f>VLOOKUP($C98,単価表,10)</f>
        <v>0</v>
      </c>
      <c r="AE97" s="78"/>
      <c r="AF97" s="79"/>
      <c r="AG97" s="71"/>
    </row>
    <row r="98" spans="1:33" x14ac:dyDescent="0.2">
      <c r="A98" s="188"/>
      <c r="B98" s="198"/>
      <c r="C98" s="80">
        <v>11</v>
      </c>
      <c r="D98" s="81" t="s">
        <v>202</v>
      </c>
      <c r="E98" s="82">
        <v>56</v>
      </c>
      <c r="F98" s="83" t="s">
        <v>166</v>
      </c>
      <c r="G98" s="84" t="s">
        <v>114</v>
      </c>
      <c r="H98" s="85">
        <v>4804</v>
      </c>
      <c r="I98" s="85">
        <v>4015</v>
      </c>
      <c r="J98" s="85">
        <v>6609</v>
      </c>
      <c r="K98" s="85">
        <v>6701</v>
      </c>
      <c r="L98" s="85">
        <v>4209</v>
      </c>
      <c r="M98" s="85">
        <v>4664</v>
      </c>
      <c r="N98" s="85">
        <v>4426</v>
      </c>
      <c r="O98" s="85">
        <v>3924</v>
      </c>
      <c r="P98" s="85">
        <v>6654</v>
      </c>
      <c r="Q98" s="85">
        <v>7215</v>
      </c>
      <c r="R98" s="85">
        <v>7134</v>
      </c>
      <c r="S98" s="85">
        <v>5641</v>
      </c>
      <c r="T98" s="85">
        <v>4804</v>
      </c>
      <c r="U98" s="85">
        <v>4015</v>
      </c>
      <c r="V98" s="85">
        <v>6609</v>
      </c>
      <c r="W98" s="85">
        <v>6701</v>
      </c>
      <c r="X98" s="85">
        <v>4209</v>
      </c>
      <c r="Y98" s="85">
        <v>4664</v>
      </c>
      <c r="Z98" s="85">
        <v>4426</v>
      </c>
      <c r="AA98" s="85">
        <v>3924</v>
      </c>
      <c r="AB98" s="85">
        <v>6654</v>
      </c>
      <c r="AC98" s="85">
        <v>7215</v>
      </c>
      <c r="AD98" s="85">
        <v>7134</v>
      </c>
      <c r="AE98" s="86">
        <f>SUM(H98:AD98)</f>
        <v>126351</v>
      </c>
      <c r="AF98" s="87"/>
      <c r="AG98" s="88"/>
    </row>
    <row r="99" spans="1:33" x14ac:dyDescent="0.2">
      <c r="A99" s="220"/>
      <c r="B99" s="199"/>
      <c r="C99" s="89"/>
      <c r="D99" s="90" t="s">
        <v>204</v>
      </c>
      <c r="E99" s="91">
        <f>IF(C98&lt;8,INT(E97*契約月数),INT(E97*E98*契約月数))</f>
        <v>0</v>
      </c>
      <c r="F99" s="92"/>
      <c r="G99" s="93" t="s">
        <v>136</v>
      </c>
      <c r="H99" s="94">
        <f>INT(H97*H98)</f>
        <v>0</v>
      </c>
      <c r="I99" s="94">
        <f t="shared" ref="I99:AD99" si="53">INT(I97*I98)</f>
        <v>0</v>
      </c>
      <c r="J99" s="94">
        <f t="shared" si="53"/>
        <v>0</v>
      </c>
      <c r="K99" s="94">
        <f t="shared" si="53"/>
        <v>0</v>
      </c>
      <c r="L99" s="94">
        <f t="shared" si="53"/>
        <v>0</v>
      </c>
      <c r="M99" s="94">
        <f t="shared" si="53"/>
        <v>0</v>
      </c>
      <c r="N99" s="94">
        <f t="shared" si="53"/>
        <v>0</v>
      </c>
      <c r="O99" s="94">
        <f t="shared" si="53"/>
        <v>0</v>
      </c>
      <c r="P99" s="94">
        <f t="shared" si="53"/>
        <v>0</v>
      </c>
      <c r="Q99" s="94">
        <f t="shared" si="53"/>
        <v>0</v>
      </c>
      <c r="R99" s="94">
        <f t="shared" si="53"/>
        <v>0</v>
      </c>
      <c r="S99" s="94">
        <f t="shared" si="53"/>
        <v>0</v>
      </c>
      <c r="T99" s="94">
        <f t="shared" si="53"/>
        <v>0</v>
      </c>
      <c r="U99" s="94">
        <f t="shared" si="53"/>
        <v>0</v>
      </c>
      <c r="V99" s="94">
        <f t="shared" si="53"/>
        <v>0</v>
      </c>
      <c r="W99" s="94">
        <f t="shared" si="53"/>
        <v>0</v>
      </c>
      <c r="X99" s="94">
        <f t="shared" si="53"/>
        <v>0</v>
      </c>
      <c r="Y99" s="94">
        <f t="shared" si="53"/>
        <v>0</v>
      </c>
      <c r="Z99" s="94">
        <f t="shared" si="53"/>
        <v>0</v>
      </c>
      <c r="AA99" s="94">
        <f t="shared" si="53"/>
        <v>0</v>
      </c>
      <c r="AB99" s="94">
        <f t="shared" si="53"/>
        <v>0</v>
      </c>
      <c r="AC99" s="94">
        <f t="shared" si="53"/>
        <v>0</v>
      </c>
      <c r="AD99" s="94">
        <f t="shared" si="53"/>
        <v>0</v>
      </c>
      <c r="AE99" s="95">
        <f>SUM(H99:AD99)</f>
        <v>0</v>
      </c>
      <c r="AF99" s="96">
        <f>ROUNDDOWN(E99+AE99,0)</f>
        <v>0</v>
      </c>
      <c r="AG99" s="32"/>
    </row>
    <row r="100" spans="1:33" x14ac:dyDescent="0.2">
      <c r="A100" s="223">
        <v>21</v>
      </c>
      <c r="B100" s="221" t="s">
        <v>35</v>
      </c>
      <c r="C100" s="72"/>
      <c r="D100" s="73" t="s">
        <v>203</v>
      </c>
      <c r="E100" s="74">
        <f>VLOOKUP(C101,単価表,7)</f>
        <v>0</v>
      </c>
      <c r="F100" s="75"/>
      <c r="G100" s="76" t="s">
        <v>113</v>
      </c>
      <c r="H100" s="77">
        <f>VLOOKUP($C101,単価表,10)</f>
        <v>0</v>
      </c>
      <c r="I100" s="77">
        <f>VLOOKUP($C101,単価表,10)</f>
        <v>0</v>
      </c>
      <c r="J100" s="77">
        <f>VLOOKUP($C101,単価表,10)</f>
        <v>0</v>
      </c>
      <c r="K100" s="77">
        <f>VLOOKUP($C101,単価表,9)</f>
        <v>0</v>
      </c>
      <c r="L100" s="77">
        <f>VLOOKUP($C101,単価表,9)</f>
        <v>0</v>
      </c>
      <c r="M100" s="77">
        <f>VLOOKUP($C101,単価表,9)</f>
        <v>0</v>
      </c>
      <c r="N100" s="77">
        <f t="shared" ref="N100:V100" si="54">VLOOKUP($C101,単価表,10)</f>
        <v>0</v>
      </c>
      <c r="O100" s="77">
        <f t="shared" si="54"/>
        <v>0</v>
      </c>
      <c r="P100" s="77">
        <f t="shared" si="54"/>
        <v>0</v>
      </c>
      <c r="Q100" s="77">
        <f t="shared" si="54"/>
        <v>0</v>
      </c>
      <c r="R100" s="77">
        <f t="shared" si="54"/>
        <v>0</v>
      </c>
      <c r="S100" s="77">
        <f t="shared" si="54"/>
        <v>0</v>
      </c>
      <c r="T100" s="77">
        <f t="shared" si="54"/>
        <v>0</v>
      </c>
      <c r="U100" s="77">
        <f t="shared" si="54"/>
        <v>0</v>
      </c>
      <c r="V100" s="77">
        <f t="shared" si="54"/>
        <v>0</v>
      </c>
      <c r="W100" s="77">
        <f>VLOOKUP($C101,単価表,9)</f>
        <v>0</v>
      </c>
      <c r="X100" s="77">
        <f>VLOOKUP($C101,単価表,9)</f>
        <v>0</v>
      </c>
      <c r="Y100" s="77">
        <f>VLOOKUP($C101,単価表,9)</f>
        <v>0</v>
      </c>
      <c r="Z100" s="77">
        <f>VLOOKUP($C101,単価表,10)</f>
        <v>0</v>
      </c>
      <c r="AA100" s="77">
        <f>VLOOKUP($C101,単価表,10)</f>
        <v>0</v>
      </c>
      <c r="AB100" s="77">
        <f>VLOOKUP($C101,単価表,10)</f>
        <v>0</v>
      </c>
      <c r="AC100" s="77">
        <f>VLOOKUP($C101,単価表,10)</f>
        <v>0</v>
      </c>
      <c r="AD100" s="77">
        <f>VLOOKUP($C101,単価表,10)</f>
        <v>0</v>
      </c>
      <c r="AE100" s="78"/>
      <c r="AF100" s="79"/>
      <c r="AG100" s="71"/>
    </row>
    <row r="101" spans="1:33" x14ac:dyDescent="0.2">
      <c r="A101" s="224"/>
      <c r="B101" s="198"/>
      <c r="C101" s="80">
        <v>11</v>
      </c>
      <c r="D101" s="81" t="s">
        <v>202</v>
      </c>
      <c r="E101" s="82">
        <v>57</v>
      </c>
      <c r="F101" s="83" t="s">
        <v>166</v>
      </c>
      <c r="G101" s="84" t="s">
        <v>114</v>
      </c>
      <c r="H101" s="85">
        <v>3781</v>
      </c>
      <c r="I101" s="85">
        <v>3417</v>
      </c>
      <c r="J101" s="85">
        <v>5904</v>
      </c>
      <c r="K101" s="85">
        <v>7125</v>
      </c>
      <c r="L101" s="85">
        <v>3892</v>
      </c>
      <c r="M101" s="85">
        <v>4118</v>
      </c>
      <c r="N101" s="85">
        <v>3765</v>
      </c>
      <c r="O101" s="85">
        <v>3398</v>
      </c>
      <c r="P101" s="85">
        <v>5881</v>
      </c>
      <c r="Q101" s="85">
        <v>6994</v>
      </c>
      <c r="R101" s="85">
        <v>6599</v>
      </c>
      <c r="S101" s="85">
        <v>5479</v>
      </c>
      <c r="T101" s="85">
        <v>3781</v>
      </c>
      <c r="U101" s="85">
        <v>3417</v>
      </c>
      <c r="V101" s="85">
        <v>5904</v>
      </c>
      <c r="W101" s="85">
        <v>7125</v>
      </c>
      <c r="X101" s="85">
        <v>3892</v>
      </c>
      <c r="Y101" s="85">
        <v>4118</v>
      </c>
      <c r="Z101" s="85">
        <v>3765</v>
      </c>
      <c r="AA101" s="85">
        <v>3398</v>
      </c>
      <c r="AB101" s="85">
        <v>5881</v>
      </c>
      <c r="AC101" s="85">
        <v>6994</v>
      </c>
      <c r="AD101" s="85">
        <v>6599</v>
      </c>
      <c r="AE101" s="86">
        <f>SUM(H101:AD101)</f>
        <v>115227</v>
      </c>
      <c r="AF101" s="87"/>
      <c r="AG101" s="88"/>
    </row>
    <row r="102" spans="1:33" x14ac:dyDescent="0.2">
      <c r="A102" s="225"/>
      <c r="B102" s="199"/>
      <c r="C102" s="89"/>
      <c r="D102" s="90" t="s">
        <v>204</v>
      </c>
      <c r="E102" s="91">
        <f>IF(C101&lt;8,INT(E100*契約月数),INT(E100*E101*契約月数))</f>
        <v>0</v>
      </c>
      <c r="F102" s="92"/>
      <c r="G102" s="93" t="s">
        <v>136</v>
      </c>
      <c r="H102" s="94">
        <f>INT(H100*H101)</f>
        <v>0</v>
      </c>
      <c r="I102" s="94">
        <f t="shared" ref="I102:AD102" si="55">INT(I100*I101)</f>
        <v>0</v>
      </c>
      <c r="J102" s="94">
        <f t="shared" si="55"/>
        <v>0</v>
      </c>
      <c r="K102" s="94">
        <f t="shared" si="55"/>
        <v>0</v>
      </c>
      <c r="L102" s="94">
        <f t="shared" si="55"/>
        <v>0</v>
      </c>
      <c r="M102" s="94">
        <f t="shared" si="55"/>
        <v>0</v>
      </c>
      <c r="N102" s="94">
        <f t="shared" si="55"/>
        <v>0</v>
      </c>
      <c r="O102" s="94">
        <f t="shared" si="55"/>
        <v>0</v>
      </c>
      <c r="P102" s="94">
        <f t="shared" si="55"/>
        <v>0</v>
      </c>
      <c r="Q102" s="94">
        <f t="shared" si="55"/>
        <v>0</v>
      </c>
      <c r="R102" s="94">
        <f t="shared" si="55"/>
        <v>0</v>
      </c>
      <c r="S102" s="94">
        <f t="shared" si="55"/>
        <v>0</v>
      </c>
      <c r="T102" s="94">
        <f t="shared" si="55"/>
        <v>0</v>
      </c>
      <c r="U102" s="94">
        <f t="shared" si="55"/>
        <v>0</v>
      </c>
      <c r="V102" s="94">
        <f t="shared" si="55"/>
        <v>0</v>
      </c>
      <c r="W102" s="94">
        <f t="shared" si="55"/>
        <v>0</v>
      </c>
      <c r="X102" s="94">
        <f t="shared" si="55"/>
        <v>0</v>
      </c>
      <c r="Y102" s="94">
        <f t="shared" si="55"/>
        <v>0</v>
      </c>
      <c r="Z102" s="94">
        <f t="shared" si="55"/>
        <v>0</v>
      </c>
      <c r="AA102" s="94">
        <f t="shared" si="55"/>
        <v>0</v>
      </c>
      <c r="AB102" s="94">
        <f t="shared" si="55"/>
        <v>0</v>
      </c>
      <c r="AC102" s="94">
        <f t="shared" si="55"/>
        <v>0</v>
      </c>
      <c r="AD102" s="94">
        <f t="shared" si="55"/>
        <v>0</v>
      </c>
      <c r="AE102" s="95">
        <f>SUM(H102:AD102)</f>
        <v>0</v>
      </c>
      <c r="AF102" s="96">
        <f>ROUNDDOWN(E102+AE102,0)</f>
        <v>0</v>
      </c>
      <c r="AG102" s="32"/>
    </row>
    <row r="103" spans="1:33" x14ac:dyDescent="0.2">
      <c r="A103" s="223">
        <v>22</v>
      </c>
      <c r="B103" s="221" t="s">
        <v>109</v>
      </c>
      <c r="C103" s="72"/>
      <c r="D103" s="73" t="s">
        <v>203</v>
      </c>
      <c r="E103" s="74">
        <f>VLOOKUP(C104,単価表,7)</f>
        <v>0</v>
      </c>
      <c r="F103" s="75"/>
      <c r="G103" s="76" t="s">
        <v>113</v>
      </c>
      <c r="H103" s="77">
        <f>VLOOKUP($C104,単価表,10)</f>
        <v>0</v>
      </c>
      <c r="I103" s="77">
        <f>VLOOKUP($C104,単価表,10)</f>
        <v>0</v>
      </c>
      <c r="J103" s="77">
        <f>VLOOKUP($C104,単価表,10)</f>
        <v>0</v>
      </c>
      <c r="K103" s="77">
        <f>VLOOKUP($C104,単価表,9)</f>
        <v>0</v>
      </c>
      <c r="L103" s="77">
        <f>VLOOKUP($C104,単価表,9)</f>
        <v>0</v>
      </c>
      <c r="M103" s="77">
        <f>VLOOKUP($C104,単価表,9)</f>
        <v>0</v>
      </c>
      <c r="N103" s="77">
        <f t="shared" ref="N103:V103" si="56">VLOOKUP($C104,単価表,10)</f>
        <v>0</v>
      </c>
      <c r="O103" s="77">
        <f t="shared" si="56"/>
        <v>0</v>
      </c>
      <c r="P103" s="77">
        <f t="shared" si="56"/>
        <v>0</v>
      </c>
      <c r="Q103" s="77">
        <f t="shared" si="56"/>
        <v>0</v>
      </c>
      <c r="R103" s="77">
        <f t="shared" si="56"/>
        <v>0</v>
      </c>
      <c r="S103" s="77">
        <f t="shared" si="56"/>
        <v>0</v>
      </c>
      <c r="T103" s="77">
        <f t="shared" si="56"/>
        <v>0</v>
      </c>
      <c r="U103" s="77">
        <f t="shared" si="56"/>
        <v>0</v>
      </c>
      <c r="V103" s="77">
        <f t="shared" si="56"/>
        <v>0</v>
      </c>
      <c r="W103" s="77">
        <f>VLOOKUP($C104,単価表,9)</f>
        <v>0</v>
      </c>
      <c r="X103" s="77">
        <f>VLOOKUP($C104,単価表,9)</f>
        <v>0</v>
      </c>
      <c r="Y103" s="77">
        <f>VLOOKUP($C104,単価表,9)</f>
        <v>0</v>
      </c>
      <c r="Z103" s="77">
        <f>VLOOKUP($C104,単価表,10)</f>
        <v>0</v>
      </c>
      <c r="AA103" s="77">
        <f>VLOOKUP($C104,単価表,10)</f>
        <v>0</v>
      </c>
      <c r="AB103" s="77">
        <f>VLOOKUP($C104,単価表,10)</f>
        <v>0</v>
      </c>
      <c r="AC103" s="77">
        <f>VLOOKUP($C104,単価表,10)</f>
        <v>0</v>
      </c>
      <c r="AD103" s="77">
        <f>VLOOKUP($C104,単価表,10)</f>
        <v>0</v>
      </c>
      <c r="AE103" s="78"/>
      <c r="AF103" s="79"/>
      <c r="AG103" s="71"/>
    </row>
    <row r="104" spans="1:33" x14ac:dyDescent="0.2">
      <c r="A104" s="224"/>
      <c r="B104" s="198"/>
      <c r="C104" s="80">
        <v>11</v>
      </c>
      <c r="D104" s="81" t="s">
        <v>202</v>
      </c>
      <c r="E104" s="82">
        <v>50</v>
      </c>
      <c r="F104" s="83" t="s">
        <v>166</v>
      </c>
      <c r="G104" s="84" t="s">
        <v>114</v>
      </c>
      <c r="H104" s="85">
        <v>3479</v>
      </c>
      <c r="I104" s="85">
        <v>2686</v>
      </c>
      <c r="J104" s="85">
        <v>2802</v>
      </c>
      <c r="K104" s="85">
        <v>3182</v>
      </c>
      <c r="L104" s="85">
        <v>2844</v>
      </c>
      <c r="M104" s="85">
        <v>3053</v>
      </c>
      <c r="N104" s="85">
        <v>3285</v>
      </c>
      <c r="O104" s="85">
        <v>3262</v>
      </c>
      <c r="P104" s="85">
        <v>12917</v>
      </c>
      <c r="Q104" s="85">
        <v>18049</v>
      </c>
      <c r="R104" s="85">
        <v>15545</v>
      </c>
      <c r="S104" s="85">
        <v>9781</v>
      </c>
      <c r="T104" s="85">
        <v>3479</v>
      </c>
      <c r="U104" s="85">
        <v>2686</v>
      </c>
      <c r="V104" s="85">
        <v>2802</v>
      </c>
      <c r="W104" s="85">
        <v>3182</v>
      </c>
      <c r="X104" s="85">
        <v>2844</v>
      </c>
      <c r="Y104" s="85">
        <v>3053</v>
      </c>
      <c r="Z104" s="85">
        <v>3285</v>
      </c>
      <c r="AA104" s="85">
        <v>3262</v>
      </c>
      <c r="AB104" s="85">
        <v>12917</v>
      </c>
      <c r="AC104" s="85">
        <v>18049</v>
      </c>
      <c r="AD104" s="85">
        <v>15545</v>
      </c>
      <c r="AE104" s="86">
        <f>SUM(H104:AD104)</f>
        <v>151989</v>
      </c>
      <c r="AF104" s="87"/>
      <c r="AG104" s="88"/>
    </row>
    <row r="105" spans="1:33" x14ac:dyDescent="0.2">
      <c r="A105" s="225"/>
      <c r="B105" s="199"/>
      <c r="C105" s="89"/>
      <c r="D105" s="90" t="s">
        <v>204</v>
      </c>
      <c r="E105" s="91">
        <f>IF(C104&lt;8,INT(E103*契約月数),INT(E103*E104*契約月数))</f>
        <v>0</v>
      </c>
      <c r="F105" s="92"/>
      <c r="G105" s="93" t="s">
        <v>136</v>
      </c>
      <c r="H105" s="94">
        <f>INT(H103*H104)</f>
        <v>0</v>
      </c>
      <c r="I105" s="94">
        <f t="shared" ref="I105:AD105" si="57">INT(I103*I104)</f>
        <v>0</v>
      </c>
      <c r="J105" s="94">
        <f t="shared" si="57"/>
        <v>0</v>
      </c>
      <c r="K105" s="94">
        <f t="shared" si="57"/>
        <v>0</v>
      </c>
      <c r="L105" s="94">
        <f t="shared" si="57"/>
        <v>0</v>
      </c>
      <c r="M105" s="94">
        <f t="shared" si="57"/>
        <v>0</v>
      </c>
      <c r="N105" s="94">
        <f t="shared" si="57"/>
        <v>0</v>
      </c>
      <c r="O105" s="94">
        <f t="shared" si="57"/>
        <v>0</v>
      </c>
      <c r="P105" s="94">
        <f t="shared" si="57"/>
        <v>0</v>
      </c>
      <c r="Q105" s="94">
        <f t="shared" si="57"/>
        <v>0</v>
      </c>
      <c r="R105" s="94">
        <f t="shared" si="57"/>
        <v>0</v>
      </c>
      <c r="S105" s="94">
        <f t="shared" si="57"/>
        <v>0</v>
      </c>
      <c r="T105" s="94">
        <f t="shared" si="57"/>
        <v>0</v>
      </c>
      <c r="U105" s="94">
        <f t="shared" si="57"/>
        <v>0</v>
      </c>
      <c r="V105" s="94">
        <f t="shared" si="57"/>
        <v>0</v>
      </c>
      <c r="W105" s="94">
        <f t="shared" si="57"/>
        <v>0</v>
      </c>
      <c r="X105" s="94">
        <f t="shared" si="57"/>
        <v>0</v>
      </c>
      <c r="Y105" s="94">
        <f t="shared" si="57"/>
        <v>0</v>
      </c>
      <c r="Z105" s="94">
        <f t="shared" si="57"/>
        <v>0</v>
      </c>
      <c r="AA105" s="94">
        <f t="shared" si="57"/>
        <v>0</v>
      </c>
      <c r="AB105" s="94">
        <f t="shared" si="57"/>
        <v>0</v>
      </c>
      <c r="AC105" s="94">
        <f t="shared" si="57"/>
        <v>0</v>
      </c>
      <c r="AD105" s="94">
        <f t="shared" si="57"/>
        <v>0</v>
      </c>
      <c r="AE105" s="95">
        <f>SUM(H105:AD105)</f>
        <v>0</v>
      </c>
      <c r="AF105" s="96">
        <f>ROUNDDOWN(E105+AE105,0)</f>
        <v>0</v>
      </c>
      <c r="AG105" s="32"/>
    </row>
    <row r="106" spans="1:33" x14ac:dyDescent="0.2">
      <c r="A106" s="223">
        <v>23</v>
      </c>
      <c r="B106" s="190" t="s">
        <v>176</v>
      </c>
      <c r="C106" s="72"/>
      <c r="D106" s="73" t="s">
        <v>203</v>
      </c>
      <c r="E106" s="74">
        <f>VLOOKUP(C107,単価表,7)</f>
        <v>0</v>
      </c>
      <c r="F106" s="75"/>
      <c r="G106" s="76" t="s">
        <v>113</v>
      </c>
      <c r="H106" s="77">
        <f>VLOOKUP($C107,単価表,10)</f>
        <v>0</v>
      </c>
      <c r="I106" s="77">
        <f>VLOOKUP($C107,単価表,10)</f>
        <v>0</v>
      </c>
      <c r="J106" s="77">
        <f>VLOOKUP($C107,単価表,10)</f>
        <v>0</v>
      </c>
      <c r="K106" s="77">
        <f>VLOOKUP($C107,単価表,9)</f>
        <v>0</v>
      </c>
      <c r="L106" s="77">
        <f>VLOOKUP($C107,単価表,9)</f>
        <v>0</v>
      </c>
      <c r="M106" s="77">
        <f>VLOOKUP($C107,単価表,9)</f>
        <v>0</v>
      </c>
      <c r="N106" s="77">
        <f t="shared" ref="N106:V106" si="58">VLOOKUP($C107,単価表,10)</f>
        <v>0</v>
      </c>
      <c r="O106" s="77">
        <f t="shared" si="58"/>
        <v>0</v>
      </c>
      <c r="P106" s="77">
        <f t="shared" si="58"/>
        <v>0</v>
      </c>
      <c r="Q106" s="77">
        <f t="shared" si="58"/>
        <v>0</v>
      </c>
      <c r="R106" s="77">
        <f t="shared" si="58"/>
        <v>0</v>
      </c>
      <c r="S106" s="77">
        <f t="shared" si="58"/>
        <v>0</v>
      </c>
      <c r="T106" s="77">
        <f t="shared" si="58"/>
        <v>0</v>
      </c>
      <c r="U106" s="77">
        <f t="shared" si="58"/>
        <v>0</v>
      </c>
      <c r="V106" s="77">
        <f t="shared" si="58"/>
        <v>0</v>
      </c>
      <c r="W106" s="77">
        <f>VLOOKUP($C107,単価表,9)</f>
        <v>0</v>
      </c>
      <c r="X106" s="77">
        <f>VLOOKUP($C107,単価表,9)</f>
        <v>0</v>
      </c>
      <c r="Y106" s="77">
        <f>VLOOKUP($C107,単価表,9)</f>
        <v>0</v>
      </c>
      <c r="Z106" s="77">
        <f>VLOOKUP($C107,単価表,10)</f>
        <v>0</v>
      </c>
      <c r="AA106" s="77">
        <f>VLOOKUP($C107,単価表,10)</f>
        <v>0</v>
      </c>
      <c r="AB106" s="77">
        <f>VLOOKUP($C107,単価表,10)</f>
        <v>0</v>
      </c>
      <c r="AC106" s="77">
        <f>VLOOKUP($C107,単価表,10)</f>
        <v>0</v>
      </c>
      <c r="AD106" s="77">
        <f>VLOOKUP($C107,単価表,10)</f>
        <v>0</v>
      </c>
      <c r="AE106" s="78"/>
      <c r="AF106" s="79"/>
      <c r="AG106" s="71"/>
    </row>
    <row r="107" spans="1:33" x14ac:dyDescent="0.2">
      <c r="A107" s="224"/>
      <c r="B107" s="191"/>
      <c r="C107" s="80">
        <v>2</v>
      </c>
      <c r="D107" s="81" t="s">
        <v>202</v>
      </c>
      <c r="E107" s="82">
        <v>10</v>
      </c>
      <c r="F107" s="83" t="s">
        <v>165</v>
      </c>
      <c r="G107" s="84" t="s">
        <v>114</v>
      </c>
      <c r="H107" s="85">
        <v>63</v>
      </c>
      <c r="I107" s="85">
        <v>9</v>
      </c>
      <c r="J107" s="85">
        <v>8</v>
      </c>
      <c r="K107" s="85">
        <v>7</v>
      </c>
      <c r="L107" s="85">
        <v>6</v>
      </c>
      <c r="M107" s="85">
        <v>8</v>
      </c>
      <c r="N107" s="85">
        <v>20</v>
      </c>
      <c r="O107" s="85">
        <v>19</v>
      </c>
      <c r="P107" s="85">
        <v>24</v>
      </c>
      <c r="Q107" s="85">
        <v>26</v>
      </c>
      <c r="R107" s="85">
        <v>41</v>
      </c>
      <c r="S107" s="85">
        <v>58</v>
      </c>
      <c r="T107" s="85">
        <v>63</v>
      </c>
      <c r="U107" s="85">
        <v>9</v>
      </c>
      <c r="V107" s="85">
        <v>8</v>
      </c>
      <c r="W107" s="85">
        <v>7</v>
      </c>
      <c r="X107" s="85">
        <v>6</v>
      </c>
      <c r="Y107" s="85">
        <v>8</v>
      </c>
      <c r="Z107" s="85">
        <v>20</v>
      </c>
      <c r="AA107" s="85">
        <v>19</v>
      </c>
      <c r="AB107" s="85">
        <v>24</v>
      </c>
      <c r="AC107" s="85">
        <v>26</v>
      </c>
      <c r="AD107" s="85">
        <v>41</v>
      </c>
      <c r="AE107" s="86">
        <f>SUM(H107:AD107)</f>
        <v>520</v>
      </c>
      <c r="AF107" s="87"/>
      <c r="AG107" s="88"/>
    </row>
    <row r="108" spans="1:33" x14ac:dyDescent="0.2">
      <c r="A108" s="225"/>
      <c r="B108" s="231"/>
      <c r="C108" s="89"/>
      <c r="D108" s="90" t="s">
        <v>204</v>
      </c>
      <c r="E108" s="91">
        <f>IF(C107&lt;8,INT(E106*契約月数),INT(E106*E107*契約月数))</f>
        <v>0</v>
      </c>
      <c r="F108" s="92"/>
      <c r="G108" s="93" t="s">
        <v>136</v>
      </c>
      <c r="H108" s="94">
        <f>INT(H106*H107)</f>
        <v>0</v>
      </c>
      <c r="I108" s="94">
        <f t="shared" ref="I108:AD108" si="59">INT(I106*I107)</f>
        <v>0</v>
      </c>
      <c r="J108" s="94">
        <f t="shared" si="59"/>
        <v>0</v>
      </c>
      <c r="K108" s="94">
        <f t="shared" si="59"/>
        <v>0</v>
      </c>
      <c r="L108" s="94">
        <f t="shared" si="59"/>
        <v>0</v>
      </c>
      <c r="M108" s="94">
        <f t="shared" si="59"/>
        <v>0</v>
      </c>
      <c r="N108" s="94">
        <f t="shared" si="59"/>
        <v>0</v>
      </c>
      <c r="O108" s="94">
        <f t="shared" si="59"/>
        <v>0</v>
      </c>
      <c r="P108" s="94">
        <f t="shared" si="59"/>
        <v>0</v>
      </c>
      <c r="Q108" s="94">
        <f t="shared" si="59"/>
        <v>0</v>
      </c>
      <c r="R108" s="94">
        <f t="shared" si="59"/>
        <v>0</v>
      </c>
      <c r="S108" s="94">
        <f t="shared" si="59"/>
        <v>0</v>
      </c>
      <c r="T108" s="94">
        <f t="shared" si="59"/>
        <v>0</v>
      </c>
      <c r="U108" s="94">
        <f t="shared" si="59"/>
        <v>0</v>
      </c>
      <c r="V108" s="94">
        <f t="shared" si="59"/>
        <v>0</v>
      </c>
      <c r="W108" s="94">
        <f t="shared" si="59"/>
        <v>0</v>
      </c>
      <c r="X108" s="94">
        <f t="shared" si="59"/>
        <v>0</v>
      </c>
      <c r="Y108" s="94">
        <f t="shared" si="59"/>
        <v>0</v>
      </c>
      <c r="Z108" s="94">
        <f t="shared" si="59"/>
        <v>0</v>
      </c>
      <c r="AA108" s="94">
        <f t="shared" si="59"/>
        <v>0</v>
      </c>
      <c r="AB108" s="94">
        <f t="shared" si="59"/>
        <v>0</v>
      </c>
      <c r="AC108" s="94">
        <f t="shared" si="59"/>
        <v>0</v>
      </c>
      <c r="AD108" s="94">
        <f t="shared" si="59"/>
        <v>0</v>
      </c>
      <c r="AE108" s="95">
        <f>SUM(H108:AD108)</f>
        <v>0</v>
      </c>
      <c r="AF108" s="96">
        <f>ROUNDDOWN(E108+AE108,0)</f>
        <v>0</v>
      </c>
      <c r="AG108" s="32"/>
    </row>
    <row r="109" spans="1:33" x14ac:dyDescent="0.2">
      <c r="A109" s="223">
        <v>24</v>
      </c>
      <c r="B109" s="221" t="s">
        <v>36</v>
      </c>
      <c r="C109" s="72"/>
      <c r="D109" s="73" t="s">
        <v>203</v>
      </c>
      <c r="E109" s="74">
        <f>VLOOKUP(C110,単価表,7)</f>
        <v>0</v>
      </c>
      <c r="F109" s="75"/>
      <c r="G109" s="76" t="s">
        <v>113</v>
      </c>
      <c r="H109" s="77">
        <f>VLOOKUP($C110,単価表,10)</f>
        <v>0</v>
      </c>
      <c r="I109" s="77">
        <f>VLOOKUP($C110,単価表,10)</f>
        <v>0</v>
      </c>
      <c r="J109" s="77">
        <f>VLOOKUP($C110,単価表,10)</f>
        <v>0</v>
      </c>
      <c r="K109" s="77">
        <f>VLOOKUP($C110,単価表,9)</f>
        <v>0</v>
      </c>
      <c r="L109" s="77">
        <f>VLOOKUP($C110,単価表,9)</f>
        <v>0</v>
      </c>
      <c r="M109" s="77">
        <f>VLOOKUP($C110,単価表,9)</f>
        <v>0</v>
      </c>
      <c r="N109" s="77">
        <f t="shared" ref="N109:V109" si="60">VLOOKUP($C110,単価表,10)</f>
        <v>0</v>
      </c>
      <c r="O109" s="77">
        <f t="shared" si="60"/>
        <v>0</v>
      </c>
      <c r="P109" s="77">
        <f t="shared" si="60"/>
        <v>0</v>
      </c>
      <c r="Q109" s="77">
        <f t="shared" si="60"/>
        <v>0</v>
      </c>
      <c r="R109" s="77">
        <f t="shared" si="60"/>
        <v>0</v>
      </c>
      <c r="S109" s="77">
        <f t="shared" si="60"/>
        <v>0</v>
      </c>
      <c r="T109" s="77">
        <f t="shared" si="60"/>
        <v>0</v>
      </c>
      <c r="U109" s="77">
        <f t="shared" si="60"/>
        <v>0</v>
      </c>
      <c r="V109" s="77">
        <f t="shared" si="60"/>
        <v>0</v>
      </c>
      <c r="W109" s="77">
        <f>VLOOKUP($C110,単価表,9)</f>
        <v>0</v>
      </c>
      <c r="X109" s="77">
        <f>VLOOKUP($C110,単価表,9)</f>
        <v>0</v>
      </c>
      <c r="Y109" s="77">
        <f>VLOOKUP($C110,単価表,9)</f>
        <v>0</v>
      </c>
      <c r="Z109" s="77">
        <f>VLOOKUP($C110,単価表,10)</f>
        <v>0</v>
      </c>
      <c r="AA109" s="77">
        <f>VLOOKUP($C110,単価表,10)</f>
        <v>0</v>
      </c>
      <c r="AB109" s="77">
        <f>VLOOKUP($C110,単価表,10)</f>
        <v>0</v>
      </c>
      <c r="AC109" s="77">
        <f>VLOOKUP($C110,単価表,10)</f>
        <v>0</v>
      </c>
      <c r="AD109" s="77">
        <f>VLOOKUP($C110,単価表,10)</f>
        <v>0</v>
      </c>
      <c r="AE109" s="78"/>
      <c r="AF109" s="79"/>
      <c r="AG109" s="71"/>
    </row>
    <row r="110" spans="1:33" x14ac:dyDescent="0.2">
      <c r="A110" s="224"/>
      <c r="B110" s="198"/>
      <c r="C110" s="80">
        <v>11</v>
      </c>
      <c r="D110" s="81" t="s">
        <v>202</v>
      </c>
      <c r="E110" s="82">
        <v>71</v>
      </c>
      <c r="F110" s="83" t="s">
        <v>166</v>
      </c>
      <c r="G110" s="84" t="s">
        <v>114</v>
      </c>
      <c r="H110" s="85">
        <v>4667</v>
      </c>
      <c r="I110" s="85">
        <v>3529</v>
      </c>
      <c r="J110" s="85">
        <v>5733</v>
      </c>
      <c r="K110" s="85">
        <v>6737</v>
      </c>
      <c r="L110" s="85">
        <v>4006</v>
      </c>
      <c r="M110" s="85">
        <v>4621</v>
      </c>
      <c r="N110" s="85">
        <v>3525</v>
      </c>
      <c r="O110" s="85">
        <v>3670</v>
      </c>
      <c r="P110" s="85">
        <v>6026</v>
      </c>
      <c r="Q110" s="85">
        <v>7574</v>
      </c>
      <c r="R110" s="85">
        <v>7776</v>
      </c>
      <c r="S110" s="85">
        <v>7000</v>
      </c>
      <c r="T110" s="85">
        <v>4667</v>
      </c>
      <c r="U110" s="85">
        <v>3529</v>
      </c>
      <c r="V110" s="85">
        <v>5733</v>
      </c>
      <c r="W110" s="85">
        <v>6737</v>
      </c>
      <c r="X110" s="85">
        <v>4006</v>
      </c>
      <c r="Y110" s="85">
        <v>4621</v>
      </c>
      <c r="Z110" s="85">
        <v>3525</v>
      </c>
      <c r="AA110" s="85">
        <v>3670</v>
      </c>
      <c r="AB110" s="85">
        <v>6026</v>
      </c>
      <c r="AC110" s="85">
        <v>7574</v>
      </c>
      <c r="AD110" s="85">
        <v>7776</v>
      </c>
      <c r="AE110" s="86">
        <f>SUM(H110:AD110)</f>
        <v>122728</v>
      </c>
      <c r="AF110" s="87"/>
      <c r="AG110" s="88"/>
    </row>
    <row r="111" spans="1:33" x14ac:dyDescent="0.2">
      <c r="A111" s="225"/>
      <c r="B111" s="199"/>
      <c r="C111" s="89"/>
      <c r="D111" s="90" t="s">
        <v>204</v>
      </c>
      <c r="E111" s="91">
        <f>IF(C110&lt;8,INT(E109*契約月数),INT(E109*E110*契約月数))</f>
        <v>0</v>
      </c>
      <c r="F111" s="92"/>
      <c r="G111" s="93" t="s">
        <v>136</v>
      </c>
      <c r="H111" s="94">
        <f>INT(H109*H110)</f>
        <v>0</v>
      </c>
      <c r="I111" s="94">
        <f t="shared" ref="I111:AD111" si="61">INT(I109*I110)</f>
        <v>0</v>
      </c>
      <c r="J111" s="94">
        <f t="shared" si="61"/>
        <v>0</v>
      </c>
      <c r="K111" s="94">
        <f t="shared" si="61"/>
        <v>0</v>
      </c>
      <c r="L111" s="94">
        <f t="shared" si="61"/>
        <v>0</v>
      </c>
      <c r="M111" s="94">
        <f t="shared" si="61"/>
        <v>0</v>
      </c>
      <c r="N111" s="94">
        <f t="shared" si="61"/>
        <v>0</v>
      </c>
      <c r="O111" s="94">
        <f t="shared" si="61"/>
        <v>0</v>
      </c>
      <c r="P111" s="94">
        <f t="shared" si="61"/>
        <v>0</v>
      </c>
      <c r="Q111" s="94">
        <f t="shared" si="61"/>
        <v>0</v>
      </c>
      <c r="R111" s="94">
        <f t="shared" si="61"/>
        <v>0</v>
      </c>
      <c r="S111" s="94">
        <f t="shared" si="61"/>
        <v>0</v>
      </c>
      <c r="T111" s="94">
        <f t="shared" si="61"/>
        <v>0</v>
      </c>
      <c r="U111" s="94">
        <f t="shared" si="61"/>
        <v>0</v>
      </c>
      <c r="V111" s="94">
        <f t="shared" si="61"/>
        <v>0</v>
      </c>
      <c r="W111" s="94">
        <f t="shared" si="61"/>
        <v>0</v>
      </c>
      <c r="X111" s="94">
        <f t="shared" si="61"/>
        <v>0</v>
      </c>
      <c r="Y111" s="94">
        <f t="shared" si="61"/>
        <v>0</v>
      </c>
      <c r="Z111" s="94">
        <f t="shared" si="61"/>
        <v>0</v>
      </c>
      <c r="AA111" s="94">
        <f t="shared" si="61"/>
        <v>0</v>
      </c>
      <c r="AB111" s="94">
        <f t="shared" si="61"/>
        <v>0</v>
      </c>
      <c r="AC111" s="94">
        <f t="shared" si="61"/>
        <v>0</v>
      </c>
      <c r="AD111" s="94">
        <f t="shared" si="61"/>
        <v>0</v>
      </c>
      <c r="AE111" s="95">
        <f>SUM(H111:AD111)</f>
        <v>0</v>
      </c>
      <c r="AF111" s="96">
        <f>ROUNDDOWN(E111+AE111,0)</f>
        <v>0</v>
      </c>
      <c r="AG111" s="32"/>
    </row>
    <row r="112" spans="1:33" x14ac:dyDescent="0.2">
      <c r="A112" s="223">
        <v>25</v>
      </c>
      <c r="B112" s="221" t="s">
        <v>37</v>
      </c>
      <c r="C112" s="72"/>
      <c r="D112" s="73" t="s">
        <v>203</v>
      </c>
      <c r="E112" s="74">
        <f>VLOOKUP(C113,単価表,7)</f>
        <v>0</v>
      </c>
      <c r="F112" s="75"/>
      <c r="G112" s="76" t="s">
        <v>113</v>
      </c>
      <c r="H112" s="77">
        <f>VLOOKUP($C113,単価表,10)</f>
        <v>0</v>
      </c>
      <c r="I112" s="77">
        <f>VLOOKUP($C113,単価表,10)</f>
        <v>0</v>
      </c>
      <c r="J112" s="77">
        <f>VLOOKUP($C113,単価表,10)</f>
        <v>0</v>
      </c>
      <c r="K112" s="77">
        <f>VLOOKUP($C113,単価表,9)</f>
        <v>0</v>
      </c>
      <c r="L112" s="77">
        <f>VLOOKUP($C113,単価表,9)</f>
        <v>0</v>
      </c>
      <c r="M112" s="77">
        <f>VLOOKUP($C113,単価表,9)</f>
        <v>0</v>
      </c>
      <c r="N112" s="77">
        <f t="shared" ref="N112:V112" si="62">VLOOKUP($C113,単価表,10)</f>
        <v>0</v>
      </c>
      <c r="O112" s="77">
        <f t="shared" si="62"/>
        <v>0</v>
      </c>
      <c r="P112" s="77">
        <f t="shared" si="62"/>
        <v>0</v>
      </c>
      <c r="Q112" s="77">
        <f t="shared" si="62"/>
        <v>0</v>
      </c>
      <c r="R112" s="77">
        <f t="shared" si="62"/>
        <v>0</v>
      </c>
      <c r="S112" s="77">
        <f t="shared" si="62"/>
        <v>0</v>
      </c>
      <c r="T112" s="77">
        <f t="shared" si="62"/>
        <v>0</v>
      </c>
      <c r="U112" s="77">
        <f t="shared" si="62"/>
        <v>0</v>
      </c>
      <c r="V112" s="77">
        <f t="shared" si="62"/>
        <v>0</v>
      </c>
      <c r="W112" s="77">
        <f>VLOOKUP($C113,単価表,9)</f>
        <v>0</v>
      </c>
      <c r="X112" s="77">
        <f>VLOOKUP($C113,単価表,9)</f>
        <v>0</v>
      </c>
      <c r="Y112" s="77">
        <f>VLOOKUP($C113,単価表,9)</f>
        <v>0</v>
      </c>
      <c r="Z112" s="77">
        <f>VLOOKUP($C113,単価表,10)</f>
        <v>0</v>
      </c>
      <c r="AA112" s="77">
        <f>VLOOKUP($C113,単価表,10)</f>
        <v>0</v>
      </c>
      <c r="AB112" s="77">
        <f>VLOOKUP($C113,単価表,10)</f>
        <v>0</v>
      </c>
      <c r="AC112" s="77">
        <f>VLOOKUP($C113,単価表,10)</f>
        <v>0</v>
      </c>
      <c r="AD112" s="77">
        <f>VLOOKUP($C113,単価表,10)</f>
        <v>0</v>
      </c>
      <c r="AE112" s="78"/>
      <c r="AF112" s="79"/>
      <c r="AG112" s="71"/>
    </row>
    <row r="113" spans="1:33" x14ac:dyDescent="0.2">
      <c r="A113" s="224"/>
      <c r="B113" s="198"/>
      <c r="C113" s="80">
        <v>11</v>
      </c>
      <c r="D113" s="81" t="s">
        <v>202</v>
      </c>
      <c r="E113" s="82">
        <v>45</v>
      </c>
      <c r="F113" s="83" t="s">
        <v>166</v>
      </c>
      <c r="G113" s="84" t="s">
        <v>114</v>
      </c>
      <c r="H113" s="85">
        <v>3170</v>
      </c>
      <c r="I113" s="85">
        <v>2674</v>
      </c>
      <c r="J113" s="85">
        <v>4176</v>
      </c>
      <c r="K113" s="85">
        <v>3900</v>
      </c>
      <c r="L113" s="85">
        <v>2219</v>
      </c>
      <c r="M113" s="85">
        <v>2886</v>
      </c>
      <c r="N113" s="85">
        <v>2742</v>
      </c>
      <c r="O113" s="85">
        <v>2980</v>
      </c>
      <c r="P113" s="85">
        <v>4791</v>
      </c>
      <c r="Q113" s="85">
        <v>5201</v>
      </c>
      <c r="R113" s="85">
        <v>5218</v>
      </c>
      <c r="S113" s="85">
        <v>4747</v>
      </c>
      <c r="T113" s="85">
        <v>3170</v>
      </c>
      <c r="U113" s="85">
        <v>2674</v>
      </c>
      <c r="V113" s="85">
        <v>4176</v>
      </c>
      <c r="W113" s="85">
        <v>3900</v>
      </c>
      <c r="X113" s="85">
        <v>2219</v>
      </c>
      <c r="Y113" s="85">
        <v>2886</v>
      </c>
      <c r="Z113" s="85">
        <v>2742</v>
      </c>
      <c r="AA113" s="85">
        <v>2980</v>
      </c>
      <c r="AB113" s="85">
        <v>4791</v>
      </c>
      <c r="AC113" s="85">
        <v>5201</v>
      </c>
      <c r="AD113" s="85">
        <v>5218</v>
      </c>
      <c r="AE113" s="86">
        <f>SUM(H113:AD113)</f>
        <v>84661</v>
      </c>
      <c r="AF113" s="87"/>
      <c r="AG113" s="88"/>
    </row>
    <row r="114" spans="1:33" x14ac:dyDescent="0.2">
      <c r="A114" s="225"/>
      <c r="B114" s="199"/>
      <c r="C114" s="89"/>
      <c r="D114" s="90" t="s">
        <v>204</v>
      </c>
      <c r="E114" s="91">
        <f>IF(C113&lt;8,INT(E112*契約月数),INT(E112*E113*契約月数))</f>
        <v>0</v>
      </c>
      <c r="F114" s="92"/>
      <c r="G114" s="93" t="s">
        <v>136</v>
      </c>
      <c r="H114" s="94">
        <f>INT(H112*H113)</f>
        <v>0</v>
      </c>
      <c r="I114" s="94">
        <f t="shared" ref="I114:AD114" si="63">INT(I112*I113)</f>
        <v>0</v>
      </c>
      <c r="J114" s="94">
        <f t="shared" si="63"/>
        <v>0</v>
      </c>
      <c r="K114" s="94">
        <f t="shared" si="63"/>
        <v>0</v>
      </c>
      <c r="L114" s="94">
        <f t="shared" si="63"/>
        <v>0</v>
      </c>
      <c r="M114" s="94">
        <f t="shared" si="63"/>
        <v>0</v>
      </c>
      <c r="N114" s="94">
        <f t="shared" si="63"/>
        <v>0</v>
      </c>
      <c r="O114" s="94">
        <f t="shared" si="63"/>
        <v>0</v>
      </c>
      <c r="P114" s="94">
        <f t="shared" si="63"/>
        <v>0</v>
      </c>
      <c r="Q114" s="94">
        <f t="shared" si="63"/>
        <v>0</v>
      </c>
      <c r="R114" s="94">
        <f t="shared" si="63"/>
        <v>0</v>
      </c>
      <c r="S114" s="94">
        <f t="shared" si="63"/>
        <v>0</v>
      </c>
      <c r="T114" s="94">
        <f t="shared" si="63"/>
        <v>0</v>
      </c>
      <c r="U114" s="94">
        <f t="shared" si="63"/>
        <v>0</v>
      </c>
      <c r="V114" s="94">
        <f t="shared" si="63"/>
        <v>0</v>
      </c>
      <c r="W114" s="94">
        <f t="shared" si="63"/>
        <v>0</v>
      </c>
      <c r="X114" s="94">
        <f t="shared" si="63"/>
        <v>0</v>
      </c>
      <c r="Y114" s="94">
        <f t="shared" si="63"/>
        <v>0</v>
      </c>
      <c r="Z114" s="94">
        <f t="shared" si="63"/>
        <v>0</v>
      </c>
      <c r="AA114" s="94">
        <f t="shared" si="63"/>
        <v>0</v>
      </c>
      <c r="AB114" s="94">
        <f t="shared" si="63"/>
        <v>0</v>
      </c>
      <c r="AC114" s="94">
        <f t="shared" si="63"/>
        <v>0</v>
      </c>
      <c r="AD114" s="94">
        <f t="shared" si="63"/>
        <v>0</v>
      </c>
      <c r="AE114" s="95">
        <f>SUM(H114:AD114)</f>
        <v>0</v>
      </c>
      <c r="AF114" s="96">
        <f>ROUNDDOWN(E114+AE114,0)</f>
        <v>0</v>
      </c>
      <c r="AG114" s="32"/>
    </row>
    <row r="115" spans="1:33" x14ac:dyDescent="0.2">
      <c r="A115" s="223">
        <v>26</v>
      </c>
      <c r="B115" s="221" t="s">
        <v>38</v>
      </c>
      <c r="C115" s="72"/>
      <c r="D115" s="73" t="s">
        <v>203</v>
      </c>
      <c r="E115" s="74">
        <f>VLOOKUP(C116,単価表,7)</f>
        <v>0</v>
      </c>
      <c r="F115" s="75"/>
      <c r="G115" s="76" t="s">
        <v>113</v>
      </c>
      <c r="H115" s="77">
        <f>VLOOKUP($C116,単価表,10)</f>
        <v>0</v>
      </c>
      <c r="I115" s="77">
        <f>VLOOKUP($C116,単価表,10)</f>
        <v>0</v>
      </c>
      <c r="J115" s="77">
        <f>VLOOKUP($C116,単価表,10)</f>
        <v>0</v>
      </c>
      <c r="K115" s="77">
        <f>VLOOKUP($C116,単価表,9)</f>
        <v>0</v>
      </c>
      <c r="L115" s="77">
        <f>VLOOKUP($C116,単価表,9)</f>
        <v>0</v>
      </c>
      <c r="M115" s="77">
        <f>VLOOKUP($C116,単価表,9)</f>
        <v>0</v>
      </c>
      <c r="N115" s="77">
        <f t="shared" ref="N115:V115" si="64">VLOOKUP($C116,単価表,10)</f>
        <v>0</v>
      </c>
      <c r="O115" s="77">
        <f t="shared" si="64"/>
        <v>0</v>
      </c>
      <c r="P115" s="77">
        <f t="shared" si="64"/>
        <v>0</v>
      </c>
      <c r="Q115" s="77">
        <f t="shared" si="64"/>
        <v>0</v>
      </c>
      <c r="R115" s="77">
        <f t="shared" si="64"/>
        <v>0</v>
      </c>
      <c r="S115" s="77">
        <f t="shared" si="64"/>
        <v>0</v>
      </c>
      <c r="T115" s="77">
        <f t="shared" si="64"/>
        <v>0</v>
      </c>
      <c r="U115" s="77">
        <f t="shared" si="64"/>
        <v>0</v>
      </c>
      <c r="V115" s="77">
        <f t="shared" si="64"/>
        <v>0</v>
      </c>
      <c r="W115" s="77">
        <f>VLOOKUP($C116,単価表,9)</f>
        <v>0</v>
      </c>
      <c r="X115" s="77">
        <f>VLOOKUP($C116,単価表,9)</f>
        <v>0</v>
      </c>
      <c r="Y115" s="77">
        <f>VLOOKUP($C116,単価表,9)</f>
        <v>0</v>
      </c>
      <c r="Z115" s="77">
        <f>VLOOKUP($C116,単価表,10)</f>
        <v>0</v>
      </c>
      <c r="AA115" s="77">
        <f>VLOOKUP($C116,単価表,10)</f>
        <v>0</v>
      </c>
      <c r="AB115" s="77">
        <f>VLOOKUP($C116,単価表,10)</f>
        <v>0</v>
      </c>
      <c r="AC115" s="77">
        <f>VLOOKUP($C116,単価表,10)</f>
        <v>0</v>
      </c>
      <c r="AD115" s="77">
        <f>VLOOKUP($C116,単価表,10)</f>
        <v>0</v>
      </c>
      <c r="AE115" s="78"/>
      <c r="AF115" s="79"/>
      <c r="AG115" s="71"/>
    </row>
    <row r="116" spans="1:33" x14ac:dyDescent="0.2">
      <c r="A116" s="224"/>
      <c r="B116" s="198"/>
      <c r="C116" s="80">
        <v>11</v>
      </c>
      <c r="D116" s="81" t="s">
        <v>202</v>
      </c>
      <c r="E116" s="82">
        <v>75</v>
      </c>
      <c r="F116" s="83" t="s">
        <v>166</v>
      </c>
      <c r="G116" s="84" t="s">
        <v>114</v>
      </c>
      <c r="H116" s="85">
        <v>4264</v>
      </c>
      <c r="I116" s="85">
        <v>3447</v>
      </c>
      <c r="J116" s="85">
        <v>7112</v>
      </c>
      <c r="K116" s="85">
        <v>8634</v>
      </c>
      <c r="L116" s="85">
        <v>4326</v>
      </c>
      <c r="M116" s="85">
        <v>4947</v>
      </c>
      <c r="N116" s="85">
        <v>4424</v>
      </c>
      <c r="O116" s="85">
        <v>4061</v>
      </c>
      <c r="P116" s="85">
        <v>7541</v>
      </c>
      <c r="Q116" s="85">
        <v>8866</v>
      </c>
      <c r="R116" s="85">
        <v>7827</v>
      </c>
      <c r="S116" s="85">
        <v>5696</v>
      </c>
      <c r="T116" s="85">
        <v>4264</v>
      </c>
      <c r="U116" s="85">
        <v>3447</v>
      </c>
      <c r="V116" s="85">
        <v>7112</v>
      </c>
      <c r="W116" s="85">
        <v>8634</v>
      </c>
      <c r="X116" s="85">
        <v>4326</v>
      </c>
      <c r="Y116" s="85">
        <v>4947</v>
      </c>
      <c r="Z116" s="85">
        <v>4424</v>
      </c>
      <c r="AA116" s="85">
        <v>4061</v>
      </c>
      <c r="AB116" s="85">
        <v>7541</v>
      </c>
      <c r="AC116" s="85">
        <v>8866</v>
      </c>
      <c r="AD116" s="85">
        <v>7827</v>
      </c>
      <c r="AE116" s="86">
        <f>SUM(H116:AD116)</f>
        <v>136594</v>
      </c>
      <c r="AF116" s="87"/>
      <c r="AG116" s="88"/>
    </row>
    <row r="117" spans="1:33" x14ac:dyDescent="0.2">
      <c r="A117" s="225"/>
      <c r="B117" s="199"/>
      <c r="C117" s="89"/>
      <c r="D117" s="90" t="s">
        <v>204</v>
      </c>
      <c r="E117" s="91">
        <f>IF(F115&lt;8,INT(E115*契約月数),INT(E115*E116*契約月数))</f>
        <v>0</v>
      </c>
      <c r="F117" s="92"/>
      <c r="G117" s="93" t="s">
        <v>136</v>
      </c>
      <c r="H117" s="94">
        <f>INT(H115*H116)</f>
        <v>0</v>
      </c>
      <c r="I117" s="94">
        <f t="shared" ref="I117:AD117" si="65">INT(I115*I116)</f>
        <v>0</v>
      </c>
      <c r="J117" s="94">
        <f t="shared" si="65"/>
        <v>0</v>
      </c>
      <c r="K117" s="94">
        <f t="shared" si="65"/>
        <v>0</v>
      </c>
      <c r="L117" s="94">
        <f t="shared" si="65"/>
        <v>0</v>
      </c>
      <c r="M117" s="94">
        <f t="shared" si="65"/>
        <v>0</v>
      </c>
      <c r="N117" s="94">
        <f t="shared" si="65"/>
        <v>0</v>
      </c>
      <c r="O117" s="94">
        <f t="shared" si="65"/>
        <v>0</v>
      </c>
      <c r="P117" s="94">
        <f t="shared" si="65"/>
        <v>0</v>
      </c>
      <c r="Q117" s="94">
        <f t="shared" si="65"/>
        <v>0</v>
      </c>
      <c r="R117" s="94">
        <f t="shared" si="65"/>
        <v>0</v>
      </c>
      <c r="S117" s="94">
        <f t="shared" si="65"/>
        <v>0</v>
      </c>
      <c r="T117" s="94">
        <f t="shared" si="65"/>
        <v>0</v>
      </c>
      <c r="U117" s="94">
        <f t="shared" si="65"/>
        <v>0</v>
      </c>
      <c r="V117" s="94">
        <f t="shared" si="65"/>
        <v>0</v>
      </c>
      <c r="W117" s="94">
        <f t="shared" si="65"/>
        <v>0</v>
      </c>
      <c r="X117" s="94">
        <f t="shared" si="65"/>
        <v>0</v>
      </c>
      <c r="Y117" s="94">
        <f t="shared" si="65"/>
        <v>0</v>
      </c>
      <c r="Z117" s="94">
        <f t="shared" si="65"/>
        <v>0</v>
      </c>
      <c r="AA117" s="94">
        <f t="shared" si="65"/>
        <v>0</v>
      </c>
      <c r="AB117" s="94">
        <f t="shared" si="65"/>
        <v>0</v>
      </c>
      <c r="AC117" s="94">
        <f t="shared" si="65"/>
        <v>0</v>
      </c>
      <c r="AD117" s="94">
        <f t="shared" si="65"/>
        <v>0</v>
      </c>
      <c r="AE117" s="95">
        <f>SUM(H117:AD117)</f>
        <v>0</v>
      </c>
      <c r="AF117" s="96">
        <f>ROUNDDOWN(E117+AE117,0)</f>
        <v>0</v>
      </c>
      <c r="AG117" s="32"/>
    </row>
    <row r="118" spans="1:33" x14ac:dyDescent="0.2">
      <c r="A118" s="193">
        <v>27</v>
      </c>
      <c r="B118" s="221" t="s">
        <v>39</v>
      </c>
      <c r="C118" s="72"/>
      <c r="D118" s="73" t="s">
        <v>203</v>
      </c>
      <c r="E118" s="74">
        <f>VLOOKUP(C119,単価表,7)</f>
        <v>0</v>
      </c>
      <c r="F118" s="75"/>
      <c r="G118" s="76" t="s">
        <v>113</v>
      </c>
      <c r="H118" s="77">
        <f>VLOOKUP($C119,単価表,10)</f>
        <v>0</v>
      </c>
      <c r="I118" s="77">
        <f>VLOOKUP($C119,単価表,10)</f>
        <v>0</v>
      </c>
      <c r="J118" s="77">
        <f>VLOOKUP($C119,単価表,10)</f>
        <v>0</v>
      </c>
      <c r="K118" s="77">
        <f>VLOOKUP($C119,単価表,9)</f>
        <v>0</v>
      </c>
      <c r="L118" s="77">
        <f>VLOOKUP($C119,単価表,9)</f>
        <v>0</v>
      </c>
      <c r="M118" s="77">
        <f>VLOOKUP($C119,単価表,9)</f>
        <v>0</v>
      </c>
      <c r="N118" s="77">
        <f t="shared" ref="N118:V118" si="66">VLOOKUP($C119,単価表,10)</f>
        <v>0</v>
      </c>
      <c r="O118" s="77">
        <f t="shared" si="66"/>
        <v>0</v>
      </c>
      <c r="P118" s="77">
        <f t="shared" si="66"/>
        <v>0</v>
      </c>
      <c r="Q118" s="77">
        <f t="shared" si="66"/>
        <v>0</v>
      </c>
      <c r="R118" s="77">
        <f t="shared" si="66"/>
        <v>0</v>
      </c>
      <c r="S118" s="77">
        <f t="shared" si="66"/>
        <v>0</v>
      </c>
      <c r="T118" s="77">
        <f t="shared" si="66"/>
        <v>0</v>
      </c>
      <c r="U118" s="77">
        <f t="shared" si="66"/>
        <v>0</v>
      </c>
      <c r="V118" s="77">
        <f t="shared" si="66"/>
        <v>0</v>
      </c>
      <c r="W118" s="77">
        <f>VLOOKUP($C119,単価表,9)</f>
        <v>0</v>
      </c>
      <c r="X118" s="77">
        <f>VLOOKUP($C119,単価表,9)</f>
        <v>0</v>
      </c>
      <c r="Y118" s="77">
        <f>VLOOKUP($C119,単価表,9)</f>
        <v>0</v>
      </c>
      <c r="Z118" s="77">
        <f>VLOOKUP($C119,単価表,10)</f>
        <v>0</v>
      </c>
      <c r="AA118" s="77">
        <f>VLOOKUP($C119,単価表,10)</f>
        <v>0</v>
      </c>
      <c r="AB118" s="77">
        <f>VLOOKUP($C119,単価表,10)</f>
        <v>0</v>
      </c>
      <c r="AC118" s="77">
        <f>VLOOKUP($C119,単価表,10)</f>
        <v>0</v>
      </c>
      <c r="AD118" s="77">
        <f>VLOOKUP($C119,単価表,10)</f>
        <v>0</v>
      </c>
      <c r="AE118" s="78"/>
      <c r="AF118" s="79"/>
      <c r="AG118" s="71"/>
    </row>
    <row r="119" spans="1:33" x14ac:dyDescent="0.2">
      <c r="A119" s="188"/>
      <c r="B119" s="198"/>
      <c r="C119" s="80">
        <v>11</v>
      </c>
      <c r="D119" s="81" t="s">
        <v>202</v>
      </c>
      <c r="E119" s="82">
        <v>82</v>
      </c>
      <c r="F119" s="83" t="s">
        <v>166</v>
      </c>
      <c r="G119" s="84" t="s">
        <v>114</v>
      </c>
      <c r="H119" s="85">
        <v>5019</v>
      </c>
      <c r="I119" s="85">
        <v>4716</v>
      </c>
      <c r="J119" s="85">
        <v>5565</v>
      </c>
      <c r="K119" s="85">
        <v>6752</v>
      </c>
      <c r="L119" s="85">
        <v>4682</v>
      </c>
      <c r="M119" s="85">
        <v>5968</v>
      </c>
      <c r="N119" s="85">
        <v>4616</v>
      </c>
      <c r="O119" s="85">
        <v>4377</v>
      </c>
      <c r="P119" s="85">
        <v>7009</v>
      </c>
      <c r="Q119" s="85">
        <v>8018</v>
      </c>
      <c r="R119" s="85">
        <v>7614</v>
      </c>
      <c r="S119" s="85">
        <v>6631</v>
      </c>
      <c r="T119" s="85">
        <v>5019</v>
      </c>
      <c r="U119" s="85">
        <v>4716</v>
      </c>
      <c r="V119" s="85">
        <v>5565</v>
      </c>
      <c r="W119" s="85">
        <v>6752</v>
      </c>
      <c r="X119" s="85">
        <v>4682</v>
      </c>
      <c r="Y119" s="85">
        <v>5968</v>
      </c>
      <c r="Z119" s="85">
        <v>4616</v>
      </c>
      <c r="AA119" s="85">
        <v>4377</v>
      </c>
      <c r="AB119" s="85">
        <v>7009</v>
      </c>
      <c r="AC119" s="85">
        <v>8018</v>
      </c>
      <c r="AD119" s="85">
        <v>7614</v>
      </c>
      <c r="AE119" s="86">
        <f>SUM(H119:AD119)</f>
        <v>135303</v>
      </c>
      <c r="AF119" s="87"/>
      <c r="AG119" s="88"/>
    </row>
    <row r="120" spans="1:33" x14ac:dyDescent="0.2">
      <c r="A120" s="189"/>
      <c r="B120" s="222"/>
      <c r="C120" s="89"/>
      <c r="D120" s="90" t="s">
        <v>204</v>
      </c>
      <c r="E120" s="91">
        <f>IF(C119&lt;8,INT(E118*契約月数),INT(E118*E119*契約月数))</f>
        <v>0</v>
      </c>
      <c r="F120" s="92"/>
      <c r="G120" s="93" t="s">
        <v>136</v>
      </c>
      <c r="H120" s="94">
        <f>INT(H118*H119)</f>
        <v>0</v>
      </c>
      <c r="I120" s="94">
        <f t="shared" ref="I120:AD120" si="67">INT(I118*I119)</f>
        <v>0</v>
      </c>
      <c r="J120" s="94">
        <f t="shared" si="67"/>
        <v>0</v>
      </c>
      <c r="K120" s="94">
        <f t="shared" si="67"/>
        <v>0</v>
      </c>
      <c r="L120" s="94">
        <f t="shared" si="67"/>
        <v>0</v>
      </c>
      <c r="M120" s="94">
        <f t="shared" si="67"/>
        <v>0</v>
      </c>
      <c r="N120" s="94">
        <f t="shared" si="67"/>
        <v>0</v>
      </c>
      <c r="O120" s="94">
        <f t="shared" si="67"/>
        <v>0</v>
      </c>
      <c r="P120" s="94">
        <f t="shared" si="67"/>
        <v>0</v>
      </c>
      <c r="Q120" s="94">
        <f t="shared" si="67"/>
        <v>0</v>
      </c>
      <c r="R120" s="94">
        <f t="shared" si="67"/>
        <v>0</v>
      </c>
      <c r="S120" s="94">
        <f t="shared" si="67"/>
        <v>0</v>
      </c>
      <c r="T120" s="94">
        <f t="shared" si="67"/>
        <v>0</v>
      </c>
      <c r="U120" s="94">
        <f t="shared" si="67"/>
        <v>0</v>
      </c>
      <c r="V120" s="94">
        <f t="shared" si="67"/>
        <v>0</v>
      </c>
      <c r="W120" s="94">
        <f t="shared" si="67"/>
        <v>0</v>
      </c>
      <c r="X120" s="94">
        <f t="shared" si="67"/>
        <v>0</v>
      </c>
      <c r="Y120" s="94">
        <f t="shared" si="67"/>
        <v>0</v>
      </c>
      <c r="Z120" s="94">
        <f t="shared" si="67"/>
        <v>0</v>
      </c>
      <c r="AA120" s="94">
        <f t="shared" si="67"/>
        <v>0</v>
      </c>
      <c r="AB120" s="94">
        <f t="shared" si="67"/>
        <v>0</v>
      </c>
      <c r="AC120" s="94">
        <f t="shared" si="67"/>
        <v>0</v>
      </c>
      <c r="AD120" s="94">
        <f t="shared" si="67"/>
        <v>0</v>
      </c>
      <c r="AE120" s="95">
        <f>SUM(H120:AD120)</f>
        <v>0</v>
      </c>
      <c r="AF120" s="96">
        <f>ROUNDDOWN(E120+AE120,0)</f>
        <v>0</v>
      </c>
      <c r="AG120" s="32"/>
    </row>
    <row r="121" spans="1:33" x14ac:dyDescent="0.2">
      <c r="A121" s="154">
        <v>27.1</v>
      </c>
      <c r="B121" s="152">
        <v>0</v>
      </c>
      <c r="C121" s="72"/>
      <c r="D121" s="73" t="s">
        <v>203</v>
      </c>
      <c r="E121" s="74">
        <f>VLOOKUP(C122,単価表,7)</f>
        <v>0</v>
      </c>
      <c r="F121" s="75"/>
      <c r="G121" s="76" t="s">
        <v>113</v>
      </c>
      <c r="H121" s="77">
        <f>VLOOKUP($C122,単価表,10)</f>
        <v>0</v>
      </c>
      <c r="I121" s="77">
        <f>VLOOKUP($C122,単価表,10)</f>
        <v>0</v>
      </c>
      <c r="J121" s="77">
        <f>VLOOKUP($C122,単価表,10)</f>
        <v>0</v>
      </c>
      <c r="K121" s="77">
        <f>VLOOKUP($C122,単価表,9)</f>
        <v>0</v>
      </c>
      <c r="L121" s="77">
        <f>VLOOKUP($C122,単価表,9)</f>
        <v>0</v>
      </c>
      <c r="M121" s="77">
        <f>VLOOKUP($C122,単価表,9)</f>
        <v>0</v>
      </c>
      <c r="N121" s="77">
        <f t="shared" ref="N121:V121" si="68">VLOOKUP($C122,単価表,10)</f>
        <v>0</v>
      </c>
      <c r="O121" s="77">
        <f t="shared" si="68"/>
        <v>0</v>
      </c>
      <c r="P121" s="77">
        <f t="shared" si="68"/>
        <v>0</v>
      </c>
      <c r="Q121" s="77">
        <f t="shared" si="68"/>
        <v>0</v>
      </c>
      <c r="R121" s="77">
        <f t="shared" si="68"/>
        <v>0</v>
      </c>
      <c r="S121" s="77">
        <f t="shared" si="68"/>
        <v>0</v>
      </c>
      <c r="T121" s="77">
        <f t="shared" si="68"/>
        <v>0</v>
      </c>
      <c r="U121" s="77">
        <f t="shared" si="68"/>
        <v>0</v>
      </c>
      <c r="V121" s="77">
        <f t="shared" si="68"/>
        <v>0</v>
      </c>
      <c r="W121" s="77">
        <f>VLOOKUP($C122,単価表,9)</f>
        <v>0</v>
      </c>
      <c r="X121" s="77">
        <f>VLOOKUP($C122,単価表,9)</f>
        <v>0</v>
      </c>
      <c r="Y121" s="77">
        <f>VLOOKUP($C122,単価表,9)</f>
        <v>0</v>
      </c>
      <c r="Z121" s="77">
        <f>VLOOKUP($C122,単価表,10)</f>
        <v>0</v>
      </c>
      <c r="AA121" s="77">
        <f>VLOOKUP($C122,単価表,10)</f>
        <v>0</v>
      </c>
      <c r="AB121" s="77">
        <f>VLOOKUP($C122,単価表,10)</f>
        <v>0</v>
      </c>
      <c r="AC121" s="77">
        <f>VLOOKUP($C122,単価表,10)</f>
        <v>0</v>
      </c>
      <c r="AD121" s="77">
        <f>VLOOKUP($C122,単価表,10)</f>
        <v>0</v>
      </c>
      <c r="AE121" s="78"/>
      <c r="AF121" s="79"/>
      <c r="AG121" s="71"/>
    </row>
    <row r="122" spans="1:33" x14ac:dyDescent="0.2">
      <c r="A122" s="229"/>
      <c r="B122" s="230"/>
      <c r="C122" s="80">
        <v>10</v>
      </c>
      <c r="D122" s="81" t="s">
        <v>202</v>
      </c>
      <c r="E122" s="82">
        <v>9</v>
      </c>
      <c r="F122" s="83" t="s">
        <v>166</v>
      </c>
      <c r="G122" s="84" t="s">
        <v>114</v>
      </c>
      <c r="H122" s="85">
        <v>0</v>
      </c>
      <c r="I122" s="85">
        <v>0</v>
      </c>
      <c r="J122" s="85">
        <v>1192</v>
      </c>
      <c r="K122" s="85">
        <v>2490</v>
      </c>
      <c r="L122" s="85">
        <v>0</v>
      </c>
      <c r="M122" s="85">
        <v>0</v>
      </c>
      <c r="N122" s="85">
        <v>0</v>
      </c>
      <c r="O122" s="85">
        <v>0</v>
      </c>
      <c r="P122" s="85">
        <v>0</v>
      </c>
      <c r="Q122" s="85">
        <v>0</v>
      </c>
      <c r="R122" s="85">
        <v>0</v>
      </c>
      <c r="S122" s="85">
        <v>0</v>
      </c>
      <c r="T122" s="85">
        <v>0</v>
      </c>
      <c r="U122" s="85">
        <v>0</v>
      </c>
      <c r="V122" s="85">
        <v>1192</v>
      </c>
      <c r="W122" s="85">
        <v>2490</v>
      </c>
      <c r="X122" s="85">
        <v>0</v>
      </c>
      <c r="Y122" s="85">
        <v>0</v>
      </c>
      <c r="Z122" s="85">
        <v>0</v>
      </c>
      <c r="AA122" s="85">
        <v>0</v>
      </c>
      <c r="AB122" s="85">
        <v>0</v>
      </c>
      <c r="AC122" s="85">
        <v>0</v>
      </c>
      <c r="AD122" s="85">
        <v>0</v>
      </c>
      <c r="AE122" s="86">
        <f>SUM(H122:AD122)</f>
        <v>7364</v>
      </c>
      <c r="AF122" s="87"/>
      <c r="AG122" s="88"/>
    </row>
    <row r="123" spans="1:33" x14ac:dyDescent="0.2">
      <c r="A123" s="229"/>
      <c r="B123" s="230"/>
      <c r="C123" s="97"/>
      <c r="D123" s="90" t="s">
        <v>204</v>
      </c>
      <c r="E123" s="91">
        <f>IF(C122&lt;8,INT(E121*契約月数),INT(E121*E122*契約月数))</f>
        <v>0</v>
      </c>
      <c r="F123" s="92"/>
      <c r="G123" s="93" t="s">
        <v>136</v>
      </c>
      <c r="H123" s="94">
        <f>INT(H121*H122)</f>
        <v>0</v>
      </c>
      <c r="I123" s="94">
        <f t="shared" ref="I123:AD123" si="69">INT(I121*I122)</f>
        <v>0</v>
      </c>
      <c r="J123" s="94">
        <f t="shared" si="69"/>
        <v>0</v>
      </c>
      <c r="K123" s="94">
        <f t="shared" si="69"/>
        <v>0</v>
      </c>
      <c r="L123" s="94">
        <f t="shared" si="69"/>
        <v>0</v>
      </c>
      <c r="M123" s="94">
        <f t="shared" si="69"/>
        <v>0</v>
      </c>
      <c r="N123" s="94">
        <f t="shared" si="69"/>
        <v>0</v>
      </c>
      <c r="O123" s="94">
        <f t="shared" si="69"/>
        <v>0</v>
      </c>
      <c r="P123" s="94">
        <f t="shared" si="69"/>
        <v>0</v>
      </c>
      <c r="Q123" s="94">
        <f t="shared" si="69"/>
        <v>0</v>
      </c>
      <c r="R123" s="94">
        <f t="shared" si="69"/>
        <v>0</v>
      </c>
      <c r="S123" s="94">
        <f t="shared" si="69"/>
        <v>0</v>
      </c>
      <c r="T123" s="94">
        <f t="shared" si="69"/>
        <v>0</v>
      </c>
      <c r="U123" s="94">
        <f t="shared" si="69"/>
        <v>0</v>
      </c>
      <c r="V123" s="94">
        <f t="shared" si="69"/>
        <v>0</v>
      </c>
      <c r="W123" s="94">
        <f t="shared" si="69"/>
        <v>0</v>
      </c>
      <c r="X123" s="94">
        <f t="shared" si="69"/>
        <v>0</v>
      </c>
      <c r="Y123" s="94">
        <f t="shared" si="69"/>
        <v>0</v>
      </c>
      <c r="Z123" s="94">
        <f t="shared" si="69"/>
        <v>0</v>
      </c>
      <c r="AA123" s="94">
        <f t="shared" si="69"/>
        <v>0</v>
      </c>
      <c r="AB123" s="94">
        <f t="shared" si="69"/>
        <v>0</v>
      </c>
      <c r="AC123" s="94">
        <f t="shared" si="69"/>
        <v>0</v>
      </c>
      <c r="AD123" s="94">
        <f t="shared" si="69"/>
        <v>0</v>
      </c>
      <c r="AE123" s="95">
        <f>SUM(H123:AD123)</f>
        <v>0</v>
      </c>
      <c r="AF123" s="96">
        <f>ROUNDDOWN(E123+AE123,0)</f>
        <v>0</v>
      </c>
      <c r="AG123" s="32"/>
    </row>
    <row r="124" spans="1:33" x14ac:dyDescent="0.2">
      <c r="A124" s="232">
        <v>28</v>
      </c>
      <c r="B124" s="221" t="s">
        <v>40</v>
      </c>
      <c r="C124" s="80"/>
      <c r="D124" s="73" t="s">
        <v>203</v>
      </c>
      <c r="E124" s="74">
        <f>VLOOKUP(C125,単価表,7)</f>
        <v>0</v>
      </c>
      <c r="F124" s="75"/>
      <c r="G124" s="76" t="s">
        <v>113</v>
      </c>
      <c r="H124" s="77">
        <f>VLOOKUP($C125,単価表,10)</f>
        <v>0</v>
      </c>
      <c r="I124" s="77">
        <f>VLOOKUP($C125,単価表,10)</f>
        <v>0</v>
      </c>
      <c r="J124" s="77">
        <f>VLOOKUP($C125,単価表,10)</f>
        <v>0</v>
      </c>
      <c r="K124" s="77">
        <f>VLOOKUP($C125,単価表,9)</f>
        <v>0</v>
      </c>
      <c r="L124" s="77">
        <f>VLOOKUP($C125,単価表,9)</f>
        <v>0</v>
      </c>
      <c r="M124" s="77">
        <f>VLOOKUP($C125,単価表,9)</f>
        <v>0</v>
      </c>
      <c r="N124" s="77">
        <f t="shared" ref="N124:V124" si="70">VLOOKUP($C125,単価表,10)</f>
        <v>0</v>
      </c>
      <c r="O124" s="77">
        <f t="shared" si="70"/>
        <v>0</v>
      </c>
      <c r="P124" s="77">
        <f t="shared" si="70"/>
        <v>0</v>
      </c>
      <c r="Q124" s="77">
        <f t="shared" si="70"/>
        <v>0</v>
      </c>
      <c r="R124" s="77">
        <f t="shared" si="70"/>
        <v>0</v>
      </c>
      <c r="S124" s="77">
        <f t="shared" si="70"/>
        <v>0</v>
      </c>
      <c r="T124" s="77">
        <f t="shared" si="70"/>
        <v>0</v>
      </c>
      <c r="U124" s="77">
        <f t="shared" si="70"/>
        <v>0</v>
      </c>
      <c r="V124" s="77">
        <f t="shared" si="70"/>
        <v>0</v>
      </c>
      <c r="W124" s="77">
        <f>VLOOKUP($C125,単価表,9)</f>
        <v>0</v>
      </c>
      <c r="X124" s="77">
        <f>VLOOKUP($C125,単価表,9)</f>
        <v>0</v>
      </c>
      <c r="Y124" s="77">
        <f>VLOOKUP($C125,単価表,9)</f>
        <v>0</v>
      </c>
      <c r="Z124" s="77">
        <f>VLOOKUP($C125,単価表,10)</f>
        <v>0</v>
      </c>
      <c r="AA124" s="77">
        <f>VLOOKUP($C125,単価表,10)</f>
        <v>0</v>
      </c>
      <c r="AB124" s="77">
        <f>VLOOKUP($C125,単価表,10)</f>
        <v>0</v>
      </c>
      <c r="AC124" s="77">
        <f>VLOOKUP($C125,単価表,10)</f>
        <v>0</v>
      </c>
      <c r="AD124" s="77">
        <f>VLOOKUP($C125,単価表,10)</f>
        <v>0</v>
      </c>
      <c r="AE124" s="78"/>
      <c r="AF124" s="79"/>
      <c r="AG124" s="71"/>
    </row>
    <row r="125" spans="1:33" x14ac:dyDescent="0.2">
      <c r="A125" s="188"/>
      <c r="B125" s="198"/>
      <c r="C125" s="80">
        <v>11</v>
      </c>
      <c r="D125" s="81" t="s">
        <v>202</v>
      </c>
      <c r="E125" s="82">
        <v>27</v>
      </c>
      <c r="F125" s="83" t="s">
        <v>166</v>
      </c>
      <c r="G125" s="84" t="s">
        <v>114</v>
      </c>
      <c r="H125" s="85">
        <v>4045</v>
      </c>
      <c r="I125" s="85">
        <v>3370</v>
      </c>
      <c r="J125" s="85">
        <v>5479</v>
      </c>
      <c r="K125" s="85">
        <v>5432</v>
      </c>
      <c r="L125" s="85">
        <v>3767</v>
      </c>
      <c r="M125" s="85">
        <v>4775</v>
      </c>
      <c r="N125" s="85">
        <v>4204</v>
      </c>
      <c r="O125" s="85">
        <v>4182</v>
      </c>
      <c r="P125" s="85">
        <v>6649</v>
      </c>
      <c r="Q125" s="85">
        <v>7404</v>
      </c>
      <c r="R125" s="85">
        <v>7061</v>
      </c>
      <c r="S125" s="85">
        <v>6137</v>
      </c>
      <c r="T125" s="85">
        <v>4045</v>
      </c>
      <c r="U125" s="85">
        <v>3370</v>
      </c>
      <c r="V125" s="85">
        <v>5479</v>
      </c>
      <c r="W125" s="85">
        <v>5432</v>
      </c>
      <c r="X125" s="85">
        <v>3767</v>
      </c>
      <c r="Y125" s="85">
        <v>4775</v>
      </c>
      <c r="Z125" s="85">
        <v>4204</v>
      </c>
      <c r="AA125" s="85">
        <v>4182</v>
      </c>
      <c r="AB125" s="85">
        <v>6649</v>
      </c>
      <c r="AC125" s="85">
        <v>7404</v>
      </c>
      <c r="AD125" s="85">
        <v>7061</v>
      </c>
      <c r="AE125" s="86">
        <f>SUM(H125:AD125)</f>
        <v>118873</v>
      </c>
      <c r="AF125" s="87"/>
      <c r="AG125" s="88"/>
    </row>
    <row r="126" spans="1:33" x14ac:dyDescent="0.2">
      <c r="A126" s="220"/>
      <c r="B126" s="222"/>
      <c r="C126" s="97"/>
      <c r="D126" s="90" t="s">
        <v>204</v>
      </c>
      <c r="E126" s="91">
        <f>IF(C125&lt;8,INT(E124*契約月数),INT(E124*E125*契約月数))</f>
        <v>0</v>
      </c>
      <c r="F126" s="92"/>
      <c r="G126" s="93" t="s">
        <v>136</v>
      </c>
      <c r="H126" s="94">
        <f>INT(H124*H125)</f>
        <v>0</v>
      </c>
      <c r="I126" s="94">
        <f t="shared" ref="I126:AD126" si="71">INT(I124*I125)</f>
        <v>0</v>
      </c>
      <c r="J126" s="94">
        <f t="shared" si="71"/>
        <v>0</v>
      </c>
      <c r="K126" s="94">
        <f t="shared" si="71"/>
        <v>0</v>
      </c>
      <c r="L126" s="94">
        <f t="shared" si="71"/>
        <v>0</v>
      </c>
      <c r="M126" s="94">
        <f t="shared" si="71"/>
        <v>0</v>
      </c>
      <c r="N126" s="94">
        <f t="shared" si="71"/>
        <v>0</v>
      </c>
      <c r="O126" s="94">
        <f t="shared" si="71"/>
        <v>0</v>
      </c>
      <c r="P126" s="94">
        <f t="shared" si="71"/>
        <v>0</v>
      </c>
      <c r="Q126" s="94">
        <f t="shared" si="71"/>
        <v>0</v>
      </c>
      <c r="R126" s="94">
        <f t="shared" si="71"/>
        <v>0</v>
      </c>
      <c r="S126" s="94">
        <f t="shared" si="71"/>
        <v>0</v>
      </c>
      <c r="T126" s="94">
        <f t="shared" si="71"/>
        <v>0</v>
      </c>
      <c r="U126" s="94">
        <f t="shared" si="71"/>
        <v>0</v>
      </c>
      <c r="V126" s="94">
        <f t="shared" si="71"/>
        <v>0</v>
      </c>
      <c r="W126" s="94">
        <f t="shared" si="71"/>
        <v>0</v>
      </c>
      <c r="X126" s="94">
        <f t="shared" si="71"/>
        <v>0</v>
      </c>
      <c r="Y126" s="94">
        <f t="shared" si="71"/>
        <v>0</v>
      </c>
      <c r="Z126" s="94">
        <f t="shared" si="71"/>
        <v>0</v>
      </c>
      <c r="AA126" s="94">
        <f t="shared" si="71"/>
        <v>0</v>
      </c>
      <c r="AB126" s="94">
        <f t="shared" si="71"/>
        <v>0</v>
      </c>
      <c r="AC126" s="94">
        <f t="shared" si="71"/>
        <v>0</v>
      </c>
      <c r="AD126" s="94">
        <f t="shared" si="71"/>
        <v>0</v>
      </c>
      <c r="AE126" s="95">
        <f>SUM(H126:AD126)</f>
        <v>0</v>
      </c>
      <c r="AF126" s="96">
        <f>ROUNDDOWN(E126+AE126,0)</f>
        <v>0</v>
      </c>
      <c r="AG126" s="32"/>
    </row>
    <row r="127" spans="1:33" x14ac:dyDescent="0.2">
      <c r="A127" s="193">
        <v>29</v>
      </c>
      <c r="B127" s="221" t="s">
        <v>41</v>
      </c>
      <c r="C127" s="72"/>
      <c r="D127" s="73" t="s">
        <v>203</v>
      </c>
      <c r="E127" s="74">
        <f>VLOOKUP(C128,単価表,7)</f>
        <v>0</v>
      </c>
      <c r="F127" s="75"/>
      <c r="G127" s="76" t="s">
        <v>113</v>
      </c>
      <c r="H127" s="77">
        <f>VLOOKUP($C128,単価表,10)</f>
        <v>0</v>
      </c>
      <c r="I127" s="77">
        <f>VLOOKUP($C128,単価表,10)</f>
        <v>0</v>
      </c>
      <c r="J127" s="77">
        <f>VLOOKUP($C128,単価表,10)</f>
        <v>0</v>
      </c>
      <c r="K127" s="77">
        <f>VLOOKUP($C128,単価表,9)</f>
        <v>0</v>
      </c>
      <c r="L127" s="77">
        <f>VLOOKUP($C128,単価表,9)</f>
        <v>0</v>
      </c>
      <c r="M127" s="77">
        <f>VLOOKUP($C128,単価表,9)</f>
        <v>0</v>
      </c>
      <c r="N127" s="77">
        <f t="shared" ref="N127:V127" si="72">VLOOKUP($C128,単価表,10)</f>
        <v>0</v>
      </c>
      <c r="O127" s="77">
        <f t="shared" si="72"/>
        <v>0</v>
      </c>
      <c r="P127" s="77">
        <f t="shared" si="72"/>
        <v>0</v>
      </c>
      <c r="Q127" s="77">
        <f t="shared" si="72"/>
        <v>0</v>
      </c>
      <c r="R127" s="77">
        <f t="shared" si="72"/>
        <v>0</v>
      </c>
      <c r="S127" s="77">
        <f t="shared" si="72"/>
        <v>0</v>
      </c>
      <c r="T127" s="77">
        <f t="shared" si="72"/>
        <v>0</v>
      </c>
      <c r="U127" s="77">
        <f t="shared" si="72"/>
        <v>0</v>
      </c>
      <c r="V127" s="77">
        <f t="shared" si="72"/>
        <v>0</v>
      </c>
      <c r="W127" s="77">
        <f>VLOOKUP($C128,単価表,9)</f>
        <v>0</v>
      </c>
      <c r="X127" s="77">
        <f>VLOOKUP($C128,単価表,9)</f>
        <v>0</v>
      </c>
      <c r="Y127" s="77">
        <f>VLOOKUP($C128,単価表,9)</f>
        <v>0</v>
      </c>
      <c r="Z127" s="77">
        <f>VLOOKUP($C128,単価表,10)</f>
        <v>0</v>
      </c>
      <c r="AA127" s="77">
        <f>VLOOKUP($C128,単価表,10)</f>
        <v>0</v>
      </c>
      <c r="AB127" s="77">
        <f>VLOOKUP($C128,単価表,10)</f>
        <v>0</v>
      </c>
      <c r="AC127" s="77">
        <f>VLOOKUP($C128,単価表,10)</f>
        <v>0</v>
      </c>
      <c r="AD127" s="77">
        <f>VLOOKUP($C128,単価表,10)</f>
        <v>0</v>
      </c>
      <c r="AE127" s="78"/>
      <c r="AF127" s="79"/>
      <c r="AG127" s="71"/>
    </row>
    <row r="128" spans="1:33" x14ac:dyDescent="0.2">
      <c r="A128" s="188"/>
      <c r="B128" s="198"/>
      <c r="C128" s="80">
        <v>10</v>
      </c>
      <c r="D128" s="81" t="s">
        <v>202</v>
      </c>
      <c r="E128" s="82">
        <v>3</v>
      </c>
      <c r="F128" s="83" t="s">
        <v>166</v>
      </c>
      <c r="G128" s="84" t="s">
        <v>114</v>
      </c>
      <c r="H128" s="85">
        <v>0</v>
      </c>
      <c r="I128" s="85">
        <v>0</v>
      </c>
      <c r="J128" s="85">
        <v>1879</v>
      </c>
      <c r="K128" s="85">
        <v>2533</v>
      </c>
      <c r="L128" s="85">
        <v>0</v>
      </c>
      <c r="M128" s="85">
        <v>0</v>
      </c>
      <c r="N128" s="85">
        <v>0</v>
      </c>
      <c r="O128" s="85">
        <v>0</v>
      </c>
      <c r="P128" s="85">
        <v>0</v>
      </c>
      <c r="Q128" s="85">
        <v>0</v>
      </c>
      <c r="R128" s="85">
        <v>0</v>
      </c>
      <c r="S128" s="85">
        <v>0</v>
      </c>
      <c r="T128" s="85">
        <v>0</v>
      </c>
      <c r="U128" s="85">
        <v>0</v>
      </c>
      <c r="V128" s="85">
        <v>1879</v>
      </c>
      <c r="W128" s="85">
        <v>2533</v>
      </c>
      <c r="X128" s="85">
        <v>0</v>
      </c>
      <c r="Y128" s="85">
        <v>0</v>
      </c>
      <c r="Z128" s="85">
        <v>0</v>
      </c>
      <c r="AA128" s="85">
        <v>0</v>
      </c>
      <c r="AB128" s="85">
        <v>0</v>
      </c>
      <c r="AC128" s="85">
        <v>0</v>
      </c>
      <c r="AD128" s="85">
        <v>0</v>
      </c>
      <c r="AE128" s="86">
        <f>SUM(H128:AD128)</f>
        <v>8824</v>
      </c>
      <c r="AF128" s="87"/>
      <c r="AG128" s="88"/>
    </row>
    <row r="129" spans="1:33" x14ac:dyDescent="0.2">
      <c r="A129" s="220"/>
      <c r="B129" s="199"/>
      <c r="C129" s="89"/>
      <c r="D129" s="90" t="s">
        <v>204</v>
      </c>
      <c r="E129" s="91">
        <f>IF(C128&lt;8,INT(E127*契約月数),INT(E127*E128*契約月数))</f>
        <v>0</v>
      </c>
      <c r="F129" s="92"/>
      <c r="G129" s="93" t="s">
        <v>136</v>
      </c>
      <c r="H129" s="94">
        <f>INT(H127*H128)</f>
        <v>0</v>
      </c>
      <c r="I129" s="94">
        <f t="shared" ref="I129:AD129" si="73">INT(I127*I128)</f>
        <v>0</v>
      </c>
      <c r="J129" s="94">
        <f t="shared" si="73"/>
        <v>0</v>
      </c>
      <c r="K129" s="94">
        <f t="shared" si="73"/>
        <v>0</v>
      </c>
      <c r="L129" s="94">
        <f t="shared" si="73"/>
        <v>0</v>
      </c>
      <c r="M129" s="94">
        <f t="shared" si="73"/>
        <v>0</v>
      </c>
      <c r="N129" s="94">
        <f t="shared" si="73"/>
        <v>0</v>
      </c>
      <c r="O129" s="94">
        <f t="shared" si="73"/>
        <v>0</v>
      </c>
      <c r="P129" s="94">
        <f t="shared" si="73"/>
        <v>0</v>
      </c>
      <c r="Q129" s="94">
        <f t="shared" si="73"/>
        <v>0</v>
      </c>
      <c r="R129" s="94">
        <f t="shared" si="73"/>
        <v>0</v>
      </c>
      <c r="S129" s="94">
        <f t="shared" si="73"/>
        <v>0</v>
      </c>
      <c r="T129" s="94">
        <f t="shared" si="73"/>
        <v>0</v>
      </c>
      <c r="U129" s="94">
        <f t="shared" si="73"/>
        <v>0</v>
      </c>
      <c r="V129" s="94">
        <f t="shared" si="73"/>
        <v>0</v>
      </c>
      <c r="W129" s="94">
        <f t="shared" si="73"/>
        <v>0</v>
      </c>
      <c r="X129" s="94">
        <f t="shared" si="73"/>
        <v>0</v>
      </c>
      <c r="Y129" s="94">
        <f t="shared" si="73"/>
        <v>0</v>
      </c>
      <c r="Z129" s="94">
        <f t="shared" si="73"/>
        <v>0</v>
      </c>
      <c r="AA129" s="94">
        <f t="shared" si="73"/>
        <v>0</v>
      </c>
      <c r="AB129" s="94">
        <f t="shared" si="73"/>
        <v>0</v>
      </c>
      <c r="AC129" s="94">
        <f t="shared" si="73"/>
        <v>0</v>
      </c>
      <c r="AD129" s="94">
        <f t="shared" si="73"/>
        <v>0</v>
      </c>
      <c r="AE129" s="95">
        <f>SUM(H129:AD129)</f>
        <v>0</v>
      </c>
      <c r="AF129" s="96">
        <f>ROUNDDOWN(E129+AE129,0)</f>
        <v>0</v>
      </c>
      <c r="AG129" s="32"/>
    </row>
    <row r="130" spans="1:33" x14ac:dyDescent="0.2">
      <c r="A130" s="223">
        <v>30</v>
      </c>
      <c r="B130" s="221" t="s">
        <v>42</v>
      </c>
      <c r="C130" s="72"/>
      <c r="D130" s="73" t="s">
        <v>203</v>
      </c>
      <c r="E130" s="74">
        <f>VLOOKUP(C131,単価表,7)</f>
        <v>0</v>
      </c>
      <c r="F130" s="75"/>
      <c r="G130" s="76" t="s">
        <v>113</v>
      </c>
      <c r="H130" s="77">
        <f>VLOOKUP($C131,単価表,10)</f>
        <v>0</v>
      </c>
      <c r="I130" s="77">
        <f>VLOOKUP($C131,単価表,10)</f>
        <v>0</v>
      </c>
      <c r="J130" s="77">
        <f>VLOOKUP($C131,単価表,10)</f>
        <v>0</v>
      </c>
      <c r="K130" s="77">
        <f>VLOOKUP($C131,単価表,9)</f>
        <v>0</v>
      </c>
      <c r="L130" s="77">
        <f>VLOOKUP($C131,単価表,9)</f>
        <v>0</v>
      </c>
      <c r="M130" s="77">
        <f>VLOOKUP($C131,単価表,9)</f>
        <v>0</v>
      </c>
      <c r="N130" s="77">
        <f t="shared" ref="N130:V130" si="74">VLOOKUP($C131,単価表,10)</f>
        <v>0</v>
      </c>
      <c r="O130" s="77">
        <f t="shared" si="74"/>
        <v>0</v>
      </c>
      <c r="P130" s="77">
        <f t="shared" si="74"/>
        <v>0</v>
      </c>
      <c r="Q130" s="77">
        <f t="shared" si="74"/>
        <v>0</v>
      </c>
      <c r="R130" s="77">
        <f t="shared" si="74"/>
        <v>0</v>
      </c>
      <c r="S130" s="77">
        <f t="shared" si="74"/>
        <v>0</v>
      </c>
      <c r="T130" s="77">
        <f t="shared" si="74"/>
        <v>0</v>
      </c>
      <c r="U130" s="77">
        <f t="shared" si="74"/>
        <v>0</v>
      </c>
      <c r="V130" s="77">
        <f t="shared" si="74"/>
        <v>0</v>
      </c>
      <c r="W130" s="77">
        <f>VLOOKUP($C131,単価表,9)</f>
        <v>0</v>
      </c>
      <c r="X130" s="77">
        <f>VLOOKUP($C131,単価表,9)</f>
        <v>0</v>
      </c>
      <c r="Y130" s="77">
        <f>VLOOKUP($C131,単価表,9)</f>
        <v>0</v>
      </c>
      <c r="Z130" s="77">
        <f>VLOOKUP($C131,単価表,10)</f>
        <v>0</v>
      </c>
      <c r="AA130" s="77">
        <f>VLOOKUP($C131,単価表,10)</f>
        <v>0</v>
      </c>
      <c r="AB130" s="77">
        <f>VLOOKUP($C131,単価表,10)</f>
        <v>0</v>
      </c>
      <c r="AC130" s="77">
        <f>VLOOKUP($C131,単価表,10)</f>
        <v>0</v>
      </c>
      <c r="AD130" s="77">
        <f>VLOOKUP($C131,単価表,10)</f>
        <v>0</v>
      </c>
      <c r="AE130" s="78"/>
      <c r="AF130" s="79"/>
      <c r="AG130" s="71"/>
    </row>
    <row r="131" spans="1:33" x14ac:dyDescent="0.2">
      <c r="A131" s="224"/>
      <c r="B131" s="198"/>
      <c r="C131" s="80">
        <v>11</v>
      </c>
      <c r="D131" s="81" t="s">
        <v>202</v>
      </c>
      <c r="E131" s="82">
        <v>101</v>
      </c>
      <c r="F131" s="83" t="s">
        <v>166</v>
      </c>
      <c r="G131" s="84" t="s">
        <v>114</v>
      </c>
      <c r="H131" s="85">
        <v>6603</v>
      </c>
      <c r="I131" s="85">
        <v>5681</v>
      </c>
      <c r="J131" s="85">
        <v>9766</v>
      </c>
      <c r="K131" s="85">
        <v>10163</v>
      </c>
      <c r="L131" s="85">
        <v>6515</v>
      </c>
      <c r="M131" s="85">
        <v>8475</v>
      </c>
      <c r="N131" s="85">
        <v>6593</v>
      </c>
      <c r="O131" s="85">
        <v>6810</v>
      </c>
      <c r="P131" s="85">
        <v>10249</v>
      </c>
      <c r="Q131" s="85">
        <v>11828</v>
      </c>
      <c r="R131" s="85">
        <v>10933</v>
      </c>
      <c r="S131" s="85">
        <v>8769</v>
      </c>
      <c r="T131" s="85">
        <v>6603</v>
      </c>
      <c r="U131" s="85">
        <v>5681</v>
      </c>
      <c r="V131" s="85">
        <v>9766</v>
      </c>
      <c r="W131" s="85">
        <v>10163</v>
      </c>
      <c r="X131" s="85">
        <v>6515</v>
      </c>
      <c r="Y131" s="85">
        <v>8475</v>
      </c>
      <c r="Z131" s="85">
        <v>6593</v>
      </c>
      <c r="AA131" s="85">
        <v>6810</v>
      </c>
      <c r="AB131" s="85">
        <v>10249</v>
      </c>
      <c r="AC131" s="85">
        <v>11828</v>
      </c>
      <c r="AD131" s="85">
        <v>10933</v>
      </c>
      <c r="AE131" s="86">
        <f>SUM(H131:AD131)</f>
        <v>196001</v>
      </c>
      <c r="AF131" s="87"/>
      <c r="AG131" s="88"/>
    </row>
    <row r="132" spans="1:33" x14ac:dyDescent="0.2">
      <c r="A132" s="225"/>
      <c r="B132" s="199"/>
      <c r="C132" s="89"/>
      <c r="D132" s="90" t="s">
        <v>204</v>
      </c>
      <c r="E132" s="91">
        <f>IF(C131&lt;8,INT(E130*契約月数),INT(E130*E131*契約月数))</f>
        <v>0</v>
      </c>
      <c r="F132" s="92"/>
      <c r="G132" s="93" t="s">
        <v>136</v>
      </c>
      <c r="H132" s="94">
        <f>INT(H130*H131)</f>
        <v>0</v>
      </c>
      <c r="I132" s="94">
        <f t="shared" ref="I132:AD132" si="75">INT(I130*I131)</f>
        <v>0</v>
      </c>
      <c r="J132" s="94">
        <f t="shared" si="75"/>
        <v>0</v>
      </c>
      <c r="K132" s="94">
        <f t="shared" si="75"/>
        <v>0</v>
      </c>
      <c r="L132" s="94">
        <f t="shared" si="75"/>
        <v>0</v>
      </c>
      <c r="M132" s="94">
        <f t="shared" si="75"/>
        <v>0</v>
      </c>
      <c r="N132" s="94">
        <f t="shared" si="75"/>
        <v>0</v>
      </c>
      <c r="O132" s="94">
        <f t="shared" si="75"/>
        <v>0</v>
      </c>
      <c r="P132" s="94">
        <f t="shared" si="75"/>
        <v>0</v>
      </c>
      <c r="Q132" s="94">
        <f t="shared" si="75"/>
        <v>0</v>
      </c>
      <c r="R132" s="94">
        <f t="shared" si="75"/>
        <v>0</v>
      </c>
      <c r="S132" s="94">
        <f t="shared" si="75"/>
        <v>0</v>
      </c>
      <c r="T132" s="94">
        <f t="shared" si="75"/>
        <v>0</v>
      </c>
      <c r="U132" s="94">
        <f t="shared" si="75"/>
        <v>0</v>
      </c>
      <c r="V132" s="94">
        <f t="shared" si="75"/>
        <v>0</v>
      </c>
      <c r="W132" s="94">
        <f t="shared" si="75"/>
        <v>0</v>
      </c>
      <c r="X132" s="94">
        <f t="shared" si="75"/>
        <v>0</v>
      </c>
      <c r="Y132" s="94">
        <f t="shared" si="75"/>
        <v>0</v>
      </c>
      <c r="Z132" s="94">
        <f t="shared" si="75"/>
        <v>0</v>
      </c>
      <c r="AA132" s="94">
        <f t="shared" si="75"/>
        <v>0</v>
      </c>
      <c r="AB132" s="94">
        <f t="shared" si="75"/>
        <v>0</v>
      </c>
      <c r="AC132" s="94">
        <f t="shared" si="75"/>
        <v>0</v>
      </c>
      <c r="AD132" s="94">
        <f t="shared" si="75"/>
        <v>0</v>
      </c>
      <c r="AE132" s="95">
        <f>SUM(H132:AD132)</f>
        <v>0</v>
      </c>
      <c r="AF132" s="96">
        <f>ROUNDDOWN(E132+AE132,0)</f>
        <v>0</v>
      </c>
      <c r="AG132" s="32"/>
    </row>
    <row r="133" spans="1:33" x14ac:dyDescent="0.2">
      <c r="A133" s="223">
        <v>31</v>
      </c>
      <c r="B133" s="221" t="s">
        <v>43</v>
      </c>
      <c r="C133" s="72"/>
      <c r="D133" s="73" t="s">
        <v>203</v>
      </c>
      <c r="E133" s="74">
        <f>VLOOKUP(C134,単価表,7)</f>
        <v>0</v>
      </c>
      <c r="F133" s="75"/>
      <c r="G133" s="76" t="s">
        <v>113</v>
      </c>
      <c r="H133" s="77">
        <f>VLOOKUP($C134,単価表,10)</f>
        <v>0</v>
      </c>
      <c r="I133" s="77">
        <f>VLOOKUP($C134,単価表,10)</f>
        <v>0</v>
      </c>
      <c r="J133" s="77">
        <f>VLOOKUP($C134,単価表,10)</f>
        <v>0</v>
      </c>
      <c r="K133" s="77">
        <f>VLOOKUP($C134,単価表,9)</f>
        <v>0</v>
      </c>
      <c r="L133" s="77">
        <f>VLOOKUP($C134,単価表,9)</f>
        <v>0</v>
      </c>
      <c r="M133" s="77">
        <f>VLOOKUP($C134,単価表,9)</f>
        <v>0</v>
      </c>
      <c r="N133" s="77">
        <f t="shared" ref="N133:V133" si="76">VLOOKUP($C134,単価表,10)</f>
        <v>0</v>
      </c>
      <c r="O133" s="77">
        <f t="shared" si="76"/>
        <v>0</v>
      </c>
      <c r="P133" s="77">
        <f t="shared" si="76"/>
        <v>0</v>
      </c>
      <c r="Q133" s="77">
        <f t="shared" si="76"/>
        <v>0</v>
      </c>
      <c r="R133" s="77">
        <f t="shared" si="76"/>
        <v>0</v>
      </c>
      <c r="S133" s="77">
        <f t="shared" si="76"/>
        <v>0</v>
      </c>
      <c r="T133" s="77">
        <f t="shared" si="76"/>
        <v>0</v>
      </c>
      <c r="U133" s="77">
        <f t="shared" si="76"/>
        <v>0</v>
      </c>
      <c r="V133" s="77">
        <f t="shared" si="76"/>
        <v>0</v>
      </c>
      <c r="W133" s="77">
        <f>VLOOKUP($C134,単価表,9)</f>
        <v>0</v>
      </c>
      <c r="X133" s="77">
        <f>VLOOKUP($C134,単価表,9)</f>
        <v>0</v>
      </c>
      <c r="Y133" s="77">
        <f>VLOOKUP($C134,単価表,9)</f>
        <v>0</v>
      </c>
      <c r="Z133" s="77">
        <f>VLOOKUP($C134,単価表,10)</f>
        <v>0</v>
      </c>
      <c r="AA133" s="77">
        <f>VLOOKUP($C134,単価表,10)</f>
        <v>0</v>
      </c>
      <c r="AB133" s="77">
        <f>VLOOKUP($C134,単価表,10)</f>
        <v>0</v>
      </c>
      <c r="AC133" s="77">
        <f>VLOOKUP($C134,単価表,10)</f>
        <v>0</v>
      </c>
      <c r="AD133" s="77">
        <f>VLOOKUP($C134,単価表,10)</f>
        <v>0</v>
      </c>
      <c r="AE133" s="78"/>
      <c r="AF133" s="79"/>
      <c r="AG133" s="71"/>
    </row>
    <row r="134" spans="1:33" x14ac:dyDescent="0.2">
      <c r="A134" s="224"/>
      <c r="B134" s="198"/>
      <c r="C134" s="80">
        <v>11</v>
      </c>
      <c r="D134" s="81" t="s">
        <v>202</v>
      </c>
      <c r="E134" s="82">
        <v>74</v>
      </c>
      <c r="F134" s="83" t="s">
        <v>166</v>
      </c>
      <c r="G134" s="84" t="s">
        <v>114</v>
      </c>
      <c r="H134" s="85">
        <v>4443</v>
      </c>
      <c r="I134" s="85">
        <v>4040</v>
      </c>
      <c r="J134" s="85">
        <v>7607</v>
      </c>
      <c r="K134" s="85">
        <v>7316</v>
      </c>
      <c r="L134" s="85">
        <v>5154</v>
      </c>
      <c r="M134" s="85">
        <v>5081</v>
      </c>
      <c r="N134" s="85">
        <v>5455</v>
      </c>
      <c r="O134" s="85">
        <v>4669</v>
      </c>
      <c r="P134" s="85">
        <v>6042</v>
      </c>
      <c r="Q134" s="85">
        <v>7318</v>
      </c>
      <c r="R134" s="85">
        <v>6888</v>
      </c>
      <c r="S134" s="85">
        <v>6195</v>
      </c>
      <c r="T134" s="85">
        <v>4443</v>
      </c>
      <c r="U134" s="85">
        <v>4040</v>
      </c>
      <c r="V134" s="85">
        <v>7607</v>
      </c>
      <c r="W134" s="85">
        <v>7316</v>
      </c>
      <c r="X134" s="85">
        <v>5154</v>
      </c>
      <c r="Y134" s="85">
        <v>5081</v>
      </c>
      <c r="Z134" s="85">
        <v>5455</v>
      </c>
      <c r="AA134" s="85">
        <v>4669</v>
      </c>
      <c r="AB134" s="85">
        <v>6042</v>
      </c>
      <c r="AC134" s="85">
        <v>7318</v>
      </c>
      <c r="AD134" s="85">
        <v>6888</v>
      </c>
      <c r="AE134" s="86">
        <f>SUM(H134:AD134)</f>
        <v>134221</v>
      </c>
      <c r="AF134" s="87"/>
      <c r="AG134" s="88"/>
    </row>
    <row r="135" spans="1:33" x14ac:dyDescent="0.2">
      <c r="A135" s="225"/>
      <c r="B135" s="199"/>
      <c r="C135" s="89"/>
      <c r="D135" s="90" t="s">
        <v>204</v>
      </c>
      <c r="E135" s="91">
        <f>IF(C134&lt;8,INT(E133*契約月数),INT(E133*E134*契約月数))</f>
        <v>0</v>
      </c>
      <c r="F135" s="92"/>
      <c r="G135" s="93" t="s">
        <v>136</v>
      </c>
      <c r="H135" s="94">
        <f>INT(H133*H134)</f>
        <v>0</v>
      </c>
      <c r="I135" s="94">
        <f t="shared" ref="I135:AD135" si="77">INT(I133*I134)</f>
        <v>0</v>
      </c>
      <c r="J135" s="94">
        <f t="shared" si="77"/>
        <v>0</v>
      </c>
      <c r="K135" s="94">
        <f t="shared" si="77"/>
        <v>0</v>
      </c>
      <c r="L135" s="94">
        <f t="shared" si="77"/>
        <v>0</v>
      </c>
      <c r="M135" s="94">
        <f t="shared" si="77"/>
        <v>0</v>
      </c>
      <c r="N135" s="94">
        <f t="shared" si="77"/>
        <v>0</v>
      </c>
      <c r="O135" s="94">
        <f t="shared" si="77"/>
        <v>0</v>
      </c>
      <c r="P135" s="94">
        <f t="shared" si="77"/>
        <v>0</v>
      </c>
      <c r="Q135" s="94">
        <f t="shared" si="77"/>
        <v>0</v>
      </c>
      <c r="R135" s="94">
        <f t="shared" si="77"/>
        <v>0</v>
      </c>
      <c r="S135" s="94">
        <f t="shared" si="77"/>
        <v>0</v>
      </c>
      <c r="T135" s="94">
        <f t="shared" si="77"/>
        <v>0</v>
      </c>
      <c r="U135" s="94">
        <f t="shared" si="77"/>
        <v>0</v>
      </c>
      <c r="V135" s="94">
        <f t="shared" si="77"/>
        <v>0</v>
      </c>
      <c r="W135" s="94">
        <f t="shared" si="77"/>
        <v>0</v>
      </c>
      <c r="X135" s="94">
        <f t="shared" si="77"/>
        <v>0</v>
      </c>
      <c r="Y135" s="94">
        <f t="shared" si="77"/>
        <v>0</v>
      </c>
      <c r="Z135" s="94">
        <f t="shared" si="77"/>
        <v>0</v>
      </c>
      <c r="AA135" s="94">
        <f t="shared" si="77"/>
        <v>0</v>
      </c>
      <c r="AB135" s="94">
        <f t="shared" si="77"/>
        <v>0</v>
      </c>
      <c r="AC135" s="94">
        <f t="shared" si="77"/>
        <v>0</v>
      </c>
      <c r="AD135" s="94">
        <f t="shared" si="77"/>
        <v>0</v>
      </c>
      <c r="AE135" s="95">
        <f>SUM(H135:AD135)</f>
        <v>0</v>
      </c>
      <c r="AF135" s="96">
        <f>ROUNDDOWN(E135+AE135,0)</f>
        <v>0</v>
      </c>
      <c r="AG135" s="32"/>
    </row>
    <row r="136" spans="1:33" x14ac:dyDescent="0.2">
      <c r="A136" s="193">
        <v>32</v>
      </c>
      <c r="B136" s="221" t="s">
        <v>177</v>
      </c>
      <c r="C136" s="72"/>
      <c r="D136" s="73" t="s">
        <v>203</v>
      </c>
      <c r="E136" s="74">
        <f>VLOOKUP(C137,単価表,7)</f>
        <v>0</v>
      </c>
      <c r="F136" s="75"/>
      <c r="G136" s="76" t="s">
        <v>113</v>
      </c>
      <c r="H136" s="77">
        <f>VLOOKUP($C137,単価表,10)</f>
        <v>0</v>
      </c>
      <c r="I136" s="77">
        <f>VLOOKUP($C137,単価表,10)</f>
        <v>0</v>
      </c>
      <c r="J136" s="77">
        <f>VLOOKUP($C137,単価表,10)</f>
        <v>0</v>
      </c>
      <c r="K136" s="77">
        <f>VLOOKUP($C137,単価表,9)</f>
        <v>0</v>
      </c>
      <c r="L136" s="77">
        <f>VLOOKUP($C137,単価表,9)</f>
        <v>0</v>
      </c>
      <c r="M136" s="77">
        <f>VLOOKUP($C137,単価表,9)</f>
        <v>0</v>
      </c>
      <c r="N136" s="77">
        <f t="shared" ref="N136:V136" si="78">VLOOKUP($C137,単価表,10)</f>
        <v>0</v>
      </c>
      <c r="O136" s="77">
        <f t="shared" si="78"/>
        <v>0</v>
      </c>
      <c r="P136" s="77">
        <f t="shared" si="78"/>
        <v>0</v>
      </c>
      <c r="Q136" s="77">
        <f t="shared" si="78"/>
        <v>0</v>
      </c>
      <c r="R136" s="77">
        <f t="shared" si="78"/>
        <v>0</v>
      </c>
      <c r="S136" s="77">
        <f t="shared" si="78"/>
        <v>0</v>
      </c>
      <c r="T136" s="77">
        <f t="shared" si="78"/>
        <v>0</v>
      </c>
      <c r="U136" s="77">
        <f t="shared" si="78"/>
        <v>0</v>
      </c>
      <c r="V136" s="77">
        <f t="shared" si="78"/>
        <v>0</v>
      </c>
      <c r="W136" s="77">
        <f>VLOOKUP($C137,単価表,9)</f>
        <v>0</v>
      </c>
      <c r="X136" s="77">
        <f>VLOOKUP($C137,単価表,9)</f>
        <v>0</v>
      </c>
      <c r="Y136" s="77">
        <f>VLOOKUP($C137,単価表,9)</f>
        <v>0</v>
      </c>
      <c r="Z136" s="77">
        <f>VLOOKUP($C137,単価表,10)</f>
        <v>0</v>
      </c>
      <c r="AA136" s="77">
        <f>VLOOKUP($C137,単価表,10)</f>
        <v>0</v>
      </c>
      <c r="AB136" s="77">
        <f>VLOOKUP($C137,単価表,10)</f>
        <v>0</v>
      </c>
      <c r="AC136" s="77">
        <f>VLOOKUP($C137,単価表,10)</f>
        <v>0</v>
      </c>
      <c r="AD136" s="77">
        <f>VLOOKUP($C137,単価表,10)</f>
        <v>0</v>
      </c>
      <c r="AE136" s="78"/>
      <c r="AF136" s="79"/>
      <c r="AG136" s="71"/>
    </row>
    <row r="137" spans="1:33" x14ac:dyDescent="0.2">
      <c r="A137" s="188"/>
      <c r="B137" s="198"/>
      <c r="C137" s="80">
        <v>11</v>
      </c>
      <c r="D137" s="81" t="s">
        <v>202</v>
      </c>
      <c r="E137" s="82">
        <v>31</v>
      </c>
      <c r="F137" s="83" t="s">
        <v>166</v>
      </c>
      <c r="G137" s="84" t="s">
        <v>114</v>
      </c>
      <c r="H137" s="85">
        <v>2475</v>
      </c>
      <c r="I137" s="85">
        <v>2038</v>
      </c>
      <c r="J137" s="85">
        <v>2165</v>
      </c>
      <c r="K137" s="85">
        <v>2203</v>
      </c>
      <c r="L137" s="85">
        <v>2005</v>
      </c>
      <c r="M137" s="85">
        <v>2450</v>
      </c>
      <c r="N137" s="85">
        <v>2332</v>
      </c>
      <c r="O137" s="85">
        <v>2144</v>
      </c>
      <c r="P137" s="85">
        <v>4334</v>
      </c>
      <c r="Q137" s="85">
        <v>4955</v>
      </c>
      <c r="R137" s="85">
        <v>4417</v>
      </c>
      <c r="S137" s="85">
        <v>3553</v>
      </c>
      <c r="T137" s="85">
        <v>2475</v>
      </c>
      <c r="U137" s="85">
        <v>2038</v>
      </c>
      <c r="V137" s="85">
        <v>2165</v>
      </c>
      <c r="W137" s="85">
        <v>2203</v>
      </c>
      <c r="X137" s="85">
        <v>2005</v>
      </c>
      <c r="Y137" s="85">
        <v>2450</v>
      </c>
      <c r="Z137" s="85">
        <v>2332</v>
      </c>
      <c r="AA137" s="85">
        <v>2144</v>
      </c>
      <c r="AB137" s="85">
        <v>4334</v>
      </c>
      <c r="AC137" s="85">
        <v>4955</v>
      </c>
      <c r="AD137" s="85">
        <v>4417</v>
      </c>
      <c r="AE137" s="86">
        <f>SUM(H137:AD137)</f>
        <v>66589</v>
      </c>
      <c r="AF137" s="87"/>
      <c r="AG137" s="88"/>
    </row>
    <row r="138" spans="1:33" x14ac:dyDescent="0.2">
      <c r="A138" s="220"/>
      <c r="B138" s="199"/>
      <c r="C138" s="89"/>
      <c r="D138" s="90" t="s">
        <v>204</v>
      </c>
      <c r="E138" s="91">
        <f>IF(C137&lt;8,INT(E136*契約月数),INT(E136*E137*契約月数))</f>
        <v>0</v>
      </c>
      <c r="F138" s="92"/>
      <c r="G138" s="93" t="s">
        <v>136</v>
      </c>
      <c r="H138" s="94">
        <f>INT(H136*H137)</f>
        <v>0</v>
      </c>
      <c r="I138" s="94">
        <f t="shared" ref="I138:AD138" si="79">INT(I136*I137)</f>
        <v>0</v>
      </c>
      <c r="J138" s="94">
        <f t="shared" si="79"/>
        <v>0</v>
      </c>
      <c r="K138" s="94">
        <f t="shared" si="79"/>
        <v>0</v>
      </c>
      <c r="L138" s="94">
        <f t="shared" si="79"/>
        <v>0</v>
      </c>
      <c r="M138" s="94">
        <f t="shared" si="79"/>
        <v>0</v>
      </c>
      <c r="N138" s="94">
        <f t="shared" si="79"/>
        <v>0</v>
      </c>
      <c r="O138" s="94">
        <f t="shared" si="79"/>
        <v>0</v>
      </c>
      <c r="P138" s="94">
        <f t="shared" si="79"/>
        <v>0</v>
      </c>
      <c r="Q138" s="94">
        <f t="shared" si="79"/>
        <v>0</v>
      </c>
      <c r="R138" s="94">
        <f t="shared" si="79"/>
        <v>0</v>
      </c>
      <c r="S138" s="94">
        <f t="shared" si="79"/>
        <v>0</v>
      </c>
      <c r="T138" s="94">
        <f t="shared" si="79"/>
        <v>0</v>
      </c>
      <c r="U138" s="94">
        <f t="shared" si="79"/>
        <v>0</v>
      </c>
      <c r="V138" s="94">
        <f t="shared" si="79"/>
        <v>0</v>
      </c>
      <c r="W138" s="94">
        <f t="shared" si="79"/>
        <v>0</v>
      </c>
      <c r="X138" s="94">
        <f t="shared" si="79"/>
        <v>0</v>
      </c>
      <c r="Y138" s="94">
        <f t="shared" si="79"/>
        <v>0</v>
      </c>
      <c r="Z138" s="94">
        <f t="shared" si="79"/>
        <v>0</v>
      </c>
      <c r="AA138" s="94">
        <f t="shared" si="79"/>
        <v>0</v>
      </c>
      <c r="AB138" s="94">
        <f t="shared" si="79"/>
        <v>0</v>
      </c>
      <c r="AC138" s="94">
        <f t="shared" si="79"/>
        <v>0</v>
      </c>
      <c r="AD138" s="94">
        <f t="shared" si="79"/>
        <v>0</v>
      </c>
      <c r="AE138" s="95">
        <f>SUM(H138:AD138)</f>
        <v>0</v>
      </c>
      <c r="AF138" s="96">
        <f>ROUNDDOWN(E138+AE138,0)</f>
        <v>0</v>
      </c>
      <c r="AG138" s="32"/>
    </row>
    <row r="139" spans="1:33" x14ac:dyDescent="0.2">
      <c r="A139" s="229">
        <v>32.1</v>
      </c>
      <c r="B139" s="230">
        <v>0</v>
      </c>
      <c r="C139" s="72"/>
      <c r="D139" s="73" t="s">
        <v>203</v>
      </c>
      <c r="E139" s="74">
        <f>VLOOKUP(C140,単価表,7)</f>
        <v>0</v>
      </c>
      <c r="F139" s="75"/>
      <c r="G139" s="76" t="s">
        <v>113</v>
      </c>
      <c r="H139" s="77">
        <f>VLOOKUP($C140,単価表,10)</f>
        <v>0</v>
      </c>
      <c r="I139" s="77">
        <f>VLOOKUP($C140,単価表,10)</f>
        <v>0</v>
      </c>
      <c r="J139" s="77">
        <f>VLOOKUP($C140,単価表,10)</f>
        <v>0</v>
      </c>
      <c r="K139" s="77">
        <f>VLOOKUP($C140,単価表,9)</f>
        <v>0</v>
      </c>
      <c r="L139" s="77">
        <f>VLOOKUP($C140,単価表,9)</f>
        <v>0</v>
      </c>
      <c r="M139" s="77">
        <f>VLOOKUP($C140,単価表,9)</f>
        <v>0</v>
      </c>
      <c r="N139" s="77">
        <f t="shared" ref="N139:V139" si="80">VLOOKUP($C140,単価表,10)</f>
        <v>0</v>
      </c>
      <c r="O139" s="77">
        <f t="shared" si="80"/>
        <v>0</v>
      </c>
      <c r="P139" s="77">
        <f t="shared" si="80"/>
        <v>0</v>
      </c>
      <c r="Q139" s="77">
        <f t="shared" si="80"/>
        <v>0</v>
      </c>
      <c r="R139" s="77">
        <f t="shared" si="80"/>
        <v>0</v>
      </c>
      <c r="S139" s="77">
        <f t="shared" si="80"/>
        <v>0</v>
      </c>
      <c r="T139" s="77">
        <f t="shared" si="80"/>
        <v>0</v>
      </c>
      <c r="U139" s="77">
        <f t="shared" si="80"/>
        <v>0</v>
      </c>
      <c r="V139" s="77">
        <f t="shared" si="80"/>
        <v>0</v>
      </c>
      <c r="W139" s="77">
        <f>VLOOKUP($C140,単価表,9)</f>
        <v>0</v>
      </c>
      <c r="X139" s="77">
        <f>VLOOKUP($C140,単価表,9)</f>
        <v>0</v>
      </c>
      <c r="Y139" s="77">
        <f>VLOOKUP($C140,単価表,9)</f>
        <v>0</v>
      </c>
      <c r="Z139" s="77">
        <f>VLOOKUP($C140,単価表,10)</f>
        <v>0</v>
      </c>
      <c r="AA139" s="77">
        <f>VLOOKUP($C140,単価表,10)</f>
        <v>0</v>
      </c>
      <c r="AB139" s="77">
        <f>VLOOKUP($C140,単価表,10)</f>
        <v>0</v>
      </c>
      <c r="AC139" s="77">
        <f>VLOOKUP($C140,単価表,10)</f>
        <v>0</v>
      </c>
      <c r="AD139" s="77">
        <f>VLOOKUP($C140,単価表,10)</f>
        <v>0</v>
      </c>
      <c r="AE139" s="78"/>
      <c r="AF139" s="79"/>
      <c r="AG139" s="71"/>
    </row>
    <row r="140" spans="1:33" x14ac:dyDescent="0.2">
      <c r="A140" s="229"/>
      <c r="B140" s="230"/>
      <c r="C140" s="80">
        <v>3</v>
      </c>
      <c r="D140" s="81" t="s">
        <v>202</v>
      </c>
      <c r="E140" s="82">
        <v>15</v>
      </c>
      <c r="F140" s="83" t="s">
        <v>165</v>
      </c>
      <c r="G140" s="84" t="s">
        <v>114</v>
      </c>
      <c r="H140" s="85">
        <v>12</v>
      </c>
      <c r="I140" s="85">
        <v>13</v>
      </c>
      <c r="J140" s="85">
        <v>20</v>
      </c>
      <c r="K140" s="85">
        <v>18</v>
      </c>
      <c r="L140" s="85">
        <v>10</v>
      </c>
      <c r="M140" s="85">
        <v>0</v>
      </c>
      <c r="N140" s="85">
        <v>14</v>
      </c>
      <c r="O140" s="85">
        <v>12</v>
      </c>
      <c r="P140" s="85">
        <v>14</v>
      </c>
      <c r="Q140" s="85">
        <v>14</v>
      </c>
      <c r="R140" s="85">
        <v>12</v>
      </c>
      <c r="S140" s="85">
        <v>13</v>
      </c>
      <c r="T140" s="85">
        <v>12</v>
      </c>
      <c r="U140" s="85">
        <v>13</v>
      </c>
      <c r="V140" s="85">
        <v>20</v>
      </c>
      <c r="W140" s="85">
        <v>18</v>
      </c>
      <c r="X140" s="85">
        <v>10</v>
      </c>
      <c r="Y140" s="85">
        <v>0</v>
      </c>
      <c r="Z140" s="85">
        <v>14</v>
      </c>
      <c r="AA140" s="85">
        <v>12</v>
      </c>
      <c r="AB140" s="85">
        <v>14</v>
      </c>
      <c r="AC140" s="85">
        <v>14</v>
      </c>
      <c r="AD140" s="85">
        <v>12</v>
      </c>
      <c r="AE140" s="86">
        <f>SUM(H140:AD140)</f>
        <v>291</v>
      </c>
      <c r="AF140" s="87"/>
      <c r="AG140" s="88"/>
    </row>
    <row r="141" spans="1:33" x14ac:dyDescent="0.2">
      <c r="A141" s="229"/>
      <c r="B141" s="230"/>
      <c r="C141" s="97"/>
      <c r="D141" s="90" t="s">
        <v>204</v>
      </c>
      <c r="E141" s="91">
        <f>IF(C140&lt;8,INT(E139*契約月数),INT(E139*E140*契約月数))</f>
        <v>0</v>
      </c>
      <c r="F141" s="92"/>
      <c r="G141" s="93" t="s">
        <v>136</v>
      </c>
      <c r="H141" s="94">
        <f>INT(H139*H140)</f>
        <v>0</v>
      </c>
      <c r="I141" s="94">
        <f t="shared" ref="I141:AD141" si="81">INT(I139*I140)</f>
        <v>0</v>
      </c>
      <c r="J141" s="94">
        <f t="shared" si="81"/>
        <v>0</v>
      </c>
      <c r="K141" s="94">
        <f t="shared" si="81"/>
        <v>0</v>
      </c>
      <c r="L141" s="94">
        <f t="shared" si="81"/>
        <v>0</v>
      </c>
      <c r="M141" s="94">
        <f t="shared" si="81"/>
        <v>0</v>
      </c>
      <c r="N141" s="94">
        <f t="shared" si="81"/>
        <v>0</v>
      </c>
      <c r="O141" s="94">
        <f t="shared" si="81"/>
        <v>0</v>
      </c>
      <c r="P141" s="94">
        <f t="shared" si="81"/>
        <v>0</v>
      </c>
      <c r="Q141" s="94">
        <f t="shared" si="81"/>
        <v>0</v>
      </c>
      <c r="R141" s="94">
        <f t="shared" si="81"/>
        <v>0</v>
      </c>
      <c r="S141" s="94">
        <f t="shared" si="81"/>
        <v>0</v>
      </c>
      <c r="T141" s="94">
        <f t="shared" si="81"/>
        <v>0</v>
      </c>
      <c r="U141" s="94">
        <f t="shared" si="81"/>
        <v>0</v>
      </c>
      <c r="V141" s="94">
        <f t="shared" si="81"/>
        <v>0</v>
      </c>
      <c r="W141" s="94">
        <f t="shared" si="81"/>
        <v>0</v>
      </c>
      <c r="X141" s="94">
        <f t="shared" si="81"/>
        <v>0</v>
      </c>
      <c r="Y141" s="94">
        <f t="shared" si="81"/>
        <v>0</v>
      </c>
      <c r="Z141" s="94">
        <f t="shared" si="81"/>
        <v>0</v>
      </c>
      <c r="AA141" s="94">
        <f t="shared" si="81"/>
        <v>0</v>
      </c>
      <c r="AB141" s="94">
        <f t="shared" si="81"/>
        <v>0</v>
      </c>
      <c r="AC141" s="94">
        <f t="shared" si="81"/>
        <v>0</v>
      </c>
      <c r="AD141" s="94">
        <f t="shared" si="81"/>
        <v>0</v>
      </c>
      <c r="AE141" s="95">
        <f>SUM(H141:AD141)</f>
        <v>0</v>
      </c>
      <c r="AF141" s="96">
        <f>ROUNDDOWN(E141+AE141,0)</f>
        <v>0</v>
      </c>
      <c r="AG141" s="32"/>
    </row>
    <row r="142" spans="1:33" x14ac:dyDescent="0.2">
      <c r="A142" s="229">
        <v>32.200000000000003</v>
      </c>
      <c r="B142" s="233">
        <v>0</v>
      </c>
      <c r="C142" s="80"/>
      <c r="D142" s="73" t="s">
        <v>203</v>
      </c>
      <c r="E142" s="74">
        <f>VLOOKUP(C143,単価表,7)</f>
        <v>0</v>
      </c>
      <c r="F142" s="75"/>
      <c r="G142" s="76" t="s">
        <v>113</v>
      </c>
      <c r="H142" s="77">
        <f>VLOOKUP($C143,単価表,10)</f>
        <v>0</v>
      </c>
      <c r="I142" s="77">
        <f>VLOOKUP($C143,単価表,10)</f>
        <v>0</v>
      </c>
      <c r="J142" s="77">
        <f>VLOOKUP($C143,単価表,10)</f>
        <v>0</v>
      </c>
      <c r="K142" s="77">
        <f>VLOOKUP($C143,単価表,9)</f>
        <v>0</v>
      </c>
      <c r="L142" s="77">
        <f>VLOOKUP($C143,単価表,9)</f>
        <v>0</v>
      </c>
      <c r="M142" s="77">
        <f>VLOOKUP($C143,単価表,9)</f>
        <v>0</v>
      </c>
      <c r="N142" s="77">
        <f t="shared" ref="N142:V142" si="82">VLOOKUP($C143,単価表,10)</f>
        <v>0</v>
      </c>
      <c r="O142" s="77">
        <f t="shared" si="82"/>
        <v>0</v>
      </c>
      <c r="P142" s="77">
        <f t="shared" si="82"/>
        <v>0</v>
      </c>
      <c r="Q142" s="77">
        <f t="shared" si="82"/>
        <v>0</v>
      </c>
      <c r="R142" s="77">
        <f t="shared" si="82"/>
        <v>0</v>
      </c>
      <c r="S142" s="77">
        <f t="shared" si="82"/>
        <v>0</v>
      </c>
      <c r="T142" s="77">
        <f t="shared" si="82"/>
        <v>0</v>
      </c>
      <c r="U142" s="77">
        <f t="shared" si="82"/>
        <v>0</v>
      </c>
      <c r="V142" s="77">
        <f t="shared" si="82"/>
        <v>0</v>
      </c>
      <c r="W142" s="77">
        <f>VLOOKUP($C143,単価表,9)</f>
        <v>0</v>
      </c>
      <c r="X142" s="77">
        <f>VLOOKUP($C143,単価表,9)</f>
        <v>0</v>
      </c>
      <c r="Y142" s="77">
        <f>VLOOKUP($C143,単価表,9)</f>
        <v>0</v>
      </c>
      <c r="Z142" s="77">
        <f>VLOOKUP($C143,単価表,10)</f>
        <v>0</v>
      </c>
      <c r="AA142" s="77">
        <f>VLOOKUP($C143,単価表,10)</f>
        <v>0</v>
      </c>
      <c r="AB142" s="77">
        <f>VLOOKUP($C143,単価表,10)</f>
        <v>0</v>
      </c>
      <c r="AC142" s="77">
        <f>VLOOKUP($C143,単価表,10)</f>
        <v>0</v>
      </c>
      <c r="AD142" s="77">
        <f>VLOOKUP($C143,単価表,10)</f>
        <v>0</v>
      </c>
      <c r="AE142" s="78"/>
      <c r="AF142" s="79"/>
      <c r="AG142" s="71"/>
    </row>
    <row r="143" spans="1:33" x14ac:dyDescent="0.2">
      <c r="A143" s="229"/>
      <c r="B143" s="234"/>
      <c r="C143" s="80">
        <v>10</v>
      </c>
      <c r="D143" s="81" t="s">
        <v>202</v>
      </c>
      <c r="E143" s="82">
        <v>7</v>
      </c>
      <c r="F143" s="83" t="s">
        <v>166</v>
      </c>
      <c r="G143" s="84" t="s">
        <v>114</v>
      </c>
      <c r="H143" s="85">
        <v>0</v>
      </c>
      <c r="I143" s="85">
        <v>0</v>
      </c>
      <c r="J143" s="85">
        <v>1301</v>
      </c>
      <c r="K143" s="85">
        <v>2256</v>
      </c>
      <c r="L143" s="85">
        <v>1816</v>
      </c>
      <c r="M143" s="85">
        <v>0</v>
      </c>
      <c r="N143" s="85">
        <v>0</v>
      </c>
      <c r="O143" s="85">
        <v>0</v>
      </c>
      <c r="P143" s="85">
        <v>0</v>
      </c>
      <c r="Q143" s="85">
        <v>0</v>
      </c>
      <c r="R143" s="85">
        <v>0</v>
      </c>
      <c r="S143" s="85">
        <v>0</v>
      </c>
      <c r="T143" s="85">
        <v>0</v>
      </c>
      <c r="U143" s="85">
        <v>0</v>
      </c>
      <c r="V143" s="85">
        <v>1301</v>
      </c>
      <c r="W143" s="85">
        <v>2256</v>
      </c>
      <c r="X143" s="85">
        <v>1816</v>
      </c>
      <c r="Y143" s="85">
        <v>0</v>
      </c>
      <c r="Z143" s="85">
        <v>0</v>
      </c>
      <c r="AA143" s="85">
        <v>0</v>
      </c>
      <c r="AB143" s="85">
        <v>0</v>
      </c>
      <c r="AC143" s="85">
        <v>0</v>
      </c>
      <c r="AD143" s="85">
        <v>0</v>
      </c>
      <c r="AE143" s="86">
        <f>SUM(H143:AD143)</f>
        <v>10746</v>
      </c>
      <c r="AF143" s="87"/>
      <c r="AG143" s="88"/>
    </row>
    <row r="144" spans="1:33" x14ac:dyDescent="0.2">
      <c r="A144" s="229"/>
      <c r="B144" s="235"/>
      <c r="C144" s="97"/>
      <c r="D144" s="90" t="s">
        <v>204</v>
      </c>
      <c r="E144" s="91">
        <f>IF(C143&lt;8,INT(E142*契約月数),INT(E142*E143*契約月数))</f>
        <v>0</v>
      </c>
      <c r="F144" s="92"/>
      <c r="G144" s="93" t="s">
        <v>136</v>
      </c>
      <c r="H144" s="94">
        <f>INT(H142*H143)</f>
        <v>0</v>
      </c>
      <c r="I144" s="94">
        <f t="shared" ref="I144:AD144" si="83">INT(I142*I143)</f>
        <v>0</v>
      </c>
      <c r="J144" s="94">
        <f t="shared" si="83"/>
        <v>0</v>
      </c>
      <c r="K144" s="94">
        <f t="shared" si="83"/>
        <v>0</v>
      </c>
      <c r="L144" s="94">
        <f t="shared" si="83"/>
        <v>0</v>
      </c>
      <c r="M144" s="94">
        <f t="shared" si="83"/>
        <v>0</v>
      </c>
      <c r="N144" s="94">
        <f t="shared" si="83"/>
        <v>0</v>
      </c>
      <c r="O144" s="94">
        <f t="shared" si="83"/>
        <v>0</v>
      </c>
      <c r="P144" s="94">
        <f t="shared" si="83"/>
        <v>0</v>
      </c>
      <c r="Q144" s="94">
        <f t="shared" si="83"/>
        <v>0</v>
      </c>
      <c r="R144" s="94">
        <f t="shared" si="83"/>
        <v>0</v>
      </c>
      <c r="S144" s="94">
        <f t="shared" si="83"/>
        <v>0</v>
      </c>
      <c r="T144" s="94">
        <f t="shared" si="83"/>
        <v>0</v>
      </c>
      <c r="U144" s="94">
        <f t="shared" si="83"/>
        <v>0</v>
      </c>
      <c r="V144" s="94">
        <f t="shared" si="83"/>
        <v>0</v>
      </c>
      <c r="W144" s="94">
        <f t="shared" si="83"/>
        <v>0</v>
      </c>
      <c r="X144" s="94">
        <f t="shared" si="83"/>
        <v>0</v>
      </c>
      <c r="Y144" s="94">
        <f t="shared" si="83"/>
        <v>0</v>
      </c>
      <c r="Z144" s="94">
        <f t="shared" si="83"/>
        <v>0</v>
      </c>
      <c r="AA144" s="94">
        <f t="shared" si="83"/>
        <v>0</v>
      </c>
      <c r="AB144" s="94">
        <f t="shared" si="83"/>
        <v>0</v>
      </c>
      <c r="AC144" s="94">
        <f t="shared" si="83"/>
        <v>0</v>
      </c>
      <c r="AD144" s="94">
        <f t="shared" si="83"/>
        <v>0</v>
      </c>
      <c r="AE144" s="95">
        <f>SUM(H144:AD144)</f>
        <v>0</v>
      </c>
      <c r="AF144" s="96">
        <f>ROUNDDOWN(E144+AE144,0)</f>
        <v>0</v>
      </c>
      <c r="AG144" s="32"/>
    </row>
    <row r="145" spans="1:33" x14ac:dyDescent="0.2">
      <c r="A145" s="229">
        <v>32.299999999999997</v>
      </c>
      <c r="B145" s="233">
        <v>0</v>
      </c>
      <c r="C145" s="80"/>
      <c r="D145" s="73" t="s">
        <v>203</v>
      </c>
      <c r="E145" s="74">
        <f>VLOOKUP(C146,単価表,7)</f>
        <v>0</v>
      </c>
      <c r="F145" s="75"/>
      <c r="G145" s="76" t="s">
        <v>113</v>
      </c>
      <c r="H145" s="77">
        <f>VLOOKUP($C146,単価表,10)</f>
        <v>0</v>
      </c>
      <c r="I145" s="77">
        <f>VLOOKUP($C146,単価表,10)</f>
        <v>0</v>
      </c>
      <c r="J145" s="77">
        <f>VLOOKUP($C146,単価表,10)</f>
        <v>0</v>
      </c>
      <c r="K145" s="77">
        <f>VLOOKUP($C146,単価表,9)</f>
        <v>0</v>
      </c>
      <c r="L145" s="77">
        <f>VLOOKUP($C146,単価表,9)</f>
        <v>0</v>
      </c>
      <c r="M145" s="77">
        <f>VLOOKUP($C146,単価表,9)</f>
        <v>0</v>
      </c>
      <c r="N145" s="77">
        <f t="shared" ref="N145:V145" si="84">VLOOKUP($C146,単価表,10)</f>
        <v>0</v>
      </c>
      <c r="O145" s="77">
        <f t="shared" si="84"/>
        <v>0</v>
      </c>
      <c r="P145" s="77">
        <f t="shared" si="84"/>
        <v>0</v>
      </c>
      <c r="Q145" s="77">
        <f t="shared" si="84"/>
        <v>0</v>
      </c>
      <c r="R145" s="77">
        <f t="shared" si="84"/>
        <v>0</v>
      </c>
      <c r="S145" s="77">
        <f t="shared" si="84"/>
        <v>0</v>
      </c>
      <c r="T145" s="77">
        <f t="shared" si="84"/>
        <v>0</v>
      </c>
      <c r="U145" s="77">
        <f t="shared" si="84"/>
        <v>0</v>
      </c>
      <c r="V145" s="77">
        <f t="shared" si="84"/>
        <v>0</v>
      </c>
      <c r="W145" s="77">
        <f>VLOOKUP($C146,単価表,9)</f>
        <v>0</v>
      </c>
      <c r="X145" s="77">
        <f>VLOOKUP($C146,単価表,9)</f>
        <v>0</v>
      </c>
      <c r="Y145" s="77">
        <f>VLOOKUP($C146,単価表,9)</f>
        <v>0</v>
      </c>
      <c r="Z145" s="77">
        <f>VLOOKUP($C146,単価表,10)</f>
        <v>0</v>
      </c>
      <c r="AA145" s="77">
        <f>VLOOKUP($C146,単価表,10)</f>
        <v>0</v>
      </c>
      <c r="AB145" s="77">
        <f>VLOOKUP($C146,単価表,10)</f>
        <v>0</v>
      </c>
      <c r="AC145" s="77">
        <f>VLOOKUP($C146,単価表,10)</f>
        <v>0</v>
      </c>
      <c r="AD145" s="77">
        <f>VLOOKUP($C146,単価表,10)</f>
        <v>0</v>
      </c>
      <c r="AE145" s="78"/>
      <c r="AF145" s="79"/>
      <c r="AG145" s="71"/>
    </row>
    <row r="146" spans="1:33" x14ac:dyDescent="0.2">
      <c r="A146" s="229"/>
      <c r="B146" s="234"/>
      <c r="C146" s="80">
        <v>10</v>
      </c>
      <c r="D146" s="81" t="s">
        <v>202</v>
      </c>
      <c r="E146" s="82">
        <v>5</v>
      </c>
      <c r="F146" s="83" t="s">
        <v>166</v>
      </c>
      <c r="G146" s="84" t="s">
        <v>114</v>
      </c>
      <c r="H146" s="85">
        <v>0</v>
      </c>
      <c r="I146" s="85">
        <v>1</v>
      </c>
      <c r="J146" s="85">
        <v>196</v>
      </c>
      <c r="K146" s="85">
        <v>212</v>
      </c>
      <c r="L146" s="85">
        <v>0</v>
      </c>
      <c r="M146" s="85">
        <v>0</v>
      </c>
      <c r="N146" s="85">
        <v>0</v>
      </c>
      <c r="O146" s="85">
        <v>0</v>
      </c>
      <c r="P146" s="85">
        <v>0</v>
      </c>
      <c r="Q146" s="85">
        <v>0</v>
      </c>
      <c r="R146" s="85">
        <v>0</v>
      </c>
      <c r="S146" s="85">
        <v>0</v>
      </c>
      <c r="T146" s="85">
        <v>0</v>
      </c>
      <c r="U146" s="85">
        <v>1</v>
      </c>
      <c r="V146" s="85">
        <v>196</v>
      </c>
      <c r="W146" s="85">
        <v>212</v>
      </c>
      <c r="X146" s="85">
        <v>0</v>
      </c>
      <c r="Y146" s="85">
        <v>0</v>
      </c>
      <c r="Z146" s="85">
        <v>0</v>
      </c>
      <c r="AA146" s="85">
        <v>0</v>
      </c>
      <c r="AB146" s="85">
        <v>0</v>
      </c>
      <c r="AC146" s="85">
        <v>0</v>
      </c>
      <c r="AD146" s="85">
        <v>0</v>
      </c>
      <c r="AE146" s="86">
        <f>SUM(H146:AD146)</f>
        <v>818</v>
      </c>
      <c r="AF146" s="87"/>
      <c r="AG146" s="88"/>
    </row>
    <row r="147" spans="1:33" x14ac:dyDescent="0.2">
      <c r="A147" s="229"/>
      <c r="B147" s="235"/>
      <c r="C147" s="97"/>
      <c r="D147" s="90" t="s">
        <v>204</v>
      </c>
      <c r="E147" s="91">
        <f>IF(C146&lt;8,INT(E145*契約月数),INT(E145*E146*契約月数))</f>
        <v>0</v>
      </c>
      <c r="F147" s="92"/>
      <c r="G147" s="93" t="s">
        <v>136</v>
      </c>
      <c r="H147" s="94">
        <f>INT(H145*H146)</f>
        <v>0</v>
      </c>
      <c r="I147" s="94">
        <f t="shared" ref="I147:AD147" si="85">INT(I145*I146)</f>
        <v>0</v>
      </c>
      <c r="J147" s="94">
        <f t="shared" si="85"/>
        <v>0</v>
      </c>
      <c r="K147" s="94">
        <f t="shared" si="85"/>
        <v>0</v>
      </c>
      <c r="L147" s="94">
        <f t="shared" si="85"/>
        <v>0</v>
      </c>
      <c r="M147" s="94">
        <f t="shared" si="85"/>
        <v>0</v>
      </c>
      <c r="N147" s="94">
        <f t="shared" si="85"/>
        <v>0</v>
      </c>
      <c r="O147" s="94">
        <f t="shared" si="85"/>
        <v>0</v>
      </c>
      <c r="P147" s="94">
        <f t="shared" si="85"/>
        <v>0</v>
      </c>
      <c r="Q147" s="94">
        <f t="shared" si="85"/>
        <v>0</v>
      </c>
      <c r="R147" s="94">
        <f t="shared" si="85"/>
        <v>0</v>
      </c>
      <c r="S147" s="94">
        <f t="shared" si="85"/>
        <v>0</v>
      </c>
      <c r="T147" s="94">
        <f t="shared" si="85"/>
        <v>0</v>
      </c>
      <c r="U147" s="94">
        <f t="shared" si="85"/>
        <v>0</v>
      </c>
      <c r="V147" s="94">
        <f t="shared" si="85"/>
        <v>0</v>
      </c>
      <c r="W147" s="94">
        <f t="shared" si="85"/>
        <v>0</v>
      </c>
      <c r="X147" s="94">
        <f t="shared" si="85"/>
        <v>0</v>
      </c>
      <c r="Y147" s="94">
        <f t="shared" si="85"/>
        <v>0</v>
      </c>
      <c r="Z147" s="94">
        <f t="shared" si="85"/>
        <v>0</v>
      </c>
      <c r="AA147" s="94">
        <f t="shared" si="85"/>
        <v>0</v>
      </c>
      <c r="AB147" s="94">
        <f t="shared" si="85"/>
        <v>0</v>
      </c>
      <c r="AC147" s="94">
        <f t="shared" si="85"/>
        <v>0</v>
      </c>
      <c r="AD147" s="94">
        <f t="shared" si="85"/>
        <v>0</v>
      </c>
      <c r="AE147" s="95">
        <f>SUM(H147:AD147)</f>
        <v>0</v>
      </c>
      <c r="AF147" s="96">
        <f>ROUNDDOWN(E147+AE147,0)</f>
        <v>0</v>
      </c>
      <c r="AG147" s="32"/>
    </row>
    <row r="148" spans="1:33" x14ac:dyDescent="0.2">
      <c r="A148" s="236">
        <v>33</v>
      </c>
      <c r="B148" s="221" t="s">
        <v>178</v>
      </c>
      <c r="C148" s="80"/>
      <c r="D148" s="73" t="s">
        <v>203</v>
      </c>
      <c r="E148" s="74">
        <f>VLOOKUP(C149,単価表,7)</f>
        <v>0</v>
      </c>
      <c r="F148" s="75"/>
      <c r="G148" s="76" t="s">
        <v>113</v>
      </c>
      <c r="H148" s="77">
        <f>VLOOKUP($C149,単価表,10)</f>
        <v>0</v>
      </c>
      <c r="I148" s="77">
        <f>VLOOKUP($C149,単価表,10)</f>
        <v>0</v>
      </c>
      <c r="J148" s="77">
        <f>VLOOKUP($C149,単価表,10)</f>
        <v>0</v>
      </c>
      <c r="K148" s="77">
        <f>VLOOKUP($C149,単価表,9)</f>
        <v>0</v>
      </c>
      <c r="L148" s="77">
        <f>VLOOKUP($C149,単価表,9)</f>
        <v>0</v>
      </c>
      <c r="M148" s="77">
        <f>VLOOKUP($C149,単価表,9)</f>
        <v>0</v>
      </c>
      <c r="N148" s="77">
        <f t="shared" ref="N148:V148" si="86">VLOOKUP($C149,単価表,10)</f>
        <v>0</v>
      </c>
      <c r="O148" s="77">
        <f t="shared" si="86"/>
        <v>0</v>
      </c>
      <c r="P148" s="77">
        <f t="shared" si="86"/>
        <v>0</v>
      </c>
      <c r="Q148" s="77">
        <f t="shared" si="86"/>
        <v>0</v>
      </c>
      <c r="R148" s="77">
        <f t="shared" si="86"/>
        <v>0</v>
      </c>
      <c r="S148" s="77">
        <f t="shared" si="86"/>
        <v>0</v>
      </c>
      <c r="T148" s="77">
        <f t="shared" si="86"/>
        <v>0</v>
      </c>
      <c r="U148" s="77">
        <f t="shared" si="86"/>
        <v>0</v>
      </c>
      <c r="V148" s="77">
        <f t="shared" si="86"/>
        <v>0</v>
      </c>
      <c r="W148" s="77">
        <f>VLOOKUP($C149,単価表,9)</f>
        <v>0</v>
      </c>
      <c r="X148" s="77">
        <f>VLOOKUP($C149,単価表,9)</f>
        <v>0</v>
      </c>
      <c r="Y148" s="77">
        <f>VLOOKUP($C149,単価表,9)</f>
        <v>0</v>
      </c>
      <c r="Z148" s="77">
        <f>VLOOKUP($C149,単価表,10)</f>
        <v>0</v>
      </c>
      <c r="AA148" s="77">
        <f>VLOOKUP($C149,単価表,10)</f>
        <v>0</v>
      </c>
      <c r="AB148" s="77">
        <f>VLOOKUP($C149,単価表,10)</f>
        <v>0</v>
      </c>
      <c r="AC148" s="77">
        <f>VLOOKUP($C149,単価表,10)</f>
        <v>0</v>
      </c>
      <c r="AD148" s="77">
        <f>VLOOKUP($C149,単価表,10)</f>
        <v>0</v>
      </c>
      <c r="AE148" s="78"/>
      <c r="AF148" s="79"/>
      <c r="AG148" s="71"/>
    </row>
    <row r="149" spans="1:33" x14ac:dyDescent="0.2">
      <c r="A149" s="236"/>
      <c r="B149" s="198"/>
      <c r="C149" s="80">
        <v>11</v>
      </c>
      <c r="D149" s="81" t="s">
        <v>202</v>
      </c>
      <c r="E149" s="82">
        <v>131</v>
      </c>
      <c r="F149" s="83" t="s">
        <v>166</v>
      </c>
      <c r="G149" s="84" t="s">
        <v>114</v>
      </c>
      <c r="H149" s="85">
        <v>7707</v>
      </c>
      <c r="I149" s="85">
        <v>5776</v>
      </c>
      <c r="J149" s="85">
        <v>5918</v>
      </c>
      <c r="K149" s="85">
        <v>7443</v>
      </c>
      <c r="L149" s="85">
        <v>7624</v>
      </c>
      <c r="M149" s="85">
        <v>6387</v>
      </c>
      <c r="N149" s="85">
        <v>4025</v>
      </c>
      <c r="O149" s="85">
        <v>6570</v>
      </c>
      <c r="P149" s="85">
        <v>12689</v>
      </c>
      <c r="Q149" s="85">
        <v>14781</v>
      </c>
      <c r="R149" s="85">
        <v>12331</v>
      </c>
      <c r="S149" s="85">
        <v>9462</v>
      </c>
      <c r="T149" s="85">
        <v>7707</v>
      </c>
      <c r="U149" s="85">
        <v>5776</v>
      </c>
      <c r="V149" s="85">
        <v>5918</v>
      </c>
      <c r="W149" s="85">
        <v>7443</v>
      </c>
      <c r="X149" s="85">
        <v>7624</v>
      </c>
      <c r="Y149" s="85">
        <v>6387</v>
      </c>
      <c r="Z149" s="85">
        <v>4025</v>
      </c>
      <c r="AA149" s="85">
        <v>6570</v>
      </c>
      <c r="AB149" s="85">
        <v>12689</v>
      </c>
      <c r="AC149" s="85">
        <v>14781</v>
      </c>
      <c r="AD149" s="85">
        <v>12331</v>
      </c>
      <c r="AE149" s="86">
        <f>SUM(H149:AD149)</f>
        <v>191964</v>
      </c>
      <c r="AF149" s="87"/>
      <c r="AG149" s="88"/>
    </row>
    <row r="150" spans="1:33" x14ac:dyDescent="0.2">
      <c r="A150" s="236"/>
      <c r="B150" s="199"/>
      <c r="C150" s="97"/>
      <c r="D150" s="90" t="s">
        <v>204</v>
      </c>
      <c r="E150" s="91">
        <f>IF(C149&lt;8,INT(E148*契約月数),INT(E148*E149*契約月数))</f>
        <v>0</v>
      </c>
      <c r="F150" s="92"/>
      <c r="G150" s="93" t="s">
        <v>136</v>
      </c>
      <c r="H150" s="94">
        <f>INT(H148*H149)</f>
        <v>0</v>
      </c>
      <c r="I150" s="94">
        <f t="shared" ref="I150:AD150" si="87">INT(I148*I149)</f>
        <v>0</v>
      </c>
      <c r="J150" s="94">
        <f t="shared" si="87"/>
        <v>0</v>
      </c>
      <c r="K150" s="94">
        <f t="shared" si="87"/>
        <v>0</v>
      </c>
      <c r="L150" s="94">
        <f t="shared" si="87"/>
        <v>0</v>
      </c>
      <c r="M150" s="94">
        <f t="shared" si="87"/>
        <v>0</v>
      </c>
      <c r="N150" s="94">
        <f t="shared" si="87"/>
        <v>0</v>
      </c>
      <c r="O150" s="94">
        <f t="shared" si="87"/>
        <v>0</v>
      </c>
      <c r="P150" s="94">
        <f t="shared" si="87"/>
        <v>0</v>
      </c>
      <c r="Q150" s="94">
        <f t="shared" si="87"/>
        <v>0</v>
      </c>
      <c r="R150" s="94">
        <f t="shared" si="87"/>
        <v>0</v>
      </c>
      <c r="S150" s="94">
        <f t="shared" si="87"/>
        <v>0</v>
      </c>
      <c r="T150" s="94">
        <f t="shared" si="87"/>
        <v>0</v>
      </c>
      <c r="U150" s="94">
        <f t="shared" si="87"/>
        <v>0</v>
      </c>
      <c r="V150" s="94">
        <f t="shared" si="87"/>
        <v>0</v>
      </c>
      <c r="W150" s="94">
        <f t="shared" si="87"/>
        <v>0</v>
      </c>
      <c r="X150" s="94">
        <f t="shared" si="87"/>
        <v>0</v>
      </c>
      <c r="Y150" s="94">
        <f t="shared" si="87"/>
        <v>0</v>
      </c>
      <c r="Z150" s="94">
        <f t="shared" si="87"/>
        <v>0</v>
      </c>
      <c r="AA150" s="94">
        <f t="shared" si="87"/>
        <v>0</v>
      </c>
      <c r="AB150" s="94">
        <f t="shared" si="87"/>
        <v>0</v>
      </c>
      <c r="AC150" s="94">
        <f t="shared" si="87"/>
        <v>0</v>
      </c>
      <c r="AD150" s="94">
        <f t="shared" si="87"/>
        <v>0</v>
      </c>
      <c r="AE150" s="95">
        <f>SUM(H150:AD150)</f>
        <v>0</v>
      </c>
      <c r="AF150" s="96">
        <f>ROUNDDOWN(E150+AE150,0)</f>
        <v>0</v>
      </c>
      <c r="AG150" s="32"/>
    </row>
    <row r="151" spans="1:33" x14ac:dyDescent="0.2">
      <c r="A151" s="229">
        <v>33.1</v>
      </c>
      <c r="B151" s="230">
        <v>0</v>
      </c>
      <c r="C151" s="72"/>
      <c r="D151" s="73" t="s">
        <v>203</v>
      </c>
      <c r="E151" s="74">
        <f>VLOOKUP(C152,単価表,7)</f>
        <v>0</v>
      </c>
      <c r="F151" s="75"/>
      <c r="G151" s="76" t="s">
        <v>113</v>
      </c>
      <c r="H151" s="77">
        <f>VLOOKUP($C152,単価表,10)</f>
        <v>0</v>
      </c>
      <c r="I151" s="77">
        <f>VLOOKUP($C152,単価表,10)</f>
        <v>0</v>
      </c>
      <c r="J151" s="77">
        <f>VLOOKUP($C152,単価表,10)</f>
        <v>0</v>
      </c>
      <c r="K151" s="77">
        <f>VLOOKUP($C152,単価表,9)</f>
        <v>0</v>
      </c>
      <c r="L151" s="77">
        <f>VLOOKUP($C152,単価表,9)</f>
        <v>0</v>
      </c>
      <c r="M151" s="77">
        <f>VLOOKUP($C152,単価表,9)</f>
        <v>0</v>
      </c>
      <c r="N151" s="77">
        <f t="shared" ref="N151:V151" si="88">VLOOKUP($C152,単価表,10)</f>
        <v>0</v>
      </c>
      <c r="O151" s="77">
        <f t="shared" si="88"/>
        <v>0</v>
      </c>
      <c r="P151" s="77">
        <f t="shared" si="88"/>
        <v>0</v>
      </c>
      <c r="Q151" s="77">
        <f t="shared" si="88"/>
        <v>0</v>
      </c>
      <c r="R151" s="77">
        <f t="shared" si="88"/>
        <v>0</v>
      </c>
      <c r="S151" s="77">
        <f t="shared" si="88"/>
        <v>0</v>
      </c>
      <c r="T151" s="77">
        <f t="shared" si="88"/>
        <v>0</v>
      </c>
      <c r="U151" s="77">
        <f t="shared" si="88"/>
        <v>0</v>
      </c>
      <c r="V151" s="77">
        <f t="shared" si="88"/>
        <v>0</v>
      </c>
      <c r="W151" s="77">
        <f>VLOOKUP($C152,単価表,9)</f>
        <v>0</v>
      </c>
      <c r="X151" s="77">
        <f>VLOOKUP($C152,単価表,9)</f>
        <v>0</v>
      </c>
      <c r="Y151" s="77">
        <f>VLOOKUP($C152,単価表,9)</f>
        <v>0</v>
      </c>
      <c r="Z151" s="77">
        <f>VLOOKUP($C152,単価表,10)</f>
        <v>0</v>
      </c>
      <c r="AA151" s="77">
        <f>VLOOKUP($C152,単価表,10)</f>
        <v>0</v>
      </c>
      <c r="AB151" s="77">
        <f>VLOOKUP($C152,単価表,10)</f>
        <v>0</v>
      </c>
      <c r="AC151" s="77">
        <f>VLOOKUP($C152,単価表,10)</f>
        <v>0</v>
      </c>
      <c r="AD151" s="77">
        <f>VLOOKUP($C152,単価表,10)</f>
        <v>0</v>
      </c>
      <c r="AE151" s="78"/>
      <c r="AF151" s="79"/>
      <c r="AG151" s="71"/>
    </row>
    <row r="152" spans="1:33" x14ac:dyDescent="0.2">
      <c r="A152" s="229"/>
      <c r="B152" s="230"/>
      <c r="C152" s="80">
        <v>8</v>
      </c>
      <c r="D152" s="81" t="s">
        <v>202</v>
      </c>
      <c r="E152" s="82">
        <v>20</v>
      </c>
      <c r="F152" s="83" t="s">
        <v>167</v>
      </c>
      <c r="G152" s="84" t="s">
        <v>114</v>
      </c>
      <c r="H152" s="85">
        <v>150</v>
      </c>
      <c r="I152" s="85">
        <v>96</v>
      </c>
      <c r="J152" s="85">
        <v>135</v>
      </c>
      <c r="K152" s="85">
        <v>169</v>
      </c>
      <c r="L152" s="85">
        <v>146</v>
      </c>
      <c r="M152" s="85">
        <v>171</v>
      </c>
      <c r="N152" s="85">
        <v>150</v>
      </c>
      <c r="O152" s="85">
        <v>150</v>
      </c>
      <c r="P152" s="85">
        <v>150</v>
      </c>
      <c r="Q152" s="85">
        <v>150</v>
      </c>
      <c r="R152" s="85">
        <v>150</v>
      </c>
      <c r="S152" s="85">
        <v>150</v>
      </c>
      <c r="T152" s="85">
        <v>150</v>
      </c>
      <c r="U152" s="85">
        <v>96</v>
      </c>
      <c r="V152" s="85">
        <v>135</v>
      </c>
      <c r="W152" s="85">
        <v>169</v>
      </c>
      <c r="X152" s="85">
        <v>146</v>
      </c>
      <c r="Y152" s="85">
        <v>171</v>
      </c>
      <c r="Z152" s="85">
        <v>150</v>
      </c>
      <c r="AA152" s="85">
        <v>150</v>
      </c>
      <c r="AB152" s="85">
        <v>150</v>
      </c>
      <c r="AC152" s="85">
        <v>150</v>
      </c>
      <c r="AD152" s="85">
        <v>150</v>
      </c>
      <c r="AE152" s="86">
        <f>SUM(H152:AD152)</f>
        <v>3384</v>
      </c>
      <c r="AF152" s="87"/>
      <c r="AG152" s="88"/>
    </row>
    <row r="153" spans="1:33" x14ac:dyDescent="0.2">
      <c r="A153" s="229"/>
      <c r="B153" s="230"/>
      <c r="C153" s="97"/>
      <c r="D153" s="90" t="s">
        <v>204</v>
      </c>
      <c r="E153" s="91">
        <f>IF(C152&lt;8,INT(E151*契約月数),INT(E151*E152*契約月数))</f>
        <v>0</v>
      </c>
      <c r="F153" s="92"/>
      <c r="G153" s="93" t="s">
        <v>136</v>
      </c>
      <c r="H153" s="94">
        <f>INT(H151*H152)</f>
        <v>0</v>
      </c>
      <c r="I153" s="94">
        <f t="shared" ref="I153:AD153" si="89">INT(I151*I152)</f>
        <v>0</v>
      </c>
      <c r="J153" s="94">
        <f t="shared" si="89"/>
        <v>0</v>
      </c>
      <c r="K153" s="94">
        <f t="shared" si="89"/>
        <v>0</v>
      </c>
      <c r="L153" s="94">
        <f t="shared" si="89"/>
        <v>0</v>
      </c>
      <c r="M153" s="94">
        <f t="shared" si="89"/>
        <v>0</v>
      </c>
      <c r="N153" s="94">
        <f t="shared" si="89"/>
        <v>0</v>
      </c>
      <c r="O153" s="94">
        <f t="shared" si="89"/>
        <v>0</v>
      </c>
      <c r="P153" s="94">
        <f t="shared" si="89"/>
        <v>0</v>
      </c>
      <c r="Q153" s="94">
        <f t="shared" si="89"/>
        <v>0</v>
      </c>
      <c r="R153" s="94">
        <f t="shared" si="89"/>
        <v>0</v>
      </c>
      <c r="S153" s="94">
        <f t="shared" si="89"/>
        <v>0</v>
      </c>
      <c r="T153" s="94">
        <f t="shared" si="89"/>
        <v>0</v>
      </c>
      <c r="U153" s="94">
        <f t="shared" si="89"/>
        <v>0</v>
      </c>
      <c r="V153" s="94">
        <f t="shared" si="89"/>
        <v>0</v>
      </c>
      <c r="W153" s="94">
        <f t="shared" si="89"/>
        <v>0</v>
      </c>
      <c r="X153" s="94">
        <f t="shared" si="89"/>
        <v>0</v>
      </c>
      <c r="Y153" s="94">
        <f t="shared" si="89"/>
        <v>0</v>
      </c>
      <c r="Z153" s="94">
        <f t="shared" si="89"/>
        <v>0</v>
      </c>
      <c r="AA153" s="94">
        <f t="shared" si="89"/>
        <v>0</v>
      </c>
      <c r="AB153" s="94">
        <f t="shared" si="89"/>
        <v>0</v>
      </c>
      <c r="AC153" s="94">
        <f t="shared" si="89"/>
        <v>0</v>
      </c>
      <c r="AD153" s="94">
        <f t="shared" si="89"/>
        <v>0</v>
      </c>
      <c r="AE153" s="95">
        <f>SUM(H153:AD153)</f>
        <v>0</v>
      </c>
      <c r="AF153" s="96">
        <f>ROUNDDOWN(E153+AE153,0)</f>
        <v>0</v>
      </c>
      <c r="AG153" s="32"/>
    </row>
    <row r="154" spans="1:33" x14ac:dyDescent="0.2">
      <c r="A154" s="229">
        <v>33.200000000000003</v>
      </c>
      <c r="B154" s="230"/>
      <c r="C154" s="80"/>
      <c r="D154" s="73" t="s">
        <v>203</v>
      </c>
      <c r="E154" s="74">
        <f>VLOOKUP(C155,単価表,7)</f>
        <v>0</v>
      </c>
      <c r="F154" s="75"/>
      <c r="G154" s="76" t="s">
        <v>113</v>
      </c>
      <c r="H154" s="77">
        <f>VLOOKUP($C155,単価表,10)</f>
        <v>0</v>
      </c>
      <c r="I154" s="77">
        <f>VLOOKUP($C155,単価表,10)</f>
        <v>0</v>
      </c>
      <c r="J154" s="77">
        <f>VLOOKUP($C155,単価表,10)</f>
        <v>0</v>
      </c>
      <c r="K154" s="77">
        <f>VLOOKUP($C155,単価表,9)</f>
        <v>0</v>
      </c>
      <c r="L154" s="77">
        <f>VLOOKUP($C155,単価表,9)</f>
        <v>0</v>
      </c>
      <c r="M154" s="77">
        <f>VLOOKUP($C155,単価表,9)</f>
        <v>0</v>
      </c>
      <c r="N154" s="77">
        <f t="shared" ref="N154:V154" si="90">VLOOKUP($C155,単価表,10)</f>
        <v>0</v>
      </c>
      <c r="O154" s="77">
        <f t="shared" si="90"/>
        <v>0</v>
      </c>
      <c r="P154" s="77">
        <f t="shared" si="90"/>
        <v>0</v>
      </c>
      <c r="Q154" s="77">
        <f t="shared" si="90"/>
        <v>0</v>
      </c>
      <c r="R154" s="77">
        <f t="shared" si="90"/>
        <v>0</v>
      </c>
      <c r="S154" s="77">
        <f t="shared" si="90"/>
        <v>0</v>
      </c>
      <c r="T154" s="77">
        <f t="shared" si="90"/>
        <v>0</v>
      </c>
      <c r="U154" s="77">
        <f t="shared" si="90"/>
        <v>0</v>
      </c>
      <c r="V154" s="77">
        <f t="shared" si="90"/>
        <v>0</v>
      </c>
      <c r="W154" s="77">
        <f>VLOOKUP($C155,単価表,9)</f>
        <v>0</v>
      </c>
      <c r="X154" s="77">
        <f>VLOOKUP($C155,単価表,9)</f>
        <v>0</v>
      </c>
      <c r="Y154" s="77">
        <f>VLOOKUP($C155,単価表,9)</f>
        <v>0</v>
      </c>
      <c r="Z154" s="77">
        <f>VLOOKUP($C155,単価表,10)</f>
        <v>0</v>
      </c>
      <c r="AA154" s="77">
        <f>VLOOKUP($C155,単価表,10)</f>
        <v>0</v>
      </c>
      <c r="AB154" s="77">
        <f>VLOOKUP($C155,単価表,10)</f>
        <v>0</v>
      </c>
      <c r="AC154" s="77">
        <f>VLOOKUP($C155,単価表,10)</f>
        <v>0</v>
      </c>
      <c r="AD154" s="77">
        <f>VLOOKUP($C155,単価表,10)</f>
        <v>0</v>
      </c>
      <c r="AE154" s="78"/>
      <c r="AF154" s="79"/>
      <c r="AG154" s="71"/>
    </row>
    <row r="155" spans="1:33" x14ac:dyDescent="0.2">
      <c r="A155" s="229"/>
      <c r="B155" s="230"/>
      <c r="C155" s="80">
        <v>10</v>
      </c>
      <c r="D155" s="81" t="s">
        <v>202</v>
      </c>
      <c r="E155" s="82">
        <v>9</v>
      </c>
      <c r="F155" s="83" t="s">
        <v>166</v>
      </c>
      <c r="G155" s="84" t="s">
        <v>114</v>
      </c>
      <c r="H155" s="85">
        <v>1200</v>
      </c>
      <c r="I155" s="85">
        <v>189</v>
      </c>
      <c r="J155" s="85">
        <v>2137</v>
      </c>
      <c r="K155" s="85">
        <v>1444</v>
      </c>
      <c r="L155" s="85">
        <v>14</v>
      </c>
      <c r="M155" s="85">
        <v>15</v>
      </c>
      <c r="N155" s="85">
        <v>1200</v>
      </c>
      <c r="O155" s="85">
        <v>1200</v>
      </c>
      <c r="P155" s="85">
        <v>1200</v>
      </c>
      <c r="Q155" s="85">
        <v>1200</v>
      </c>
      <c r="R155" s="85">
        <v>1200</v>
      </c>
      <c r="S155" s="85">
        <v>1200</v>
      </c>
      <c r="T155" s="85">
        <v>1200</v>
      </c>
      <c r="U155" s="85">
        <v>189</v>
      </c>
      <c r="V155" s="85">
        <v>2137</v>
      </c>
      <c r="W155" s="85">
        <v>1444</v>
      </c>
      <c r="X155" s="85">
        <v>14</v>
      </c>
      <c r="Y155" s="85">
        <v>15</v>
      </c>
      <c r="Z155" s="85">
        <v>1200</v>
      </c>
      <c r="AA155" s="85">
        <v>1200</v>
      </c>
      <c r="AB155" s="85">
        <v>1200</v>
      </c>
      <c r="AC155" s="85">
        <v>1200</v>
      </c>
      <c r="AD155" s="85">
        <v>1200</v>
      </c>
      <c r="AE155" s="86">
        <v>23198</v>
      </c>
      <c r="AF155" s="87"/>
      <c r="AG155" s="88"/>
    </row>
    <row r="156" spans="1:33" x14ac:dyDescent="0.2">
      <c r="A156" s="229"/>
      <c r="B156" s="230"/>
      <c r="C156" s="97"/>
      <c r="D156" s="90" t="s">
        <v>204</v>
      </c>
      <c r="E156" s="91">
        <f>IF(C155&lt;8,INT(E154*契約月数),INT(E154*E155*契約月数))</f>
        <v>0</v>
      </c>
      <c r="F156" s="92"/>
      <c r="G156" s="93" t="s">
        <v>136</v>
      </c>
      <c r="H156" s="94">
        <f>INT(H154*H155)</f>
        <v>0</v>
      </c>
      <c r="I156" s="94">
        <f t="shared" ref="I156:AD156" si="91">INT(I154*I155)</f>
        <v>0</v>
      </c>
      <c r="J156" s="94">
        <f t="shared" si="91"/>
        <v>0</v>
      </c>
      <c r="K156" s="94">
        <f t="shared" si="91"/>
        <v>0</v>
      </c>
      <c r="L156" s="94">
        <f t="shared" si="91"/>
        <v>0</v>
      </c>
      <c r="M156" s="94">
        <f t="shared" si="91"/>
        <v>0</v>
      </c>
      <c r="N156" s="94">
        <f t="shared" si="91"/>
        <v>0</v>
      </c>
      <c r="O156" s="94">
        <f t="shared" si="91"/>
        <v>0</v>
      </c>
      <c r="P156" s="94">
        <f t="shared" si="91"/>
        <v>0</v>
      </c>
      <c r="Q156" s="94">
        <f t="shared" si="91"/>
        <v>0</v>
      </c>
      <c r="R156" s="94">
        <f t="shared" si="91"/>
        <v>0</v>
      </c>
      <c r="S156" s="94">
        <f t="shared" si="91"/>
        <v>0</v>
      </c>
      <c r="T156" s="94">
        <f t="shared" si="91"/>
        <v>0</v>
      </c>
      <c r="U156" s="94">
        <f t="shared" si="91"/>
        <v>0</v>
      </c>
      <c r="V156" s="94">
        <f t="shared" si="91"/>
        <v>0</v>
      </c>
      <c r="W156" s="94">
        <f t="shared" si="91"/>
        <v>0</v>
      </c>
      <c r="X156" s="94">
        <f t="shared" si="91"/>
        <v>0</v>
      </c>
      <c r="Y156" s="94">
        <f t="shared" si="91"/>
        <v>0</v>
      </c>
      <c r="Z156" s="94">
        <f t="shared" si="91"/>
        <v>0</v>
      </c>
      <c r="AA156" s="94">
        <f t="shared" si="91"/>
        <v>0</v>
      </c>
      <c r="AB156" s="94">
        <f t="shared" si="91"/>
        <v>0</v>
      </c>
      <c r="AC156" s="94">
        <f t="shared" si="91"/>
        <v>0</v>
      </c>
      <c r="AD156" s="94">
        <f t="shared" si="91"/>
        <v>0</v>
      </c>
      <c r="AE156" s="95">
        <f>SUM(H156:AD156)</f>
        <v>0</v>
      </c>
      <c r="AF156" s="96">
        <f>ROUNDDOWN(E156+AE156,0)</f>
        <v>0</v>
      </c>
      <c r="AG156" s="32"/>
    </row>
    <row r="157" spans="1:33" x14ac:dyDescent="0.2">
      <c r="A157" s="229">
        <v>33.299999999999997</v>
      </c>
      <c r="B157" s="230"/>
      <c r="C157" s="80"/>
      <c r="D157" s="73" t="s">
        <v>203</v>
      </c>
      <c r="E157" s="74">
        <f>VLOOKUP(C158,単価表,7)</f>
        <v>0</v>
      </c>
      <c r="F157" s="75"/>
      <c r="G157" s="76" t="s">
        <v>113</v>
      </c>
      <c r="H157" s="77">
        <f>VLOOKUP($C158,単価表,10)</f>
        <v>0</v>
      </c>
      <c r="I157" s="77">
        <f>VLOOKUP($C158,単価表,10)</f>
        <v>0</v>
      </c>
      <c r="J157" s="77">
        <f>VLOOKUP($C158,単価表,10)</f>
        <v>0</v>
      </c>
      <c r="K157" s="77">
        <f>VLOOKUP($C158,単価表,9)</f>
        <v>0</v>
      </c>
      <c r="L157" s="77">
        <f>VLOOKUP($C158,単価表,9)</f>
        <v>0</v>
      </c>
      <c r="M157" s="77">
        <f>VLOOKUP($C158,単価表,9)</f>
        <v>0</v>
      </c>
      <c r="N157" s="77">
        <f t="shared" ref="N157:V157" si="92">VLOOKUP($C158,単価表,10)</f>
        <v>0</v>
      </c>
      <c r="O157" s="77">
        <f t="shared" si="92"/>
        <v>0</v>
      </c>
      <c r="P157" s="77">
        <f t="shared" si="92"/>
        <v>0</v>
      </c>
      <c r="Q157" s="77">
        <f t="shared" si="92"/>
        <v>0</v>
      </c>
      <c r="R157" s="77">
        <f t="shared" si="92"/>
        <v>0</v>
      </c>
      <c r="S157" s="77">
        <f t="shared" si="92"/>
        <v>0</v>
      </c>
      <c r="T157" s="77">
        <f t="shared" si="92"/>
        <v>0</v>
      </c>
      <c r="U157" s="77">
        <f t="shared" si="92"/>
        <v>0</v>
      </c>
      <c r="V157" s="77">
        <f t="shared" si="92"/>
        <v>0</v>
      </c>
      <c r="W157" s="77">
        <f>VLOOKUP($C158,単価表,9)</f>
        <v>0</v>
      </c>
      <c r="X157" s="77">
        <f>VLOOKUP($C158,単価表,9)</f>
        <v>0</v>
      </c>
      <c r="Y157" s="77">
        <f>VLOOKUP($C158,単価表,9)</f>
        <v>0</v>
      </c>
      <c r="Z157" s="77">
        <f>VLOOKUP($C158,単価表,10)</f>
        <v>0</v>
      </c>
      <c r="AA157" s="77">
        <f>VLOOKUP($C158,単価表,10)</f>
        <v>0</v>
      </c>
      <c r="AB157" s="77">
        <f>VLOOKUP($C158,単価表,10)</f>
        <v>0</v>
      </c>
      <c r="AC157" s="77">
        <f>VLOOKUP($C158,単価表,10)</f>
        <v>0</v>
      </c>
      <c r="AD157" s="77">
        <f>VLOOKUP($C158,単価表,10)</f>
        <v>0</v>
      </c>
      <c r="AE157" s="78"/>
      <c r="AF157" s="79"/>
      <c r="AG157" s="71"/>
    </row>
    <row r="158" spans="1:33" x14ac:dyDescent="0.2">
      <c r="A158" s="229"/>
      <c r="B158" s="230"/>
      <c r="C158" s="80">
        <v>8</v>
      </c>
      <c r="D158" s="81" t="s">
        <v>202</v>
      </c>
      <c r="E158" s="82">
        <v>36</v>
      </c>
      <c r="F158" s="83" t="s">
        <v>167</v>
      </c>
      <c r="G158" s="84" t="s">
        <v>114</v>
      </c>
      <c r="H158" s="85">
        <v>0</v>
      </c>
      <c r="I158" s="85">
        <v>1</v>
      </c>
      <c r="J158" s="85">
        <v>0</v>
      </c>
      <c r="K158" s="85">
        <v>6</v>
      </c>
      <c r="L158" s="85">
        <v>0</v>
      </c>
      <c r="M158" s="85">
        <v>0</v>
      </c>
      <c r="N158" s="85">
        <v>1</v>
      </c>
      <c r="O158" s="85">
        <v>0</v>
      </c>
      <c r="P158" s="85">
        <v>0</v>
      </c>
      <c r="Q158" s="85">
        <v>0</v>
      </c>
      <c r="R158" s="85">
        <v>0</v>
      </c>
      <c r="S158" s="85">
        <v>0</v>
      </c>
      <c r="T158" s="85">
        <v>0</v>
      </c>
      <c r="U158" s="85">
        <v>1</v>
      </c>
      <c r="V158" s="85">
        <v>0</v>
      </c>
      <c r="W158" s="85">
        <v>6</v>
      </c>
      <c r="X158" s="85">
        <v>0</v>
      </c>
      <c r="Y158" s="85">
        <v>0</v>
      </c>
      <c r="Z158" s="85">
        <v>1</v>
      </c>
      <c r="AA158" s="85">
        <v>0</v>
      </c>
      <c r="AB158" s="85">
        <v>0</v>
      </c>
      <c r="AC158" s="85">
        <v>0</v>
      </c>
      <c r="AD158" s="85">
        <v>0</v>
      </c>
      <c r="AE158" s="86">
        <f>SUM(H158:AD158)</f>
        <v>16</v>
      </c>
      <c r="AF158" s="87"/>
      <c r="AG158" s="88"/>
    </row>
    <row r="159" spans="1:33" x14ac:dyDescent="0.2">
      <c r="A159" s="229"/>
      <c r="B159" s="230"/>
      <c r="C159" s="97"/>
      <c r="D159" s="90" t="s">
        <v>204</v>
      </c>
      <c r="E159" s="91">
        <f>IF(C158&lt;8,INT(E157*契約月数),INT(E157*E158*契約月数))</f>
        <v>0</v>
      </c>
      <c r="F159" s="92"/>
      <c r="G159" s="93" t="s">
        <v>136</v>
      </c>
      <c r="H159" s="94">
        <f>INT(H157*H158)</f>
        <v>0</v>
      </c>
      <c r="I159" s="94">
        <f t="shared" ref="I159:AD159" si="93">INT(I157*I158)</f>
        <v>0</v>
      </c>
      <c r="J159" s="94">
        <f t="shared" si="93"/>
        <v>0</v>
      </c>
      <c r="K159" s="94">
        <f t="shared" si="93"/>
        <v>0</v>
      </c>
      <c r="L159" s="94">
        <f t="shared" si="93"/>
        <v>0</v>
      </c>
      <c r="M159" s="94">
        <f t="shared" si="93"/>
        <v>0</v>
      </c>
      <c r="N159" s="94">
        <f t="shared" si="93"/>
        <v>0</v>
      </c>
      <c r="O159" s="94">
        <f t="shared" si="93"/>
        <v>0</v>
      </c>
      <c r="P159" s="94">
        <f t="shared" si="93"/>
        <v>0</v>
      </c>
      <c r="Q159" s="94">
        <f t="shared" si="93"/>
        <v>0</v>
      </c>
      <c r="R159" s="94">
        <f t="shared" si="93"/>
        <v>0</v>
      </c>
      <c r="S159" s="94">
        <f t="shared" si="93"/>
        <v>0</v>
      </c>
      <c r="T159" s="94">
        <f t="shared" si="93"/>
        <v>0</v>
      </c>
      <c r="U159" s="94">
        <f t="shared" si="93"/>
        <v>0</v>
      </c>
      <c r="V159" s="94">
        <f t="shared" si="93"/>
        <v>0</v>
      </c>
      <c r="W159" s="94">
        <f t="shared" si="93"/>
        <v>0</v>
      </c>
      <c r="X159" s="94">
        <f t="shared" si="93"/>
        <v>0</v>
      </c>
      <c r="Y159" s="94">
        <f t="shared" si="93"/>
        <v>0</v>
      </c>
      <c r="Z159" s="94">
        <f t="shared" si="93"/>
        <v>0</v>
      </c>
      <c r="AA159" s="94">
        <f t="shared" si="93"/>
        <v>0</v>
      </c>
      <c r="AB159" s="94">
        <f t="shared" si="93"/>
        <v>0</v>
      </c>
      <c r="AC159" s="94">
        <f t="shared" si="93"/>
        <v>0</v>
      </c>
      <c r="AD159" s="94">
        <f t="shared" si="93"/>
        <v>0</v>
      </c>
      <c r="AE159" s="95">
        <f>SUM(H159:AD159)</f>
        <v>0</v>
      </c>
      <c r="AF159" s="96">
        <f>ROUNDDOWN(E159+AE159,0)</f>
        <v>0</v>
      </c>
      <c r="AG159" s="32"/>
    </row>
    <row r="160" spans="1:33" x14ac:dyDescent="0.2">
      <c r="A160" s="193">
        <v>34</v>
      </c>
      <c r="B160" s="221" t="s">
        <v>179</v>
      </c>
      <c r="C160" s="72"/>
      <c r="D160" s="73" t="s">
        <v>203</v>
      </c>
      <c r="E160" s="74">
        <f>VLOOKUP(C161,単価表,7)</f>
        <v>0</v>
      </c>
      <c r="F160" s="75"/>
      <c r="G160" s="76" t="s">
        <v>113</v>
      </c>
      <c r="H160" s="77">
        <f>VLOOKUP($C161,単価表,10)</f>
        <v>0</v>
      </c>
      <c r="I160" s="77">
        <f>VLOOKUP($C161,単価表,10)</f>
        <v>0</v>
      </c>
      <c r="J160" s="77">
        <f>VLOOKUP($C161,単価表,10)</f>
        <v>0</v>
      </c>
      <c r="K160" s="77">
        <f>VLOOKUP($C161,単価表,9)</f>
        <v>0</v>
      </c>
      <c r="L160" s="77">
        <f>VLOOKUP($C161,単価表,9)</f>
        <v>0</v>
      </c>
      <c r="M160" s="77">
        <f>VLOOKUP($C161,単価表,9)</f>
        <v>0</v>
      </c>
      <c r="N160" s="77">
        <f t="shared" ref="N160:V160" si="94">VLOOKUP($C161,単価表,10)</f>
        <v>0</v>
      </c>
      <c r="O160" s="77">
        <f t="shared" si="94"/>
        <v>0</v>
      </c>
      <c r="P160" s="77">
        <f t="shared" si="94"/>
        <v>0</v>
      </c>
      <c r="Q160" s="77">
        <f t="shared" si="94"/>
        <v>0</v>
      </c>
      <c r="R160" s="77">
        <f t="shared" si="94"/>
        <v>0</v>
      </c>
      <c r="S160" s="77">
        <f t="shared" si="94"/>
        <v>0</v>
      </c>
      <c r="T160" s="77">
        <f t="shared" si="94"/>
        <v>0</v>
      </c>
      <c r="U160" s="77">
        <f t="shared" si="94"/>
        <v>0</v>
      </c>
      <c r="V160" s="77">
        <f t="shared" si="94"/>
        <v>0</v>
      </c>
      <c r="W160" s="77">
        <f>VLOOKUP($C161,単価表,9)</f>
        <v>0</v>
      </c>
      <c r="X160" s="77">
        <f>VLOOKUP($C161,単価表,9)</f>
        <v>0</v>
      </c>
      <c r="Y160" s="77">
        <f>VLOOKUP($C161,単価表,9)</f>
        <v>0</v>
      </c>
      <c r="Z160" s="77">
        <f>VLOOKUP($C161,単価表,10)</f>
        <v>0</v>
      </c>
      <c r="AA160" s="77">
        <f>VLOOKUP($C161,単価表,10)</f>
        <v>0</v>
      </c>
      <c r="AB160" s="77">
        <f>VLOOKUP($C161,単価表,10)</f>
        <v>0</v>
      </c>
      <c r="AC160" s="77">
        <f>VLOOKUP($C161,単価表,10)</f>
        <v>0</v>
      </c>
      <c r="AD160" s="77">
        <f>VLOOKUP($C161,単価表,10)</f>
        <v>0</v>
      </c>
      <c r="AE160" s="78"/>
      <c r="AF160" s="79"/>
      <c r="AG160" s="71"/>
    </row>
    <row r="161" spans="1:33" x14ac:dyDescent="0.2">
      <c r="A161" s="188"/>
      <c r="B161" s="198"/>
      <c r="C161" s="80">
        <v>11</v>
      </c>
      <c r="D161" s="81" t="s">
        <v>202</v>
      </c>
      <c r="E161" s="82">
        <v>85</v>
      </c>
      <c r="F161" s="83" t="s">
        <v>166</v>
      </c>
      <c r="G161" s="84" t="s">
        <v>114</v>
      </c>
      <c r="H161" s="85">
        <v>5278</v>
      </c>
      <c r="I161" s="85">
        <v>4941</v>
      </c>
      <c r="J161" s="85">
        <v>6482</v>
      </c>
      <c r="K161" s="85">
        <v>6911</v>
      </c>
      <c r="L161" s="85">
        <v>4487</v>
      </c>
      <c r="M161" s="85">
        <v>5963</v>
      </c>
      <c r="N161" s="85">
        <v>4861</v>
      </c>
      <c r="O161" s="85">
        <v>5440</v>
      </c>
      <c r="P161" s="85">
        <v>7748</v>
      </c>
      <c r="Q161" s="85">
        <v>11086</v>
      </c>
      <c r="R161" s="85">
        <v>10250</v>
      </c>
      <c r="S161" s="85">
        <v>7796</v>
      </c>
      <c r="T161" s="85">
        <v>5278</v>
      </c>
      <c r="U161" s="85">
        <v>4941</v>
      </c>
      <c r="V161" s="85">
        <v>6482</v>
      </c>
      <c r="W161" s="85">
        <v>6911</v>
      </c>
      <c r="X161" s="85">
        <v>4487</v>
      </c>
      <c r="Y161" s="85">
        <v>5963</v>
      </c>
      <c r="Z161" s="85">
        <v>4861</v>
      </c>
      <c r="AA161" s="85">
        <v>5440</v>
      </c>
      <c r="AB161" s="85">
        <v>7748</v>
      </c>
      <c r="AC161" s="85">
        <v>11086</v>
      </c>
      <c r="AD161" s="85">
        <v>10250</v>
      </c>
      <c r="AE161" s="86">
        <f>SUM(H161:AD161)</f>
        <v>154690</v>
      </c>
      <c r="AF161" s="87"/>
      <c r="AG161" s="88"/>
    </row>
    <row r="162" spans="1:33" x14ac:dyDescent="0.2">
      <c r="A162" s="220"/>
      <c r="B162" s="199"/>
      <c r="C162" s="97"/>
      <c r="D162" s="90" t="s">
        <v>204</v>
      </c>
      <c r="E162" s="91">
        <f>IF(C161&lt;8,INT(E160*契約月数),INT(E160*E161*契約月数))</f>
        <v>0</v>
      </c>
      <c r="F162" s="92"/>
      <c r="G162" s="93" t="s">
        <v>136</v>
      </c>
      <c r="H162" s="94">
        <f>INT(H160*H161)</f>
        <v>0</v>
      </c>
      <c r="I162" s="94">
        <f t="shared" ref="I162:AD162" si="95">INT(I160*I161)</f>
        <v>0</v>
      </c>
      <c r="J162" s="94">
        <f t="shared" si="95"/>
        <v>0</v>
      </c>
      <c r="K162" s="94">
        <f t="shared" si="95"/>
        <v>0</v>
      </c>
      <c r="L162" s="94">
        <f t="shared" si="95"/>
        <v>0</v>
      </c>
      <c r="M162" s="94">
        <f t="shared" si="95"/>
        <v>0</v>
      </c>
      <c r="N162" s="94">
        <f t="shared" si="95"/>
        <v>0</v>
      </c>
      <c r="O162" s="94">
        <f t="shared" si="95"/>
        <v>0</v>
      </c>
      <c r="P162" s="94">
        <f t="shared" si="95"/>
        <v>0</v>
      </c>
      <c r="Q162" s="94">
        <f t="shared" si="95"/>
        <v>0</v>
      </c>
      <c r="R162" s="94">
        <f t="shared" si="95"/>
        <v>0</v>
      </c>
      <c r="S162" s="94">
        <f t="shared" si="95"/>
        <v>0</v>
      </c>
      <c r="T162" s="94">
        <f t="shared" si="95"/>
        <v>0</v>
      </c>
      <c r="U162" s="94">
        <f t="shared" si="95"/>
        <v>0</v>
      </c>
      <c r="V162" s="94">
        <f t="shared" si="95"/>
        <v>0</v>
      </c>
      <c r="W162" s="94">
        <f t="shared" si="95"/>
        <v>0</v>
      </c>
      <c r="X162" s="94">
        <f t="shared" si="95"/>
        <v>0</v>
      </c>
      <c r="Y162" s="94">
        <f t="shared" si="95"/>
        <v>0</v>
      </c>
      <c r="Z162" s="94">
        <f t="shared" si="95"/>
        <v>0</v>
      </c>
      <c r="AA162" s="94">
        <f t="shared" si="95"/>
        <v>0</v>
      </c>
      <c r="AB162" s="94">
        <f t="shared" si="95"/>
        <v>0</v>
      </c>
      <c r="AC162" s="94">
        <f t="shared" si="95"/>
        <v>0</v>
      </c>
      <c r="AD162" s="94">
        <f t="shared" si="95"/>
        <v>0</v>
      </c>
      <c r="AE162" s="95">
        <f>SUM(H162:AD162)</f>
        <v>0</v>
      </c>
      <c r="AF162" s="96">
        <f>ROUNDDOWN(E162+AE162,0)</f>
        <v>0</v>
      </c>
      <c r="AG162" s="32"/>
    </row>
    <row r="163" spans="1:33" x14ac:dyDescent="0.2">
      <c r="A163" s="223">
        <v>35</v>
      </c>
      <c r="B163" s="226" t="s">
        <v>180</v>
      </c>
      <c r="C163" s="72"/>
      <c r="D163" s="73" t="s">
        <v>203</v>
      </c>
      <c r="E163" s="74">
        <f>VLOOKUP(C164,単価表,7)</f>
        <v>0</v>
      </c>
      <c r="F163" s="75"/>
      <c r="G163" s="76" t="s">
        <v>113</v>
      </c>
      <c r="H163" s="77">
        <f>VLOOKUP($C164,単価表,10)</f>
        <v>0</v>
      </c>
      <c r="I163" s="77">
        <f>VLOOKUP($C164,単価表,10)</f>
        <v>0</v>
      </c>
      <c r="J163" s="77">
        <f>VLOOKUP($C164,単価表,10)</f>
        <v>0</v>
      </c>
      <c r="K163" s="77">
        <f>VLOOKUP($C164,単価表,9)</f>
        <v>0</v>
      </c>
      <c r="L163" s="77">
        <f>VLOOKUP($C164,単価表,9)</f>
        <v>0</v>
      </c>
      <c r="M163" s="77">
        <f>VLOOKUP($C164,単価表,9)</f>
        <v>0</v>
      </c>
      <c r="N163" s="77">
        <f t="shared" ref="N163:V163" si="96">VLOOKUP($C164,単価表,10)</f>
        <v>0</v>
      </c>
      <c r="O163" s="77">
        <f t="shared" si="96"/>
        <v>0</v>
      </c>
      <c r="P163" s="77">
        <f t="shared" si="96"/>
        <v>0</v>
      </c>
      <c r="Q163" s="77">
        <f t="shared" si="96"/>
        <v>0</v>
      </c>
      <c r="R163" s="77">
        <f t="shared" si="96"/>
        <v>0</v>
      </c>
      <c r="S163" s="77">
        <f t="shared" si="96"/>
        <v>0</v>
      </c>
      <c r="T163" s="77">
        <f t="shared" si="96"/>
        <v>0</v>
      </c>
      <c r="U163" s="77">
        <f t="shared" si="96"/>
        <v>0</v>
      </c>
      <c r="V163" s="77">
        <f t="shared" si="96"/>
        <v>0</v>
      </c>
      <c r="W163" s="77">
        <f>VLOOKUP($C164,単価表,9)</f>
        <v>0</v>
      </c>
      <c r="X163" s="77">
        <f>VLOOKUP($C164,単価表,9)</f>
        <v>0</v>
      </c>
      <c r="Y163" s="77">
        <f>VLOOKUP($C164,単価表,9)</f>
        <v>0</v>
      </c>
      <c r="Z163" s="77">
        <f>VLOOKUP($C164,単価表,10)</f>
        <v>0</v>
      </c>
      <c r="AA163" s="77">
        <f>VLOOKUP($C164,単価表,10)</f>
        <v>0</v>
      </c>
      <c r="AB163" s="77">
        <f>VLOOKUP($C164,単価表,10)</f>
        <v>0</v>
      </c>
      <c r="AC163" s="77">
        <f>VLOOKUP($C164,単価表,10)</f>
        <v>0</v>
      </c>
      <c r="AD163" s="77">
        <f>VLOOKUP($C164,単価表,10)</f>
        <v>0</v>
      </c>
      <c r="AE163" s="78"/>
      <c r="AF163" s="79"/>
      <c r="AG163" s="71"/>
    </row>
    <row r="164" spans="1:33" x14ac:dyDescent="0.2">
      <c r="A164" s="224"/>
      <c r="B164" s="227"/>
      <c r="C164" s="80">
        <v>11</v>
      </c>
      <c r="D164" s="81" t="s">
        <v>202</v>
      </c>
      <c r="E164" s="82">
        <v>108</v>
      </c>
      <c r="F164" s="83" t="s">
        <v>166</v>
      </c>
      <c r="G164" s="84" t="s">
        <v>114</v>
      </c>
      <c r="H164" s="85">
        <v>5970</v>
      </c>
      <c r="I164" s="85">
        <v>5204</v>
      </c>
      <c r="J164" s="85">
        <v>6472</v>
      </c>
      <c r="K164" s="85">
        <v>8355</v>
      </c>
      <c r="L164" s="85">
        <v>8286</v>
      </c>
      <c r="M164" s="85">
        <v>6971</v>
      </c>
      <c r="N164" s="85">
        <v>5490</v>
      </c>
      <c r="O164" s="85">
        <v>5450</v>
      </c>
      <c r="P164" s="85">
        <v>7324</v>
      </c>
      <c r="Q164" s="85">
        <v>9829</v>
      </c>
      <c r="R164" s="85">
        <v>9250</v>
      </c>
      <c r="S164" s="85">
        <v>8019</v>
      </c>
      <c r="T164" s="85">
        <v>5970</v>
      </c>
      <c r="U164" s="85">
        <v>5204</v>
      </c>
      <c r="V164" s="85">
        <v>6472</v>
      </c>
      <c r="W164" s="85">
        <v>8355</v>
      </c>
      <c r="X164" s="85">
        <v>8286</v>
      </c>
      <c r="Y164" s="85">
        <v>6971</v>
      </c>
      <c r="Z164" s="85">
        <v>5490</v>
      </c>
      <c r="AA164" s="85">
        <v>5450</v>
      </c>
      <c r="AB164" s="85">
        <v>7324</v>
      </c>
      <c r="AC164" s="85">
        <v>9829</v>
      </c>
      <c r="AD164" s="85">
        <v>9250</v>
      </c>
      <c r="AE164" s="86">
        <f>SUM(H164:AD164)</f>
        <v>165221</v>
      </c>
      <c r="AF164" s="87"/>
      <c r="AG164" s="88"/>
    </row>
    <row r="165" spans="1:33" x14ac:dyDescent="0.2">
      <c r="A165" s="224"/>
      <c r="B165" s="227"/>
      <c r="C165" s="97"/>
      <c r="D165" s="90" t="s">
        <v>204</v>
      </c>
      <c r="E165" s="91">
        <f>IF(C164&lt;8,INT(E163*契約月数),INT(E163*E164*契約月数))</f>
        <v>0</v>
      </c>
      <c r="F165" s="92"/>
      <c r="G165" s="93" t="s">
        <v>136</v>
      </c>
      <c r="H165" s="94">
        <f>INT(H163*H164)</f>
        <v>0</v>
      </c>
      <c r="I165" s="94">
        <f t="shared" ref="I165:AD165" si="97">INT(I163*I164)</f>
        <v>0</v>
      </c>
      <c r="J165" s="94">
        <f t="shared" si="97"/>
        <v>0</v>
      </c>
      <c r="K165" s="94">
        <f t="shared" si="97"/>
        <v>0</v>
      </c>
      <c r="L165" s="94">
        <f t="shared" si="97"/>
        <v>0</v>
      </c>
      <c r="M165" s="94">
        <f t="shared" si="97"/>
        <v>0</v>
      </c>
      <c r="N165" s="94">
        <f t="shared" si="97"/>
        <v>0</v>
      </c>
      <c r="O165" s="94">
        <f t="shared" si="97"/>
        <v>0</v>
      </c>
      <c r="P165" s="94">
        <f t="shared" si="97"/>
        <v>0</v>
      </c>
      <c r="Q165" s="94">
        <f t="shared" si="97"/>
        <v>0</v>
      </c>
      <c r="R165" s="94">
        <f t="shared" si="97"/>
        <v>0</v>
      </c>
      <c r="S165" s="94">
        <f t="shared" si="97"/>
        <v>0</v>
      </c>
      <c r="T165" s="94">
        <f t="shared" si="97"/>
        <v>0</v>
      </c>
      <c r="U165" s="94">
        <f t="shared" si="97"/>
        <v>0</v>
      </c>
      <c r="V165" s="94">
        <f t="shared" si="97"/>
        <v>0</v>
      </c>
      <c r="W165" s="94">
        <f t="shared" si="97"/>
        <v>0</v>
      </c>
      <c r="X165" s="94">
        <f t="shared" si="97"/>
        <v>0</v>
      </c>
      <c r="Y165" s="94">
        <f t="shared" si="97"/>
        <v>0</v>
      </c>
      <c r="Z165" s="94">
        <f t="shared" si="97"/>
        <v>0</v>
      </c>
      <c r="AA165" s="94">
        <f t="shared" si="97"/>
        <v>0</v>
      </c>
      <c r="AB165" s="94">
        <f t="shared" si="97"/>
        <v>0</v>
      </c>
      <c r="AC165" s="94">
        <f t="shared" si="97"/>
        <v>0</v>
      </c>
      <c r="AD165" s="94">
        <f t="shared" si="97"/>
        <v>0</v>
      </c>
      <c r="AE165" s="95">
        <f>SUM(H165:AD165)</f>
        <v>0</v>
      </c>
      <c r="AF165" s="96">
        <f>ROUNDDOWN(E165+AE165,0)</f>
        <v>0</v>
      </c>
      <c r="AG165" s="32"/>
    </row>
    <row r="166" spans="1:33" x14ac:dyDescent="0.2">
      <c r="A166" s="223">
        <v>36</v>
      </c>
      <c r="B166" s="221" t="s">
        <v>181</v>
      </c>
      <c r="C166" s="72"/>
      <c r="D166" s="73" t="s">
        <v>203</v>
      </c>
      <c r="E166" s="74">
        <f>VLOOKUP(C167,単価表,7)</f>
        <v>0</v>
      </c>
      <c r="F166" s="75"/>
      <c r="G166" s="76" t="s">
        <v>113</v>
      </c>
      <c r="H166" s="77">
        <f>VLOOKUP($C167,単価表,10)</f>
        <v>0</v>
      </c>
      <c r="I166" s="77">
        <f>VLOOKUP($C167,単価表,10)</f>
        <v>0</v>
      </c>
      <c r="J166" s="77">
        <f>VLOOKUP($C167,単価表,10)</f>
        <v>0</v>
      </c>
      <c r="K166" s="77">
        <f>VLOOKUP($C167,単価表,9)</f>
        <v>0</v>
      </c>
      <c r="L166" s="77">
        <f>VLOOKUP($C167,単価表,9)</f>
        <v>0</v>
      </c>
      <c r="M166" s="77">
        <f>VLOOKUP($C167,単価表,9)</f>
        <v>0</v>
      </c>
      <c r="N166" s="77">
        <f t="shared" ref="N166:V166" si="98">VLOOKUP($C167,単価表,10)</f>
        <v>0</v>
      </c>
      <c r="O166" s="77">
        <f t="shared" si="98"/>
        <v>0</v>
      </c>
      <c r="P166" s="77">
        <f t="shared" si="98"/>
        <v>0</v>
      </c>
      <c r="Q166" s="77">
        <f t="shared" si="98"/>
        <v>0</v>
      </c>
      <c r="R166" s="77">
        <f t="shared" si="98"/>
        <v>0</v>
      </c>
      <c r="S166" s="77">
        <f t="shared" si="98"/>
        <v>0</v>
      </c>
      <c r="T166" s="77">
        <f t="shared" si="98"/>
        <v>0</v>
      </c>
      <c r="U166" s="77">
        <f t="shared" si="98"/>
        <v>0</v>
      </c>
      <c r="V166" s="77">
        <f t="shared" si="98"/>
        <v>0</v>
      </c>
      <c r="W166" s="77">
        <f>VLOOKUP($C167,単価表,9)</f>
        <v>0</v>
      </c>
      <c r="X166" s="77">
        <f>VLOOKUP($C167,単価表,9)</f>
        <v>0</v>
      </c>
      <c r="Y166" s="77">
        <f>VLOOKUP($C167,単価表,9)</f>
        <v>0</v>
      </c>
      <c r="Z166" s="77">
        <f>VLOOKUP($C167,単価表,10)</f>
        <v>0</v>
      </c>
      <c r="AA166" s="77">
        <f>VLOOKUP($C167,単価表,10)</f>
        <v>0</v>
      </c>
      <c r="AB166" s="77">
        <f>VLOOKUP($C167,単価表,10)</f>
        <v>0</v>
      </c>
      <c r="AC166" s="77">
        <f>VLOOKUP($C167,単価表,10)</f>
        <v>0</v>
      </c>
      <c r="AD166" s="77">
        <f>VLOOKUP($C167,単価表,10)</f>
        <v>0</v>
      </c>
      <c r="AE166" s="78"/>
      <c r="AF166" s="79"/>
      <c r="AG166" s="71"/>
    </row>
    <row r="167" spans="1:33" x14ac:dyDescent="0.2">
      <c r="A167" s="224"/>
      <c r="B167" s="198"/>
      <c r="C167" s="80">
        <v>11</v>
      </c>
      <c r="D167" s="81" t="s">
        <v>202</v>
      </c>
      <c r="E167" s="82">
        <v>92</v>
      </c>
      <c r="F167" s="83" t="s">
        <v>166</v>
      </c>
      <c r="G167" s="84" t="s">
        <v>114</v>
      </c>
      <c r="H167" s="85">
        <v>6212</v>
      </c>
      <c r="I167" s="85">
        <v>5337</v>
      </c>
      <c r="J167" s="85">
        <v>7667</v>
      </c>
      <c r="K167" s="85">
        <v>9636</v>
      </c>
      <c r="L167" s="85">
        <v>6959</v>
      </c>
      <c r="M167" s="85">
        <v>7396</v>
      </c>
      <c r="N167" s="85">
        <v>6082</v>
      </c>
      <c r="O167" s="85">
        <v>6360</v>
      </c>
      <c r="P167" s="85">
        <v>8332</v>
      </c>
      <c r="Q167" s="85">
        <v>10836</v>
      </c>
      <c r="R167" s="85">
        <v>10385</v>
      </c>
      <c r="S167" s="85">
        <v>8110</v>
      </c>
      <c r="T167" s="85">
        <v>6212</v>
      </c>
      <c r="U167" s="85">
        <v>5337</v>
      </c>
      <c r="V167" s="85">
        <v>7667</v>
      </c>
      <c r="W167" s="85">
        <v>9636</v>
      </c>
      <c r="X167" s="85">
        <v>6959</v>
      </c>
      <c r="Y167" s="85">
        <v>7396</v>
      </c>
      <c r="Z167" s="85">
        <v>6082</v>
      </c>
      <c r="AA167" s="85">
        <v>6360</v>
      </c>
      <c r="AB167" s="85">
        <v>8332</v>
      </c>
      <c r="AC167" s="85">
        <v>10836</v>
      </c>
      <c r="AD167" s="85">
        <v>10385</v>
      </c>
      <c r="AE167" s="86">
        <f>SUM(H167:AD167)</f>
        <v>178514</v>
      </c>
      <c r="AF167" s="87"/>
      <c r="AG167" s="88"/>
    </row>
    <row r="168" spans="1:33" x14ac:dyDescent="0.2">
      <c r="A168" s="225"/>
      <c r="B168" s="199"/>
      <c r="C168" s="97"/>
      <c r="D168" s="90" t="s">
        <v>204</v>
      </c>
      <c r="E168" s="91">
        <f>IF(C167&lt;8,INT(E166*契約月数),INT(E166*E167*契約月数))</f>
        <v>0</v>
      </c>
      <c r="F168" s="92"/>
      <c r="G168" s="93" t="s">
        <v>136</v>
      </c>
      <c r="H168" s="94">
        <f>INT(H166*H167)</f>
        <v>0</v>
      </c>
      <c r="I168" s="94">
        <f t="shared" ref="I168:AD168" si="99">INT(I166*I167)</f>
        <v>0</v>
      </c>
      <c r="J168" s="94">
        <f t="shared" si="99"/>
        <v>0</v>
      </c>
      <c r="K168" s="94">
        <f t="shared" si="99"/>
        <v>0</v>
      </c>
      <c r="L168" s="94">
        <f t="shared" si="99"/>
        <v>0</v>
      </c>
      <c r="M168" s="94">
        <f t="shared" si="99"/>
        <v>0</v>
      </c>
      <c r="N168" s="94">
        <f t="shared" si="99"/>
        <v>0</v>
      </c>
      <c r="O168" s="94">
        <f t="shared" si="99"/>
        <v>0</v>
      </c>
      <c r="P168" s="94">
        <f t="shared" si="99"/>
        <v>0</v>
      </c>
      <c r="Q168" s="94">
        <f t="shared" si="99"/>
        <v>0</v>
      </c>
      <c r="R168" s="94">
        <f t="shared" si="99"/>
        <v>0</v>
      </c>
      <c r="S168" s="94">
        <f t="shared" si="99"/>
        <v>0</v>
      </c>
      <c r="T168" s="94">
        <f t="shared" si="99"/>
        <v>0</v>
      </c>
      <c r="U168" s="94">
        <f t="shared" si="99"/>
        <v>0</v>
      </c>
      <c r="V168" s="94">
        <f t="shared" si="99"/>
        <v>0</v>
      </c>
      <c r="W168" s="94">
        <f t="shared" si="99"/>
        <v>0</v>
      </c>
      <c r="X168" s="94">
        <f t="shared" si="99"/>
        <v>0</v>
      </c>
      <c r="Y168" s="94">
        <f t="shared" si="99"/>
        <v>0</v>
      </c>
      <c r="Z168" s="94">
        <f t="shared" si="99"/>
        <v>0</v>
      </c>
      <c r="AA168" s="94">
        <f t="shared" si="99"/>
        <v>0</v>
      </c>
      <c r="AB168" s="94">
        <f t="shared" si="99"/>
        <v>0</v>
      </c>
      <c r="AC168" s="94">
        <f t="shared" si="99"/>
        <v>0</v>
      </c>
      <c r="AD168" s="94">
        <f t="shared" si="99"/>
        <v>0</v>
      </c>
      <c r="AE168" s="95">
        <f>SUM(H168:AD168)</f>
        <v>0</v>
      </c>
      <c r="AF168" s="96">
        <f>ROUNDDOWN(E168+AE168,0)</f>
        <v>0</v>
      </c>
      <c r="AG168" s="32"/>
    </row>
    <row r="169" spans="1:33" x14ac:dyDescent="0.2">
      <c r="A169" s="223">
        <v>37</v>
      </c>
      <c r="B169" s="221" t="s">
        <v>44</v>
      </c>
      <c r="C169" s="72"/>
      <c r="D169" s="73" t="s">
        <v>203</v>
      </c>
      <c r="E169" s="74">
        <f>VLOOKUP(C170,単価表,7)</f>
        <v>0</v>
      </c>
      <c r="F169" s="75"/>
      <c r="G169" s="76" t="s">
        <v>113</v>
      </c>
      <c r="H169" s="77">
        <f>VLOOKUP($C170,単価表,10)</f>
        <v>0</v>
      </c>
      <c r="I169" s="77">
        <f>VLOOKUP($C170,単価表,10)</f>
        <v>0</v>
      </c>
      <c r="J169" s="77">
        <f>VLOOKUP($C170,単価表,10)</f>
        <v>0</v>
      </c>
      <c r="K169" s="77">
        <f>VLOOKUP($C170,単価表,9)</f>
        <v>0</v>
      </c>
      <c r="L169" s="77">
        <f>VLOOKUP($C170,単価表,9)</f>
        <v>0</v>
      </c>
      <c r="M169" s="77">
        <f>VLOOKUP($C170,単価表,9)</f>
        <v>0</v>
      </c>
      <c r="N169" s="77">
        <f t="shared" ref="N169:V169" si="100">VLOOKUP($C170,単価表,10)</f>
        <v>0</v>
      </c>
      <c r="O169" s="77">
        <f t="shared" si="100"/>
        <v>0</v>
      </c>
      <c r="P169" s="77">
        <f t="shared" si="100"/>
        <v>0</v>
      </c>
      <c r="Q169" s="77">
        <f t="shared" si="100"/>
        <v>0</v>
      </c>
      <c r="R169" s="77">
        <f t="shared" si="100"/>
        <v>0</v>
      </c>
      <c r="S169" s="77">
        <f t="shared" si="100"/>
        <v>0</v>
      </c>
      <c r="T169" s="77">
        <f t="shared" si="100"/>
        <v>0</v>
      </c>
      <c r="U169" s="77">
        <f t="shared" si="100"/>
        <v>0</v>
      </c>
      <c r="V169" s="77">
        <f t="shared" si="100"/>
        <v>0</v>
      </c>
      <c r="W169" s="77">
        <f>VLOOKUP($C170,単価表,9)</f>
        <v>0</v>
      </c>
      <c r="X169" s="77">
        <f>VLOOKUP($C170,単価表,9)</f>
        <v>0</v>
      </c>
      <c r="Y169" s="77">
        <f>VLOOKUP($C170,単価表,9)</f>
        <v>0</v>
      </c>
      <c r="Z169" s="77">
        <f>VLOOKUP($C170,単価表,10)</f>
        <v>0</v>
      </c>
      <c r="AA169" s="77">
        <f>VLOOKUP($C170,単価表,10)</f>
        <v>0</v>
      </c>
      <c r="AB169" s="77">
        <f>VLOOKUP($C170,単価表,10)</f>
        <v>0</v>
      </c>
      <c r="AC169" s="77">
        <f>VLOOKUP($C170,単価表,10)</f>
        <v>0</v>
      </c>
      <c r="AD169" s="77">
        <f>VLOOKUP($C170,単価表,10)</f>
        <v>0</v>
      </c>
      <c r="AE169" s="78"/>
      <c r="AF169" s="79"/>
      <c r="AG169" s="71"/>
    </row>
    <row r="170" spans="1:33" x14ac:dyDescent="0.2">
      <c r="A170" s="224"/>
      <c r="B170" s="198"/>
      <c r="C170" s="80">
        <v>11</v>
      </c>
      <c r="D170" s="81" t="s">
        <v>202</v>
      </c>
      <c r="E170" s="82">
        <v>64</v>
      </c>
      <c r="F170" s="83" t="s">
        <v>166</v>
      </c>
      <c r="G170" s="84" t="s">
        <v>114</v>
      </c>
      <c r="H170" s="85">
        <v>6827</v>
      </c>
      <c r="I170" s="85">
        <v>5532</v>
      </c>
      <c r="J170" s="85">
        <v>6913</v>
      </c>
      <c r="K170" s="85">
        <v>7862</v>
      </c>
      <c r="L170" s="85">
        <v>6261</v>
      </c>
      <c r="M170" s="85">
        <v>7091</v>
      </c>
      <c r="N170" s="85">
        <v>8370</v>
      </c>
      <c r="O170" s="85">
        <v>8379</v>
      </c>
      <c r="P170" s="85">
        <v>8942</v>
      </c>
      <c r="Q170" s="85">
        <v>9905</v>
      </c>
      <c r="R170" s="85">
        <v>9280</v>
      </c>
      <c r="S170" s="85">
        <v>8875</v>
      </c>
      <c r="T170" s="85">
        <v>6827</v>
      </c>
      <c r="U170" s="85">
        <v>5532</v>
      </c>
      <c r="V170" s="85">
        <v>6913</v>
      </c>
      <c r="W170" s="85">
        <v>7862</v>
      </c>
      <c r="X170" s="85">
        <v>6261</v>
      </c>
      <c r="Y170" s="85">
        <v>7091</v>
      </c>
      <c r="Z170" s="85">
        <v>8370</v>
      </c>
      <c r="AA170" s="85">
        <v>8379</v>
      </c>
      <c r="AB170" s="85">
        <v>8942</v>
      </c>
      <c r="AC170" s="85">
        <v>9905</v>
      </c>
      <c r="AD170" s="85">
        <v>9280</v>
      </c>
      <c r="AE170" s="86">
        <f>SUM(H170:AD170)</f>
        <v>179599</v>
      </c>
      <c r="AF170" s="87"/>
      <c r="AG170" s="88"/>
    </row>
    <row r="171" spans="1:33" x14ac:dyDescent="0.2">
      <c r="A171" s="225"/>
      <c r="B171" s="199"/>
      <c r="C171" s="97"/>
      <c r="D171" s="90" t="s">
        <v>204</v>
      </c>
      <c r="E171" s="91">
        <f>IF(C170&lt;8,INT(E169*契約月数),INT(E169*E170*契約月数))</f>
        <v>0</v>
      </c>
      <c r="F171" s="92"/>
      <c r="G171" s="93" t="s">
        <v>136</v>
      </c>
      <c r="H171" s="94">
        <f>INT(H169*H170)</f>
        <v>0</v>
      </c>
      <c r="I171" s="94">
        <f t="shared" ref="I171:AD171" si="101">INT(I169*I170)</f>
        <v>0</v>
      </c>
      <c r="J171" s="94">
        <f t="shared" si="101"/>
        <v>0</v>
      </c>
      <c r="K171" s="94">
        <f t="shared" si="101"/>
        <v>0</v>
      </c>
      <c r="L171" s="94">
        <f t="shared" si="101"/>
        <v>0</v>
      </c>
      <c r="M171" s="94">
        <f t="shared" si="101"/>
        <v>0</v>
      </c>
      <c r="N171" s="94">
        <f t="shared" si="101"/>
        <v>0</v>
      </c>
      <c r="O171" s="94">
        <f t="shared" si="101"/>
        <v>0</v>
      </c>
      <c r="P171" s="94">
        <f t="shared" si="101"/>
        <v>0</v>
      </c>
      <c r="Q171" s="94">
        <f t="shared" si="101"/>
        <v>0</v>
      </c>
      <c r="R171" s="94">
        <f t="shared" si="101"/>
        <v>0</v>
      </c>
      <c r="S171" s="94">
        <f t="shared" si="101"/>
        <v>0</v>
      </c>
      <c r="T171" s="94">
        <f t="shared" si="101"/>
        <v>0</v>
      </c>
      <c r="U171" s="94">
        <f t="shared" si="101"/>
        <v>0</v>
      </c>
      <c r="V171" s="94">
        <f t="shared" si="101"/>
        <v>0</v>
      </c>
      <c r="W171" s="94">
        <f t="shared" si="101"/>
        <v>0</v>
      </c>
      <c r="X171" s="94">
        <f t="shared" si="101"/>
        <v>0</v>
      </c>
      <c r="Y171" s="94">
        <f t="shared" si="101"/>
        <v>0</v>
      </c>
      <c r="Z171" s="94">
        <f t="shared" si="101"/>
        <v>0</v>
      </c>
      <c r="AA171" s="94">
        <f t="shared" si="101"/>
        <v>0</v>
      </c>
      <c r="AB171" s="94">
        <f t="shared" si="101"/>
        <v>0</v>
      </c>
      <c r="AC171" s="94">
        <f t="shared" si="101"/>
        <v>0</v>
      </c>
      <c r="AD171" s="94">
        <f t="shared" si="101"/>
        <v>0</v>
      </c>
      <c r="AE171" s="95">
        <f>SUM(H171:AD171)</f>
        <v>0</v>
      </c>
      <c r="AF171" s="96">
        <f>ROUNDDOWN(E171+AE171,0)</f>
        <v>0</v>
      </c>
      <c r="AG171" s="32"/>
    </row>
    <row r="172" spans="1:33" x14ac:dyDescent="0.2">
      <c r="A172" s="193">
        <v>38</v>
      </c>
      <c r="B172" s="221" t="s">
        <v>45</v>
      </c>
      <c r="C172" s="72"/>
      <c r="D172" s="73" t="s">
        <v>203</v>
      </c>
      <c r="E172" s="74">
        <f>VLOOKUP(C173,単価表,7)</f>
        <v>0</v>
      </c>
      <c r="F172" s="75"/>
      <c r="G172" s="76" t="s">
        <v>113</v>
      </c>
      <c r="H172" s="77">
        <f>VLOOKUP($C173,単価表,10)</f>
        <v>0</v>
      </c>
      <c r="I172" s="77">
        <f>VLOOKUP($C173,単価表,10)</f>
        <v>0</v>
      </c>
      <c r="J172" s="77">
        <f>VLOOKUP($C173,単価表,10)</f>
        <v>0</v>
      </c>
      <c r="K172" s="77">
        <f>VLOOKUP($C173,単価表,9)</f>
        <v>0</v>
      </c>
      <c r="L172" s="77">
        <f>VLOOKUP($C173,単価表,9)</f>
        <v>0</v>
      </c>
      <c r="M172" s="77">
        <f>VLOOKUP($C173,単価表,9)</f>
        <v>0</v>
      </c>
      <c r="N172" s="77">
        <f t="shared" ref="N172:V172" si="102">VLOOKUP($C173,単価表,10)</f>
        <v>0</v>
      </c>
      <c r="O172" s="77">
        <f t="shared" si="102"/>
        <v>0</v>
      </c>
      <c r="P172" s="77">
        <f t="shared" si="102"/>
        <v>0</v>
      </c>
      <c r="Q172" s="77">
        <f t="shared" si="102"/>
        <v>0</v>
      </c>
      <c r="R172" s="77">
        <f t="shared" si="102"/>
        <v>0</v>
      </c>
      <c r="S172" s="77">
        <f t="shared" si="102"/>
        <v>0</v>
      </c>
      <c r="T172" s="77">
        <f t="shared" si="102"/>
        <v>0</v>
      </c>
      <c r="U172" s="77">
        <f t="shared" si="102"/>
        <v>0</v>
      </c>
      <c r="V172" s="77">
        <f t="shared" si="102"/>
        <v>0</v>
      </c>
      <c r="W172" s="77">
        <f>VLOOKUP($C173,単価表,9)</f>
        <v>0</v>
      </c>
      <c r="X172" s="77">
        <f>VLOOKUP($C173,単価表,9)</f>
        <v>0</v>
      </c>
      <c r="Y172" s="77">
        <f>VLOOKUP($C173,単価表,9)</f>
        <v>0</v>
      </c>
      <c r="Z172" s="77">
        <f>VLOOKUP($C173,単価表,10)</f>
        <v>0</v>
      </c>
      <c r="AA172" s="77">
        <f>VLOOKUP($C173,単価表,10)</f>
        <v>0</v>
      </c>
      <c r="AB172" s="77">
        <f>VLOOKUP($C173,単価表,10)</f>
        <v>0</v>
      </c>
      <c r="AC172" s="77">
        <f>VLOOKUP($C173,単価表,10)</f>
        <v>0</v>
      </c>
      <c r="AD172" s="77">
        <f>VLOOKUP($C173,単価表,10)</f>
        <v>0</v>
      </c>
      <c r="AE172" s="78"/>
      <c r="AF172" s="79"/>
      <c r="AG172" s="71"/>
    </row>
    <row r="173" spans="1:33" x14ac:dyDescent="0.2">
      <c r="A173" s="188"/>
      <c r="B173" s="198"/>
      <c r="C173" s="80">
        <v>11</v>
      </c>
      <c r="D173" s="81" t="s">
        <v>202</v>
      </c>
      <c r="E173" s="82">
        <v>118</v>
      </c>
      <c r="F173" s="83" t="s">
        <v>166</v>
      </c>
      <c r="G173" s="84" t="s">
        <v>114</v>
      </c>
      <c r="H173" s="85">
        <v>6442</v>
      </c>
      <c r="I173" s="85">
        <v>6039</v>
      </c>
      <c r="J173" s="85">
        <v>7942</v>
      </c>
      <c r="K173" s="85">
        <v>8583</v>
      </c>
      <c r="L173" s="85">
        <v>5631</v>
      </c>
      <c r="M173" s="85">
        <v>7508</v>
      </c>
      <c r="N173" s="85">
        <v>6904</v>
      </c>
      <c r="O173" s="85">
        <v>6510</v>
      </c>
      <c r="P173" s="85">
        <v>8871</v>
      </c>
      <c r="Q173" s="85">
        <v>12320</v>
      </c>
      <c r="R173" s="85">
        <v>11838</v>
      </c>
      <c r="S173" s="85">
        <v>9654</v>
      </c>
      <c r="T173" s="85">
        <v>6442</v>
      </c>
      <c r="U173" s="85">
        <v>6039</v>
      </c>
      <c r="V173" s="85">
        <v>7942</v>
      </c>
      <c r="W173" s="85">
        <v>8583</v>
      </c>
      <c r="X173" s="85">
        <v>5631</v>
      </c>
      <c r="Y173" s="85">
        <v>7508</v>
      </c>
      <c r="Z173" s="85">
        <v>6904</v>
      </c>
      <c r="AA173" s="85">
        <v>6510</v>
      </c>
      <c r="AB173" s="85">
        <v>8871</v>
      </c>
      <c r="AC173" s="85">
        <v>12320</v>
      </c>
      <c r="AD173" s="85">
        <v>11838</v>
      </c>
      <c r="AE173" s="86">
        <f>SUM(H173:AD173)</f>
        <v>186830</v>
      </c>
      <c r="AF173" s="87"/>
      <c r="AG173" s="88"/>
    </row>
    <row r="174" spans="1:33" x14ac:dyDescent="0.2">
      <c r="A174" s="220"/>
      <c r="B174" s="199"/>
      <c r="C174" s="97"/>
      <c r="D174" s="90" t="s">
        <v>204</v>
      </c>
      <c r="E174" s="91">
        <f>IF(C173&lt;8,INT(E172*契約月数),INT(E172*E173*契約月数))</f>
        <v>0</v>
      </c>
      <c r="F174" s="92"/>
      <c r="G174" s="93" t="s">
        <v>136</v>
      </c>
      <c r="H174" s="94">
        <f>INT(H172*H173)</f>
        <v>0</v>
      </c>
      <c r="I174" s="94">
        <f t="shared" ref="I174:AD174" si="103">INT(I172*I173)</f>
        <v>0</v>
      </c>
      <c r="J174" s="94">
        <f t="shared" si="103"/>
        <v>0</v>
      </c>
      <c r="K174" s="94">
        <f t="shared" si="103"/>
        <v>0</v>
      </c>
      <c r="L174" s="94">
        <f t="shared" si="103"/>
        <v>0</v>
      </c>
      <c r="M174" s="94">
        <f t="shared" si="103"/>
        <v>0</v>
      </c>
      <c r="N174" s="94">
        <f t="shared" si="103"/>
        <v>0</v>
      </c>
      <c r="O174" s="94">
        <f t="shared" si="103"/>
        <v>0</v>
      </c>
      <c r="P174" s="94">
        <f t="shared" si="103"/>
        <v>0</v>
      </c>
      <c r="Q174" s="94">
        <f t="shared" si="103"/>
        <v>0</v>
      </c>
      <c r="R174" s="94">
        <f t="shared" si="103"/>
        <v>0</v>
      </c>
      <c r="S174" s="94">
        <f t="shared" si="103"/>
        <v>0</v>
      </c>
      <c r="T174" s="94">
        <f t="shared" si="103"/>
        <v>0</v>
      </c>
      <c r="U174" s="94">
        <f t="shared" si="103"/>
        <v>0</v>
      </c>
      <c r="V174" s="94">
        <f t="shared" si="103"/>
        <v>0</v>
      </c>
      <c r="W174" s="94">
        <f t="shared" si="103"/>
        <v>0</v>
      </c>
      <c r="X174" s="94">
        <f t="shared" si="103"/>
        <v>0</v>
      </c>
      <c r="Y174" s="94">
        <f t="shared" si="103"/>
        <v>0</v>
      </c>
      <c r="Z174" s="94">
        <f t="shared" si="103"/>
        <v>0</v>
      </c>
      <c r="AA174" s="94">
        <f t="shared" si="103"/>
        <v>0</v>
      </c>
      <c r="AB174" s="94">
        <f t="shared" si="103"/>
        <v>0</v>
      </c>
      <c r="AC174" s="94">
        <f t="shared" si="103"/>
        <v>0</v>
      </c>
      <c r="AD174" s="94">
        <f t="shared" si="103"/>
        <v>0</v>
      </c>
      <c r="AE174" s="95">
        <f>SUM(H174:AD174)</f>
        <v>0</v>
      </c>
      <c r="AF174" s="96">
        <f>ROUNDDOWN(E174+AE174,0)</f>
        <v>0</v>
      </c>
      <c r="AG174" s="32"/>
    </row>
    <row r="175" spans="1:33" x14ac:dyDescent="0.2">
      <c r="A175" s="193">
        <v>39</v>
      </c>
      <c r="B175" s="221" t="s">
        <v>46</v>
      </c>
      <c r="C175" s="72"/>
      <c r="D175" s="73" t="s">
        <v>203</v>
      </c>
      <c r="E175" s="74">
        <f>VLOOKUP(C176,単価表,7)</f>
        <v>0</v>
      </c>
      <c r="F175" s="75"/>
      <c r="G175" s="76" t="s">
        <v>113</v>
      </c>
      <c r="H175" s="77">
        <f>VLOOKUP($C176,単価表,10)</f>
        <v>0</v>
      </c>
      <c r="I175" s="77">
        <f>VLOOKUP($C176,単価表,10)</f>
        <v>0</v>
      </c>
      <c r="J175" s="77">
        <f>VLOOKUP($C176,単価表,10)</f>
        <v>0</v>
      </c>
      <c r="K175" s="77">
        <f>VLOOKUP($C176,単価表,9)</f>
        <v>0</v>
      </c>
      <c r="L175" s="77">
        <f>VLOOKUP($C176,単価表,9)</f>
        <v>0</v>
      </c>
      <c r="M175" s="77">
        <f>VLOOKUP($C176,単価表,9)</f>
        <v>0</v>
      </c>
      <c r="N175" s="77">
        <f t="shared" ref="N175:V175" si="104">VLOOKUP($C176,単価表,10)</f>
        <v>0</v>
      </c>
      <c r="O175" s="77">
        <f t="shared" si="104"/>
        <v>0</v>
      </c>
      <c r="P175" s="77">
        <f t="shared" si="104"/>
        <v>0</v>
      </c>
      <c r="Q175" s="77">
        <f t="shared" si="104"/>
        <v>0</v>
      </c>
      <c r="R175" s="77">
        <f t="shared" si="104"/>
        <v>0</v>
      </c>
      <c r="S175" s="77">
        <f t="shared" si="104"/>
        <v>0</v>
      </c>
      <c r="T175" s="77">
        <f t="shared" si="104"/>
        <v>0</v>
      </c>
      <c r="U175" s="77">
        <f t="shared" si="104"/>
        <v>0</v>
      </c>
      <c r="V175" s="77">
        <f t="shared" si="104"/>
        <v>0</v>
      </c>
      <c r="W175" s="77">
        <f>VLOOKUP($C176,単価表,9)</f>
        <v>0</v>
      </c>
      <c r="X175" s="77">
        <f>VLOOKUP($C176,単価表,9)</f>
        <v>0</v>
      </c>
      <c r="Y175" s="77">
        <f>VLOOKUP($C176,単価表,9)</f>
        <v>0</v>
      </c>
      <c r="Z175" s="77">
        <f>VLOOKUP($C176,単価表,10)</f>
        <v>0</v>
      </c>
      <c r="AA175" s="77">
        <f>VLOOKUP($C176,単価表,10)</f>
        <v>0</v>
      </c>
      <c r="AB175" s="77">
        <f>VLOOKUP($C176,単価表,10)</f>
        <v>0</v>
      </c>
      <c r="AC175" s="77">
        <f>VLOOKUP($C176,単価表,10)</f>
        <v>0</v>
      </c>
      <c r="AD175" s="77">
        <f>VLOOKUP($C176,単価表,10)</f>
        <v>0</v>
      </c>
      <c r="AE175" s="78"/>
      <c r="AF175" s="79"/>
      <c r="AG175" s="71"/>
    </row>
    <row r="176" spans="1:33" x14ac:dyDescent="0.2">
      <c r="A176" s="188"/>
      <c r="B176" s="198"/>
      <c r="C176" s="80">
        <v>11</v>
      </c>
      <c r="D176" s="81" t="s">
        <v>202</v>
      </c>
      <c r="E176" s="82">
        <v>94</v>
      </c>
      <c r="F176" s="83" t="s">
        <v>166</v>
      </c>
      <c r="G176" s="84" t="s">
        <v>114</v>
      </c>
      <c r="H176" s="85">
        <v>5324</v>
      </c>
      <c r="I176" s="85">
        <v>4832</v>
      </c>
      <c r="J176" s="85">
        <v>5634</v>
      </c>
      <c r="K176" s="85">
        <v>6846</v>
      </c>
      <c r="L176" s="85">
        <v>5632</v>
      </c>
      <c r="M176" s="85">
        <v>5667</v>
      </c>
      <c r="N176" s="85">
        <v>4623</v>
      </c>
      <c r="O176" s="85">
        <v>5223</v>
      </c>
      <c r="P176" s="85">
        <v>9056</v>
      </c>
      <c r="Q176" s="85">
        <v>10595</v>
      </c>
      <c r="R176" s="85">
        <v>10160</v>
      </c>
      <c r="S176" s="85">
        <v>8202</v>
      </c>
      <c r="T176" s="85">
        <v>5324</v>
      </c>
      <c r="U176" s="85">
        <v>4832</v>
      </c>
      <c r="V176" s="85">
        <v>5634</v>
      </c>
      <c r="W176" s="85">
        <v>6846</v>
      </c>
      <c r="X176" s="85">
        <v>5632</v>
      </c>
      <c r="Y176" s="85">
        <v>5667</v>
      </c>
      <c r="Z176" s="85">
        <v>4623</v>
      </c>
      <c r="AA176" s="85">
        <v>5223</v>
      </c>
      <c r="AB176" s="85">
        <v>9056</v>
      </c>
      <c r="AC176" s="85">
        <v>10595</v>
      </c>
      <c r="AD176" s="85">
        <v>10160</v>
      </c>
      <c r="AE176" s="86">
        <f>SUM(H176:AD176)</f>
        <v>155386</v>
      </c>
      <c r="AF176" s="87"/>
      <c r="AG176" s="88"/>
    </row>
    <row r="177" spans="1:33" x14ac:dyDescent="0.2">
      <c r="A177" s="220"/>
      <c r="B177" s="199"/>
      <c r="C177" s="97"/>
      <c r="D177" s="90" t="s">
        <v>204</v>
      </c>
      <c r="E177" s="91">
        <f>IF(C176&lt;8,INT(E175*契約月数),INT(E175*E176*契約月数))</f>
        <v>0</v>
      </c>
      <c r="F177" s="92"/>
      <c r="G177" s="93" t="s">
        <v>136</v>
      </c>
      <c r="H177" s="94">
        <f>INT(H175*H176)</f>
        <v>0</v>
      </c>
      <c r="I177" s="94">
        <f t="shared" ref="I177:AD177" si="105">INT(I175*I176)</f>
        <v>0</v>
      </c>
      <c r="J177" s="94">
        <f t="shared" si="105"/>
        <v>0</v>
      </c>
      <c r="K177" s="94">
        <f t="shared" si="105"/>
        <v>0</v>
      </c>
      <c r="L177" s="94">
        <f t="shared" si="105"/>
        <v>0</v>
      </c>
      <c r="M177" s="94">
        <f t="shared" si="105"/>
        <v>0</v>
      </c>
      <c r="N177" s="94">
        <f t="shared" si="105"/>
        <v>0</v>
      </c>
      <c r="O177" s="94">
        <f t="shared" si="105"/>
        <v>0</v>
      </c>
      <c r="P177" s="94">
        <f t="shared" si="105"/>
        <v>0</v>
      </c>
      <c r="Q177" s="94">
        <f t="shared" si="105"/>
        <v>0</v>
      </c>
      <c r="R177" s="94">
        <f t="shared" si="105"/>
        <v>0</v>
      </c>
      <c r="S177" s="94">
        <f t="shared" si="105"/>
        <v>0</v>
      </c>
      <c r="T177" s="94">
        <f t="shared" si="105"/>
        <v>0</v>
      </c>
      <c r="U177" s="94">
        <f t="shared" si="105"/>
        <v>0</v>
      </c>
      <c r="V177" s="94">
        <f t="shared" si="105"/>
        <v>0</v>
      </c>
      <c r="W177" s="94">
        <f t="shared" si="105"/>
        <v>0</v>
      </c>
      <c r="X177" s="94">
        <f t="shared" si="105"/>
        <v>0</v>
      </c>
      <c r="Y177" s="94">
        <f t="shared" si="105"/>
        <v>0</v>
      </c>
      <c r="Z177" s="94">
        <f t="shared" si="105"/>
        <v>0</v>
      </c>
      <c r="AA177" s="94">
        <f t="shared" si="105"/>
        <v>0</v>
      </c>
      <c r="AB177" s="94">
        <f t="shared" si="105"/>
        <v>0</v>
      </c>
      <c r="AC177" s="94">
        <f t="shared" si="105"/>
        <v>0</v>
      </c>
      <c r="AD177" s="94">
        <f t="shared" si="105"/>
        <v>0</v>
      </c>
      <c r="AE177" s="95">
        <f>SUM(H177:AD177)</f>
        <v>0</v>
      </c>
      <c r="AF177" s="96">
        <f>ROUNDDOWN(E177+AE177,0)</f>
        <v>0</v>
      </c>
      <c r="AG177" s="32"/>
    </row>
    <row r="178" spans="1:33" x14ac:dyDescent="0.2">
      <c r="A178" s="193">
        <v>40</v>
      </c>
      <c r="B178" s="221" t="s">
        <v>47</v>
      </c>
      <c r="C178" s="72"/>
      <c r="D178" s="73" t="s">
        <v>203</v>
      </c>
      <c r="E178" s="74">
        <f>VLOOKUP(C179,単価表,7)</f>
        <v>0</v>
      </c>
      <c r="F178" s="75"/>
      <c r="G178" s="76" t="s">
        <v>113</v>
      </c>
      <c r="H178" s="77">
        <f>VLOOKUP($C179,単価表,10)</f>
        <v>0</v>
      </c>
      <c r="I178" s="77">
        <f>VLOOKUP($C179,単価表,10)</f>
        <v>0</v>
      </c>
      <c r="J178" s="77">
        <f>VLOOKUP($C179,単価表,10)</f>
        <v>0</v>
      </c>
      <c r="K178" s="77">
        <f>VLOOKUP($C179,単価表,9)</f>
        <v>0</v>
      </c>
      <c r="L178" s="77">
        <f>VLOOKUP($C179,単価表,9)</f>
        <v>0</v>
      </c>
      <c r="M178" s="77">
        <f>VLOOKUP($C179,単価表,9)</f>
        <v>0</v>
      </c>
      <c r="N178" s="77">
        <f t="shared" ref="N178:V178" si="106">VLOOKUP($C179,単価表,10)</f>
        <v>0</v>
      </c>
      <c r="O178" s="77">
        <f t="shared" si="106"/>
        <v>0</v>
      </c>
      <c r="P178" s="77">
        <f t="shared" si="106"/>
        <v>0</v>
      </c>
      <c r="Q178" s="77">
        <f t="shared" si="106"/>
        <v>0</v>
      </c>
      <c r="R178" s="77">
        <f t="shared" si="106"/>
        <v>0</v>
      </c>
      <c r="S178" s="77">
        <f t="shared" si="106"/>
        <v>0</v>
      </c>
      <c r="T178" s="77">
        <f t="shared" si="106"/>
        <v>0</v>
      </c>
      <c r="U178" s="77">
        <f t="shared" si="106"/>
        <v>0</v>
      </c>
      <c r="V178" s="77">
        <f t="shared" si="106"/>
        <v>0</v>
      </c>
      <c r="W178" s="77">
        <f>VLOOKUP($C179,単価表,9)</f>
        <v>0</v>
      </c>
      <c r="X178" s="77">
        <f>VLOOKUP($C179,単価表,9)</f>
        <v>0</v>
      </c>
      <c r="Y178" s="77">
        <f>VLOOKUP($C179,単価表,9)</f>
        <v>0</v>
      </c>
      <c r="Z178" s="77">
        <f>VLOOKUP($C179,単価表,10)</f>
        <v>0</v>
      </c>
      <c r="AA178" s="77">
        <f>VLOOKUP($C179,単価表,10)</f>
        <v>0</v>
      </c>
      <c r="AB178" s="77">
        <f>VLOOKUP($C179,単価表,10)</f>
        <v>0</v>
      </c>
      <c r="AC178" s="77">
        <f>VLOOKUP($C179,単価表,10)</f>
        <v>0</v>
      </c>
      <c r="AD178" s="77">
        <f>VLOOKUP($C179,単価表,10)</f>
        <v>0</v>
      </c>
      <c r="AE178" s="78"/>
      <c r="AF178" s="79"/>
      <c r="AG178" s="71"/>
    </row>
    <row r="179" spans="1:33" x14ac:dyDescent="0.2">
      <c r="A179" s="188"/>
      <c r="B179" s="198"/>
      <c r="C179" s="80">
        <v>11</v>
      </c>
      <c r="D179" s="81" t="s">
        <v>202</v>
      </c>
      <c r="E179" s="82">
        <v>59</v>
      </c>
      <c r="F179" s="83" t="s">
        <v>166</v>
      </c>
      <c r="G179" s="84" t="s">
        <v>114</v>
      </c>
      <c r="H179" s="85">
        <v>4544</v>
      </c>
      <c r="I179" s="85">
        <v>3813</v>
      </c>
      <c r="J179" s="85">
        <v>4747</v>
      </c>
      <c r="K179" s="85">
        <v>5735</v>
      </c>
      <c r="L179" s="85">
        <v>4893</v>
      </c>
      <c r="M179" s="85">
        <v>5959</v>
      </c>
      <c r="N179" s="85">
        <v>4335</v>
      </c>
      <c r="O179" s="85">
        <v>4436</v>
      </c>
      <c r="P179" s="85">
        <v>6761</v>
      </c>
      <c r="Q179" s="85">
        <v>8059</v>
      </c>
      <c r="R179" s="85">
        <v>7325</v>
      </c>
      <c r="S179" s="85">
        <v>6076</v>
      </c>
      <c r="T179" s="85">
        <v>4544</v>
      </c>
      <c r="U179" s="85">
        <v>3813</v>
      </c>
      <c r="V179" s="85">
        <v>4747</v>
      </c>
      <c r="W179" s="85">
        <v>5735</v>
      </c>
      <c r="X179" s="85">
        <v>4893</v>
      </c>
      <c r="Y179" s="85">
        <v>5959</v>
      </c>
      <c r="Z179" s="85">
        <v>4335</v>
      </c>
      <c r="AA179" s="85">
        <v>4436</v>
      </c>
      <c r="AB179" s="85">
        <v>6761</v>
      </c>
      <c r="AC179" s="85">
        <v>8059</v>
      </c>
      <c r="AD179" s="85">
        <v>7325</v>
      </c>
      <c r="AE179" s="86">
        <f>SUM(H179:AD179)</f>
        <v>127290</v>
      </c>
      <c r="AF179" s="87"/>
      <c r="AG179" s="88"/>
    </row>
    <row r="180" spans="1:33" x14ac:dyDescent="0.2">
      <c r="A180" s="220"/>
      <c r="B180" s="199"/>
      <c r="C180" s="97"/>
      <c r="D180" s="90" t="s">
        <v>204</v>
      </c>
      <c r="E180" s="91">
        <f>IF(C179&lt;8,INT(E178*契約月数),INT(E178*E179*契約月数))</f>
        <v>0</v>
      </c>
      <c r="F180" s="92"/>
      <c r="G180" s="93" t="s">
        <v>136</v>
      </c>
      <c r="H180" s="94">
        <f>INT(H178*H179)</f>
        <v>0</v>
      </c>
      <c r="I180" s="94">
        <f t="shared" ref="I180:AD180" si="107">INT(I178*I179)</f>
        <v>0</v>
      </c>
      <c r="J180" s="94">
        <f t="shared" si="107"/>
        <v>0</v>
      </c>
      <c r="K180" s="94">
        <f t="shared" si="107"/>
        <v>0</v>
      </c>
      <c r="L180" s="94">
        <f t="shared" si="107"/>
        <v>0</v>
      </c>
      <c r="M180" s="94">
        <f t="shared" si="107"/>
        <v>0</v>
      </c>
      <c r="N180" s="94">
        <f t="shared" si="107"/>
        <v>0</v>
      </c>
      <c r="O180" s="94">
        <f t="shared" si="107"/>
        <v>0</v>
      </c>
      <c r="P180" s="94">
        <f t="shared" si="107"/>
        <v>0</v>
      </c>
      <c r="Q180" s="94">
        <f t="shared" si="107"/>
        <v>0</v>
      </c>
      <c r="R180" s="94">
        <f t="shared" si="107"/>
        <v>0</v>
      </c>
      <c r="S180" s="94">
        <f t="shared" si="107"/>
        <v>0</v>
      </c>
      <c r="T180" s="94">
        <f t="shared" si="107"/>
        <v>0</v>
      </c>
      <c r="U180" s="94">
        <f t="shared" si="107"/>
        <v>0</v>
      </c>
      <c r="V180" s="94">
        <f t="shared" si="107"/>
        <v>0</v>
      </c>
      <c r="W180" s="94">
        <f t="shared" si="107"/>
        <v>0</v>
      </c>
      <c r="X180" s="94">
        <f t="shared" si="107"/>
        <v>0</v>
      </c>
      <c r="Y180" s="94">
        <f t="shared" si="107"/>
        <v>0</v>
      </c>
      <c r="Z180" s="94">
        <f t="shared" si="107"/>
        <v>0</v>
      </c>
      <c r="AA180" s="94">
        <f t="shared" si="107"/>
        <v>0</v>
      </c>
      <c r="AB180" s="94">
        <f t="shared" si="107"/>
        <v>0</v>
      </c>
      <c r="AC180" s="94">
        <f t="shared" si="107"/>
        <v>0</v>
      </c>
      <c r="AD180" s="94">
        <f t="shared" si="107"/>
        <v>0</v>
      </c>
      <c r="AE180" s="95">
        <f>SUM(H180:AD180)</f>
        <v>0</v>
      </c>
      <c r="AF180" s="96">
        <f>ROUNDDOWN(E180+AE180,0)</f>
        <v>0</v>
      </c>
      <c r="AG180" s="32"/>
    </row>
    <row r="181" spans="1:33" x14ac:dyDescent="0.2">
      <c r="A181" s="193">
        <v>41</v>
      </c>
      <c r="B181" s="221" t="s">
        <v>48</v>
      </c>
      <c r="C181" s="72"/>
      <c r="D181" s="73" t="s">
        <v>203</v>
      </c>
      <c r="E181" s="74">
        <f>VLOOKUP(C182,単価表,7)</f>
        <v>0</v>
      </c>
      <c r="F181" s="75"/>
      <c r="G181" s="76" t="s">
        <v>113</v>
      </c>
      <c r="H181" s="77">
        <f>VLOOKUP($C182,単価表,10)</f>
        <v>0</v>
      </c>
      <c r="I181" s="77">
        <f>VLOOKUP($C182,単価表,10)</f>
        <v>0</v>
      </c>
      <c r="J181" s="77">
        <f>VLOOKUP($C182,単価表,10)</f>
        <v>0</v>
      </c>
      <c r="K181" s="77">
        <f>VLOOKUP($C182,単価表,9)</f>
        <v>0</v>
      </c>
      <c r="L181" s="77">
        <f>VLOOKUP($C182,単価表,9)</f>
        <v>0</v>
      </c>
      <c r="M181" s="77">
        <f>VLOOKUP($C182,単価表,9)</f>
        <v>0</v>
      </c>
      <c r="N181" s="77">
        <f t="shared" ref="N181:V181" si="108">VLOOKUP($C182,単価表,10)</f>
        <v>0</v>
      </c>
      <c r="O181" s="77">
        <f t="shared" si="108"/>
        <v>0</v>
      </c>
      <c r="P181" s="77">
        <f t="shared" si="108"/>
        <v>0</v>
      </c>
      <c r="Q181" s="77">
        <f t="shared" si="108"/>
        <v>0</v>
      </c>
      <c r="R181" s="77">
        <f t="shared" si="108"/>
        <v>0</v>
      </c>
      <c r="S181" s="77">
        <f t="shared" si="108"/>
        <v>0</v>
      </c>
      <c r="T181" s="77">
        <f t="shared" si="108"/>
        <v>0</v>
      </c>
      <c r="U181" s="77">
        <f t="shared" si="108"/>
        <v>0</v>
      </c>
      <c r="V181" s="77">
        <f t="shared" si="108"/>
        <v>0</v>
      </c>
      <c r="W181" s="77">
        <f>VLOOKUP($C182,単価表,9)</f>
        <v>0</v>
      </c>
      <c r="X181" s="77">
        <f>VLOOKUP($C182,単価表,9)</f>
        <v>0</v>
      </c>
      <c r="Y181" s="77">
        <f>VLOOKUP($C182,単価表,9)</f>
        <v>0</v>
      </c>
      <c r="Z181" s="77">
        <f>VLOOKUP($C182,単価表,10)</f>
        <v>0</v>
      </c>
      <c r="AA181" s="77">
        <f>VLOOKUP($C182,単価表,10)</f>
        <v>0</v>
      </c>
      <c r="AB181" s="77">
        <f>VLOOKUP($C182,単価表,10)</f>
        <v>0</v>
      </c>
      <c r="AC181" s="77">
        <f>VLOOKUP($C182,単価表,10)</f>
        <v>0</v>
      </c>
      <c r="AD181" s="77">
        <f>VLOOKUP($C182,単価表,10)</f>
        <v>0</v>
      </c>
      <c r="AE181" s="78"/>
      <c r="AF181" s="79"/>
      <c r="AG181" s="71"/>
    </row>
    <row r="182" spans="1:33" x14ac:dyDescent="0.2">
      <c r="A182" s="188"/>
      <c r="B182" s="198"/>
      <c r="C182" s="80">
        <v>11</v>
      </c>
      <c r="D182" s="81" t="s">
        <v>202</v>
      </c>
      <c r="E182" s="82">
        <v>75</v>
      </c>
      <c r="F182" s="83" t="s">
        <v>166</v>
      </c>
      <c r="G182" s="84" t="s">
        <v>114</v>
      </c>
      <c r="H182" s="85">
        <v>4389</v>
      </c>
      <c r="I182" s="85">
        <v>4211</v>
      </c>
      <c r="J182" s="85">
        <v>4769</v>
      </c>
      <c r="K182" s="85">
        <v>5169</v>
      </c>
      <c r="L182" s="85">
        <v>5952</v>
      </c>
      <c r="M182" s="85">
        <v>5068</v>
      </c>
      <c r="N182" s="85">
        <v>4212</v>
      </c>
      <c r="O182" s="85">
        <v>3884</v>
      </c>
      <c r="P182" s="85">
        <v>6456</v>
      </c>
      <c r="Q182" s="85">
        <v>7948</v>
      </c>
      <c r="R182" s="85">
        <v>7356</v>
      </c>
      <c r="S182" s="85">
        <v>6213</v>
      </c>
      <c r="T182" s="85">
        <v>4389</v>
      </c>
      <c r="U182" s="85">
        <v>4211</v>
      </c>
      <c r="V182" s="85">
        <v>4769</v>
      </c>
      <c r="W182" s="85">
        <v>5169</v>
      </c>
      <c r="X182" s="85">
        <v>5952</v>
      </c>
      <c r="Y182" s="85">
        <v>5068</v>
      </c>
      <c r="Z182" s="85">
        <v>4212</v>
      </c>
      <c r="AA182" s="85">
        <v>3884</v>
      </c>
      <c r="AB182" s="85">
        <v>6456</v>
      </c>
      <c r="AC182" s="85">
        <v>7948</v>
      </c>
      <c r="AD182" s="85">
        <v>7356</v>
      </c>
      <c r="AE182" s="86">
        <f>SUM(H182:AD182)</f>
        <v>125041</v>
      </c>
      <c r="AF182" s="87"/>
      <c r="AG182" s="88"/>
    </row>
    <row r="183" spans="1:33" x14ac:dyDescent="0.2">
      <c r="A183" s="220"/>
      <c r="B183" s="199"/>
      <c r="C183" s="97"/>
      <c r="D183" s="90" t="s">
        <v>204</v>
      </c>
      <c r="E183" s="91">
        <f>IF(C182&lt;8,INT(E181*契約月数),INT(E181*E182*契約月数))</f>
        <v>0</v>
      </c>
      <c r="F183" s="92"/>
      <c r="G183" s="93" t="s">
        <v>136</v>
      </c>
      <c r="H183" s="94">
        <f>INT(H181*H182)</f>
        <v>0</v>
      </c>
      <c r="I183" s="94">
        <f t="shared" ref="I183:AD183" si="109">INT(I181*I182)</f>
        <v>0</v>
      </c>
      <c r="J183" s="94">
        <f t="shared" si="109"/>
        <v>0</v>
      </c>
      <c r="K183" s="94">
        <f t="shared" si="109"/>
        <v>0</v>
      </c>
      <c r="L183" s="94">
        <f t="shared" si="109"/>
        <v>0</v>
      </c>
      <c r="M183" s="94">
        <f t="shared" si="109"/>
        <v>0</v>
      </c>
      <c r="N183" s="94">
        <f t="shared" si="109"/>
        <v>0</v>
      </c>
      <c r="O183" s="94">
        <f t="shared" si="109"/>
        <v>0</v>
      </c>
      <c r="P183" s="94">
        <f t="shared" si="109"/>
        <v>0</v>
      </c>
      <c r="Q183" s="94">
        <f t="shared" si="109"/>
        <v>0</v>
      </c>
      <c r="R183" s="94">
        <f t="shared" si="109"/>
        <v>0</v>
      </c>
      <c r="S183" s="94">
        <f t="shared" si="109"/>
        <v>0</v>
      </c>
      <c r="T183" s="94">
        <f t="shared" si="109"/>
        <v>0</v>
      </c>
      <c r="U183" s="94">
        <f t="shared" si="109"/>
        <v>0</v>
      </c>
      <c r="V183" s="94">
        <f t="shared" si="109"/>
        <v>0</v>
      </c>
      <c r="W183" s="94">
        <f t="shared" si="109"/>
        <v>0</v>
      </c>
      <c r="X183" s="94">
        <f t="shared" si="109"/>
        <v>0</v>
      </c>
      <c r="Y183" s="94">
        <f t="shared" si="109"/>
        <v>0</v>
      </c>
      <c r="Z183" s="94">
        <f t="shared" si="109"/>
        <v>0</v>
      </c>
      <c r="AA183" s="94">
        <f t="shared" si="109"/>
        <v>0</v>
      </c>
      <c r="AB183" s="94">
        <f t="shared" si="109"/>
        <v>0</v>
      </c>
      <c r="AC183" s="94">
        <f t="shared" si="109"/>
        <v>0</v>
      </c>
      <c r="AD183" s="94">
        <f t="shared" si="109"/>
        <v>0</v>
      </c>
      <c r="AE183" s="95">
        <f>SUM(H183:AD183)</f>
        <v>0</v>
      </c>
      <c r="AF183" s="96">
        <f>ROUNDDOWN(E183+AE183,0)</f>
        <v>0</v>
      </c>
      <c r="AG183" s="32"/>
    </row>
    <row r="184" spans="1:33" x14ac:dyDescent="0.2">
      <c r="A184" s="223">
        <v>42</v>
      </c>
      <c r="B184" s="221" t="s">
        <v>49</v>
      </c>
      <c r="C184" s="72"/>
      <c r="D184" s="73" t="s">
        <v>203</v>
      </c>
      <c r="E184" s="74">
        <f>VLOOKUP(C185,単価表,7)</f>
        <v>0</v>
      </c>
      <c r="F184" s="75"/>
      <c r="G184" s="76" t="s">
        <v>113</v>
      </c>
      <c r="H184" s="77">
        <f>VLOOKUP($C185,単価表,10)</f>
        <v>0</v>
      </c>
      <c r="I184" s="77">
        <f>VLOOKUP($C185,単価表,10)</f>
        <v>0</v>
      </c>
      <c r="J184" s="77">
        <f>VLOOKUP($C185,単価表,10)</f>
        <v>0</v>
      </c>
      <c r="K184" s="77">
        <f>VLOOKUP($C185,単価表,9)</f>
        <v>0</v>
      </c>
      <c r="L184" s="77">
        <f>VLOOKUP($C185,単価表,9)</f>
        <v>0</v>
      </c>
      <c r="M184" s="77">
        <f>VLOOKUP($C185,単価表,9)</f>
        <v>0</v>
      </c>
      <c r="N184" s="77">
        <f t="shared" ref="N184:V184" si="110">VLOOKUP($C185,単価表,10)</f>
        <v>0</v>
      </c>
      <c r="O184" s="77">
        <f t="shared" si="110"/>
        <v>0</v>
      </c>
      <c r="P184" s="77">
        <f t="shared" si="110"/>
        <v>0</v>
      </c>
      <c r="Q184" s="77">
        <f t="shared" si="110"/>
        <v>0</v>
      </c>
      <c r="R184" s="77">
        <f t="shared" si="110"/>
        <v>0</v>
      </c>
      <c r="S184" s="77">
        <f t="shared" si="110"/>
        <v>0</v>
      </c>
      <c r="T184" s="77">
        <f t="shared" si="110"/>
        <v>0</v>
      </c>
      <c r="U184" s="77">
        <f t="shared" si="110"/>
        <v>0</v>
      </c>
      <c r="V184" s="77">
        <f t="shared" si="110"/>
        <v>0</v>
      </c>
      <c r="W184" s="77">
        <f>VLOOKUP($C185,単価表,9)</f>
        <v>0</v>
      </c>
      <c r="X184" s="77">
        <f>VLOOKUP($C185,単価表,9)</f>
        <v>0</v>
      </c>
      <c r="Y184" s="77">
        <f>VLOOKUP($C185,単価表,9)</f>
        <v>0</v>
      </c>
      <c r="Z184" s="77">
        <f>VLOOKUP($C185,単価表,10)</f>
        <v>0</v>
      </c>
      <c r="AA184" s="77">
        <f>VLOOKUP($C185,単価表,10)</f>
        <v>0</v>
      </c>
      <c r="AB184" s="77">
        <f>VLOOKUP($C185,単価表,10)</f>
        <v>0</v>
      </c>
      <c r="AC184" s="77">
        <f>VLOOKUP($C185,単価表,10)</f>
        <v>0</v>
      </c>
      <c r="AD184" s="77">
        <f>VLOOKUP($C185,単価表,10)</f>
        <v>0</v>
      </c>
      <c r="AE184" s="78"/>
      <c r="AF184" s="79"/>
      <c r="AG184" s="71"/>
    </row>
    <row r="185" spans="1:33" x14ac:dyDescent="0.2">
      <c r="A185" s="224"/>
      <c r="B185" s="198"/>
      <c r="C185" s="80">
        <v>11</v>
      </c>
      <c r="D185" s="81" t="s">
        <v>202</v>
      </c>
      <c r="E185" s="82">
        <v>188</v>
      </c>
      <c r="F185" s="83" t="s">
        <v>166</v>
      </c>
      <c r="G185" s="84" t="s">
        <v>114</v>
      </c>
      <c r="H185" s="85">
        <v>12354</v>
      </c>
      <c r="I185" s="85">
        <v>10912</v>
      </c>
      <c r="J185" s="85">
        <v>13716</v>
      </c>
      <c r="K185" s="85">
        <v>15520</v>
      </c>
      <c r="L185" s="85">
        <v>11491</v>
      </c>
      <c r="M185" s="85">
        <v>14297</v>
      </c>
      <c r="N185" s="85">
        <v>11683</v>
      </c>
      <c r="O185" s="85">
        <v>11797</v>
      </c>
      <c r="P185" s="85">
        <v>17456</v>
      </c>
      <c r="Q185" s="85">
        <v>19389</v>
      </c>
      <c r="R185" s="85">
        <v>19413</v>
      </c>
      <c r="S185" s="85">
        <v>15173</v>
      </c>
      <c r="T185" s="85">
        <v>12354</v>
      </c>
      <c r="U185" s="85">
        <v>10912</v>
      </c>
      <c r="V185" s="85">
        <v>13716</v>
      </c>
      <c r="W185" s="85">
        <v>15520</v>
      </c>
      <c r="X185" s="85">
        <v>11491</v>
      </c>
      <c r="Y185" s="85">
        <v>14297</v>
      </c>
      <c r="Z185" s="85">
        <v>11683</v>
      </c>
      <c r="AA185" s="85">
        <v>11797</v>
      </c>
      <c r="AB185" s="85">
        <v>17456</v>
      </c>
      <c r="AC185" s="85">
        <v>19389</v>
      </c>
      <c r="AD185" s="85">
        <v>19413</v>
      </c>
      <c r="AE185" s="86">
        <f>SUM(H185:AD185)</f>
        <v>331229</v>
      </c>
      <c r="AF185" s="87"/>
      <c r="AG185" s="88"/>
    </row>
    <row r="186" spans="1:33" x14ac:dyDescent="0.2">
      <c r="A186" s="225"/>
      <c r="B186" s="199"/>
      <c r="C186" s="97"/>
      <c r="D186" s="90" t="s">
        <v>204</v>
      </c>
      <c r="E186" s="91">
        <f>IF(C185&lt;8,INT(E184*契約月数),INT(E184*E185*契約月数))</f>
        <v>0</v>
      </c>
      <c r="F186" s="92"/>
      <c r="G186" s="93" t="s">
        <v>136</v>
      </c>
      <c r="H186" s="94">
        <f>INT(H184*H185)</f>
        <v>0</v>
      </c>
      <c r="I186" s="94">
        <f t="shared" ref="I186:AD186" si="111">INT(I184*I185)</f>
        <v>0</v>
      </c>
      <c r="J186" s="94">
        <f t="shared" si="111"/>
        <v>0</v>
      </c>
      <c r="K186" s="94">
        <f t="shared" si="111"/>
        <v>0</v>
      </c>
      <c r="L186" s="94">
        <f t="shared" si="111"/>
        <v>0</v>
      </c>
      <c r="M186" s="94">
        <f t="shared" si="111"/>
        <v>0</v>
      </c>
      <c r="N186" s="94">
        <f t="shared" si="111"/>
        <v>0</v>
      </c>
      <c r="O186" s="94">
        <f t="shared" si="111"/>
        <v>0</v>
      </c>
      <c r="P186" s="94">
        <f t="shared" si="111"/>
        <v>0</v>
      </c>
      <c r="Q186" s="94">
        <f t="shared" si="111"/>
        <v>0</v>
      </c>
      <c r="R186" s="94">
        <f t="shared" si="111"/>
        <v>0</v>
      </c>
      <c r="S186" s="94">
        <f t="shared" si="111"/>
        <v>0</v>
      </c>
      <c r="T186" s="94">
        <f t="shared" si="111"/>
        <v>0</v>
      </c>
      <c r="U186" s="94">
        <f t="shared" si="111"/>
        <v>0</v>
      </c>
      <c r="V186" s="94">
        <f t="shared" si="111"/>
        <v>0</v>
      </c>
      <c r="W186" s="94">
        <f t="shared" si="111"/>
        <v>0</v>
      </c>
      <c r="X186" s="94">
        <f t="shared" si="111"/>
        <v>0</v>
      </c>
      <c r="Y186" s="94">
        <f t="shared" si="111"/>
        <v>0</v>
      </c>
      <c r="Z186" s="94">
        <f t="shared" si="111"/>
        <v>0</v>
      </c>
      <c r="AA186" s="94">
        <f t="shared" si="111"/>
        <v>0</v>
      </c>
      <c r="AB186" s="94">
        <f t="shared" si="111"/>
        <v>0</v>
      </c>
      <c r="AC186" s="94">
        <f t="shared" si="111"/>
        <v>0</v>
      </c>
      <c r="AD186" s="94">
        <f t="shared" si="111"/>
        <v>0</v>
      </c>
      <c r="AE186" s="95">
        <f>SUM(H186:AD186)</f>
        <v>0</v>
      </c>
      <c r="AF186" s="96">
        <f>ROUNDDOWN(E186+AE186,0)</f>
        <v>0</v>
      </c>
      <c r="AG186" s="32"/>
    </row>
    <row r="187" spans="1:33" x14ac:dyDescent="0.2">
      <c r="A187" s="223">
        <v>43</v>
      </c>
      <c r="B187" s="221" t="s">
        <v>50</v>
      </c>
      <c r="C187" s="72"/>
      <c r="D187" s="73" t="s">
        <v>203</v>
      </c>
      <c r="E187" s="74">
        <f>VLOOKUP(C188,単価表,7)</f>
        <v>0</v>
      </c>
      <c r="F187" s="75"/>
      <c r="G187" s="76" t="s">
        <v>113</v>
      </c>
      <c r="H187" s="77">
        <f>VLOOKUP($C188,単価表,10)</f>
        <v>0</v>
      </c>
      <c r="I187" s="77">
        <f>VLOOKUP($C188,単価表,10)</f>
        <v>0</v>
      </c>
      <c r="J187" s="77">
        <f>VLOOKUP($C188,単価表,10)</f>
        <v>0</v>
      </c>
      <c r="K187" s="77">
        <f>VLOOKUP($C188,単価表,9)</f>
        <v>0</v>
      </c>
      <c r="L187" s="77">
        <f>VLOOKUP($C188,単価表,9)</f>
        <v>0</v>
      </c>
      <c r="M187" s="77">
        <f>VLOOKUP($C188,単価表,9)</f>
        <v>0</v>
      </c>
      <c r="N187" s="77">
        <f t="shared" ref="N187:V187" si="112">VLOOKUP($C188,単価表,10)</f>
        <v>0</v>
      </c>
      <c r="O187" s="77">
        <f t="shared" si="112"/>
        <v>0</v>
      </c>
      <c r="P187" s="77">
        <f t="shared" si="112"/>
        <v>0</v>
      </c>
      <c r="Q187" s="77">
        <f t="shared" si="112"/>
        <v>0</v>
      </c>
      <c r="R187" s="77">
        <f t="shared" si="112"/>
        <v>0</v>
      </c>
      <c r="S187" s="77">
        <f t="shared" si="112"/>
        <v>0</v>
      </c>
      <c r="T187" s="77">
        <f t="shared" si="112"/>
        <v>0</v>
      </c>
      <c r="U187" s="77">
        <f t="shared" si="112"/>
        <v>0</v>
      </c>
      <c r="V187" s="77">
        <f t="shared" si="112"/>
        <v>0</v>
      </c>
      <c r="W187" s="77">
        <f>VLOOKUP($C188,単価表,9)</f>
        <v>0</v>
      </c>
      <c r="X187" s="77">
        <f>VLOOKUP($C188,単価表,9)</f>
        <v>0</v>
      </c>
      <c r="Y187" s="77">
        <f>VLOOKUP($C188,単価表,9)</f>
        <v>0</v>
      </c>
      <c r="Z187" s="77">
        <f>VLOOKUP($C188,単価表,10)</f>
        <v>0</v>
      </c>
      <c r="AA187" s="77">
        <f>VLOOKUP($C188,単価表,10)</f>
        <v>0</v>
      </c>
      <c r="AB187" s="77">
        <f>VLOOKUP($C188,単価表,10)</f>
        <v>0</v>
      </c>
      <c r="AC187" s="77">
        <f>VLOOKUP($C188,単価表,10)</f>
        <v>0</v>
      </c>
      <c r="AD187" s="77">
        <f>VLOOKUP($C188,単価表,10)</f>
        <v>0</v>
      </c>
      <c r="AE187" s="78"/>
      <c r="AF187" s="79"/>
      <c r="AG187" s="71"/>
    </row>
    <row r="188" spans="1:33" x14ac:dyDescent="0.2">
      <c r="A188" s="224"/>
      <c r="B188" s="198"/>
      <c r="C188" s="80">
        <v>11</v>
      </c>
      <c r="D188" s="81" t="s">
        <v>202</v>
      </c>
      <c r="E188" s="82">
        <v>154</v>
      </c>
      <c r="F188" s="83" t="s">
        <v>166</v>
      </c>
      <c r="G188" s="84" t="s">
        <v>114</v>
      </c>
      <c r="H188" s="85">
        <v>10588</v>
      </c>
      <c r="I188" s="85">
        <v>10085</v>
      </c>
      <c r="J188" s="85">
        <v>11788</v>
      </c>
      <c r="K188" s="85">
        <v>12470</v>
      </c>
      <c r="L188" s="85">
        <v>8476</v>
      </c>
      <c r="M188" s="85">
        <v>11641</v>
      </c>
      <c r="N188" s="85">
        <v>10665</v>
      </c>
      <c r="O188" s="85">
        <v>10820</v>
      </c>
      <c r="P188" s="85">
        <v>15507</v>
      </c>
      <c r="Q188" s="85">
        <v>17970</v>
      </c>
      <c r="R188" s="85">
        <v>17349</v>
      </c>
      <c r="S188" s="85">
        <v>14662</v>
      </c>
      <c r="T188" s="85">
        <v>10588</v>
      </c>
      <c r="U188" s="85">
        <v>10085</v>
      </c>
      <c r="V188" s="85">
        <v>11788</v>
      </c>
      <c r="W188" s="85">
        <v>12470</v>
      </c>
      <c r="X188" s="85">
        <v>8476</v>
      </c>
      <c r="Y188" s="85">
        <v>11641</v>
      </c>
      <c r="Z188" s="85">
        <v>10665</v>
      </c>
      <c r="AA188" s="85">
        <v>10820</v>
      </c>
      <c r="AB188" s="85">
        <v>15507</v>
      </c>
      <c r="AC188" s="85">
        <v>17970</v>
      </c>
      <c r="AD188" s="85">
        <v>17349</v>
      </c>
      <c r="AE188" s="86">
        <f>SUM(H188:AD188)</f>
        <v>289380</v>
      </c>
      <c r="AF188" s="87"/>
      <c r="AG188" s="88"/>
    </row>
    <row r="189" spans="1:33" x14ac:dyDescent="0.2">
      <c r="A189" s="225"/>
      <c r="B189" s="199"/>
      <c r="C189" s="97"/>
      <c r="D189" s="90" t="s">
        <v>204</v>
      </c>
      <c r="E189" s="91">
        <f>IF(C188&lt;8,INT(E187*契約月数),INT(E187*E188*契約月数))</f>
        <v>0</v>
      </c>
      <c r="F189" s="92"/>
      <c r="G189" s="93" t="s">
        <v>136</v>
      </c>
      <c r="H189" s="94">
        <f>INT(H187*H188)</f>
        <v>0</v>
      </c>
      <c r="I189" s="94">
        <f t="shared" ref="I189:AD189" si="113">INT(I187*I188)</f>
        <v>0</v>
      </c>
      <c r="J189" s="94">
        <f t="shared" si="113"/>
        <v>0</v>
      </c>
      <c r="K189" s="94">
        <f t="shared" si="113"/>
        <v>0</v>
      </c>
      <c r="L189" s="94">
        <f t="shared" si="113"/>
        <v>0</v>
      </c>
      <c r="M189" s="94">
        <f t="shared" si="113"/>
        <v>0</v>
      </c>
      <c r="N189" s="94">
        <f t="shared" si="113"/>
        <v>0</v>
      </c>
      <c r="O189" s="94">
        <f t="shared" si="113"/>
        <v>0</v>
      </c>
      <c r="P189" s="94">
        <f t="shared" si="113"/>
        <v>0</v>
      </c>
      <c r="Q189" s="94">
        <f t="shared" si="113"/>
        <v>0</v>
      </c>
      <c r="R189" s="94">
        <f t="shared" si="113"/>
        <v>0</v>
      </c>
      <c r="S189" s="94">
        <f t="shared" si="113"/>
        <v>0</v>
      </c>
      <c r="T189" s="94">
        <f t="shared" si="113"/>
        <v>0</v>
      </c>
      <c r="U189" s="94">
        <f t="shared" si="113"/>
        <v>0</v>
      </c>
      <c r="V189" s="94">
        <f t="shared" si="113"/>
        <v>0</v>
      </c>
      <c r="W189" s="94">
        <f t="shared" si="113"/>
        <v>0</v>
      </c>
      <c r="X189" s="94">
        <f t="shared" si="113"/>
        <v>0</v>
      </c>
      <c r="Y189" s="94">
        <f t="shared" si="113"/>
        <v>0</v>
      </c>
      <c r="Z189" s="94">
        <f t="shared" si="113"/>
        <v>0</v>
      </c>
      <c r="AA189" s="94">
        <f t="shared" si="113"/>
        <v>0</v>
      </c>
      <c r="AB189" s="94">
        <f t="shared" si="113"/>
        <v>0</v>
      </c>
      <c r="AC189" s="94">
        <f t="shared" si="113"/>
        <v>0</v>
      </c>
      <c r="AD189" s="94">
        <f t="shared" si="113"/>
        <v>0</v>
      </c>
      <c r="AE189" s="95">
        <f>SUM(H189:AD189)</f>
        <v>0</v>
      </c>
      <c r="AF189" s="96">
        <f>ROUNDDOWN(E189+AE189,0)</f>
        <v>0</v>
      </c>
      <c r="AG189" s="32"/>
    </row>
    <row r="190" spans="1:33" x14ac:dyDescent="0.2">
      <c r="A190" s="223">
        <v>44</v>
      </c>
      <c r="B190" s="226" t="s">
        <v>51</v>
      </c>
      <c r="C190" s="72"/>
      <c r="D190" s="73" t="s">
        <v>203</v>
      </c>
      <c r="E190" s="74">
        <f>VLOOKUP(C191,単価表,7)</f>
        <v>0</v>
      </c>
      <c r="F190" s="75"/>
      <c r="G190" s="76" t="s">
        <v>113</v>
      </c>
      <c r="H190" s="77">
        <f>VLOOKUP($C191,単価表,10)</f>
        <v>0</v>
      </c>
      <c r="I190" s="77">
        <f>VLOOKUP($C191,単価表,10)</f>
        <v>0</v>
      </c>
      <c r="J190" s="77">
        <f>VLOOKUP($C191,単価表,10)</f>
        <v>0</v>
      </c>
      <c r="K190" s="77">
        <f>VLOOKUP($C191,単価表,9)</f>
        <v>0</v>
      </c>
      <c r="L190" s="77">
        <f>VLOOKUP($C191,単価表,9)</f>
        <v>0</v>
      </c>
      <c r="M190" s="77">
        <f>VLOOKUP($C191,単価表,9)</f>
        <v>0</v>
      </c>
      <c r="N190" s="77">
        <f t="shared" ref="N190:V190" si="114">VLOOKUP($C191,単価表,10)</f>
        <v>0</v>
      </c>
      <c r="O190" s="77">
        <f t="shared" si="114"/>
        <v>0</v>
      </c>
      <c r="P190" s="77">
        <f t="shared" si="114"/>
        <v>0</v>
      </c>
      <c r="Q190" s="77">
        <f t="shared" si="114"/>
        <v>0</v>
      </c>
      <c r="R190" s="77">
        <f t="shared" si="114"/>
        <v>0</v>
      </c>
      <c r="S190" s="77">
        <f t="shared" si="114"/>
        <v>0</v>
      </c>
      <c r="T190" s="77">
        <f t="shared" si="114"/>
        <v>0</v>
      </c>
      <c r="U190" s="77">
        <f t="shared" si="114"/>
        <v>0</v>
      </c>
      <c r="V190" s="77">
        <f t="shared" si="114"/>
        <v>0</v>
      </c>
      <c r="W190" s="77">
        <f>VLOOKUP($C191,単価表,9)</f>
        <v>0</v>
      </c>
      <c r="X190" s="77">
        <f>VLOOKUP($C191,単価表,9)</f>
        <v>0</v>
      </c>
      <c r="Y190" s="77">
        <f>VLOOKUP($C191,単価表,9)</f>
        <v>0</v>
      </c>
      <c r="Z190" s="77">
        <f>VLOOKUP($C191,単価表,10)</f>
        <v>0</v>
      </c>
      <c r="AA190" s="77">
        <f>VLOOKUP($C191,単価表,10)</f>
        <v>0</v>
      </c>
      <c r="AB190" s="77">
        <f>VLOOKUP($C191,単価表,10)</f>
        <v>0</v>
      </c>
      <c r="AC190" s="77">
        <f>VLOOKUP($C191,単価表,10)</f>
        <v>0</v>
      </c>
      <c r="AD190" s="77">
        <f>VLOOKUP($C191,単価表,10)</f>
        <v>0</v>
      </c>
      <c r="AE190" s="78"/>
      <c r="AF190" s="79"/>
      <c r="AG190" s="71"/>
    </row>
    <row r="191" spans="1:33" x14ac:dyDescent="0.2">
      <c r="A191" s="224"/>
      <c r="B191" s="227"/>
      <c r="C191" s="80">
        <v>11</v>
      </c>
      <c r="D191" s="81" t="s">
        <v>202</v>
      </c>
      <c r="E191" s="82">
        <v>37</v>
      </c>
      <c r="F191" s="83" t="s">
        <v>166</v>
      </c>
      <c r="G191" s="84" t="s">
        <v>114</v>
      </c>
      <c r="H191" s="85">
        <v>3319</v>
      </c>
      <c r="I191" s="85">
        <v>2914</v>
      </c>
      <c r="J191" s="85">
        <v>3397</v>
      </c>
      <c r="K191" s="85">
        <v>3763</v>
      </c>
      <c r="L191" s="85">
        <v>2714</v>
      </c>
      <c r="M191" s="85">
        <v>3297</v>
      </c>
      <c r="N191" s="85">
        <v>3158</v>
      </c>
      <c r="O191" s="85">
        <v>3182</v>
      </c>
      <c r="P191" s="85">
        <v>4335</v>
      </c>
      <c r="Q191" s="85">
        <v>5027</v>
      </c>
      <c r="R191" s="85">
        <v>4785</v>
      </c>
      <c r="S191" s="85">
        <v>4272</v>
      </c>
      <c r="T191" s="85">
        <v>3319</v>
      </c>
      <c r="U191" s="85">
        <v>2914</v>
      </c>
      <c r="V191" s="85">
        <v>3397</v>
      </c>
      <c r="W191" s="85">
        <v>3763</v>
      </c>
      <c r="X191" s="85">
        <v>2714</v>
      </c>
      <c r="Y191" s="85">
        <v>3297</v>
      </c>
      <c r="Z191" s="85">
        <v>3158</v>
      </c>
      <c r="AA191" s="85">
        <v>3182</v>
      </c>
      <c r="AB191" s="85">
        <v>4335</v>
      </c>
      <c r="AC191" s="85">
        <v>5027</v>
      </c>
      <c r="AD191" s="85">
        <v>4785</v>
      </c>
      <c r="AE191" s="86">
        <f>SUM(H191:AD191)</f>
        <v>84054</v>
      </c>
      <c r="AF191" s="87"/>
      <c r="AG191" s="88"/>
    </row>
    <row r="192" spans="1:33" x14ac:dyDescent="0.2">
      <c r="A192" s="224"/>
      <c r="B192" s="227"/>
      <c r="C192" s="97"/>
      <c r="D192" s="90" t="s">
        <v>204</v>
      </c>
      <c r="E192" s="91">
        <f>IF(C191&lt;8,INT(E190*契約月数),INT(E190*E191*契約月数))</f>
        <v>0</v>
      </c>
      <c r="F192" s="92"/>
      <c r="G192" s="93" t="s">
        <v>136</v>
      </c>
      <c r="H192" s="94">
        <f>INT(H190*H191)</f>
        <v>0</v>
      </c>
      <c r="I192" s="94">
        <f t="shared" ref="I192:AD192" si="115">INT(I190*I191)</f>
        <v>0</v>
      </c>
      <c r="J192" s="94">
        <f t="shared" si="115"/>
        <v>0</v>
      </c>
      <c r="K192" s="94">
        <f t="shared" si="115"/>
        <v>0</v>
      </c>
      <c r="L192" s="94">
        <f t="shared" si="115"/>
        <v>0</v>
      </c>
      <c r="M192" s="94">
        <f t="shared" si="115"/>
        <v>0</v>
      </c>
      <c r="N192" s="94">
        <f t="shared" si="115"/>
        <v>0</v>
      </c>
      <c r="O192" s="94">
        <f t="shared" si="115"/>
        <v>0</v>
      </c>
      <c r="P192" s="94">
        <f t="shared" si="115"/>
        <v>0</v>
      </c>
      <c r="Q192" s="94">
        <f t="shared" si="115"/>
        <v>0</v>
      </c>
      <c r="R192" s="94">
        <f t="shared" si="115"/>
        <v>0</v>
      </c>
      <c r="S192" s="94">
        <f t="shared" si="115"/>
        <v>0</v>
      </c>
      <c r="T192" s="94">
        <f t="shared" si="115"/>
        <v>0</v>
      </c>
      <c r="U192" s="94">
        <f t="shared" si="115"/>
        <v>0</v>
      </c>
      <c r="V192" s="94">
        <f t="shared" si="115"/>
        <v>0</v>
      </c>
      <c r="W192" s="94">
        <f t="shared" si="115"/>
        <v>0</v>
      </c>
      <c r="X192" s="94">
        <f t="shared" si="115"/>
        <v>0</v>
      </c>
      <c r="Y192" s="94">
        <f t="shared" si="115"/>
        <v>0</v>
      </c>
      <c r="Z192" s="94">
        <f t="shared" si="115"/>
        <v>0</v>
      </c>
      <c r="AA192" s="94">
        <f t="shared" si="115"/>
        <v>0</v>
      </c>
      <c r="AB192" s="94">
        <f t="shared" si="115"/>
        <v>0</v>
      </c>
      <c r="AC192" s="94">
        <f t="shared" si="115"/>
        <v>0</v>
      </c>
      <c r="AD192" s="94">
        <f t="shared" si="115"/>
        <v>0</v>
      </c>
      <c r="AE192" s="95">
        <f>SUM(H192:AD192)</f>
        <v>0</v>
      </c>
      <c r="AF192" s="96">
        <f>ROUNDDOWN(E192+AE192,0)</f>
        <v>0</v>
      </c>
      <c r="AG192" s="32"/>
    </row>
    <row r="193" spans="1:33" x14ac:dyDescent="0.2">
      <c r="A193" s="153">
        <v>44.1</v>
      </c>
      <c r="B193" s="151"/>
      <c r="C193" s="80"/>
      <c r="D193" s="73" t="s">
        <v>203</v>
      </c>
      <c r="E193" s="74">
        <f>VLOOKUP(C194,単価表,7)</f>
        <v>0</v>
      </c>
      <c r="F193" s="75"/>
      <c r="G193" s="76" t="s">
        <v>113</v>
      </c>
      <c r="H193" s="77">
        <f>VLOOKUP($C194,単価表,10)</f>
        <v>0</v>
      </c>
      <c r="I193" s="77">
        <f>VLOOKUP($C194,単価表,10)</f>
        <v>0</v>
      </c>
      <c r="J193" s="77">
        <f>VLOOKUP($C194,単価表,10)</f>
        <v>0</v>
      </c>
      <c r="K193" s="77">
        <f>VLOOKUP($C194,単価表,9)</f>
        <v>0</v>
      </c>
      <c r="L193" s="77">
        <f>VLOOKUP($C194,単価表,9)</f>
        <v>0</v>
      </c>
      <c r="M193" s="77">
        <f>VLOOKUP($C194,単価表,9)</f>
        <v>0</v>
      </c>
      <c r="N193" s="77">
        <f t="shared" ref="N193:V193" si="116">VLOOKUP($C194,単価表,10)</f>
        <v>0</v>
      </c>
      <c r="O193" s="77">
        <f t="shared" si="116"/>
        <v>0</v>
      </c>
      <c r="P193" s="77">
        <f t="shared" si="116"/>
        <v>0</v>
      </c>
      <c r="Q193" s="77">
        <f t="shared" si="116"/>
        <v>0</v>
      </c>
      <c r="R193" s="77">
        <f t="shared" si="116"/>
        <v>0</v>
      </c>
      <c r="S193" s="77">
        <f t="shared" si="116"/>
        <v>0</v>
      </c>
      <c r="T193" s="77">
        <f t="shared" si="116"/>
        <v>0</v>
      </c>
      <c r="U193" s="77">
        <f t="shared" si="116"/>
        <v>0</v>
      </c>
      <c r="V193" s="77">
        <f t="shared" si="116"/>
        <v>0</v>
      </c>
      <c r="W193" s="77">
        <f>VLOOKUP($C194,単価表,9)</f>
        <v>0</v>
      </c>
      <c r="X193" s="77">
        <f>VLOOKUP($C194,単価表,9)</f>
        <v>0</v>
      </c>
      <c r="Y193" s="77">
        <f>VLOOKUP($C194,単価表,9)</f>
        <v>0</v>
      </c>
      <c r="Z193" s="77">
        <f>VLOOKUP($C194,単価表,10)</f>
        <v>0</v>
      </c>
      <c r="AA193" s="77">
        <f>VLOOKUP($C194,単価表,10)</f>
        <v>0</v>
      </c>
      <c r="AB193" s="77">
        <f>VLOOKUP($C194,単価表,10)</f>
        <v>0</v>
      </c>
      <c r="AC193" s="77">
        <f>VLOOKUP($C194,単価表,10)</f>
        <v>0</v>
      </c>
      <c r="AD193" s="77">
        <f>VLOOKUP($C194,単価表,10)</f>
        <v>0</v>
      </c>
      <c r="AE193" s="78"/>
      <c r="AF193" s="79"/>
      <c r="AG193" s="71"/>
    </row>
    <row r="194" spans="1:33" x14ac:dyDescent="0.2">
      <c r="A194" s="153"/>
      <c r="B194" s="151"/>
      <c r="C194" s="80">
        <v>4</v>
      </c>
      <c r="D194" s="81" t="s">
        <v>202</v>
      </c>
      <c r="E194" s="82">
        <v>20</v>
      </c>
      <c r="F194" s="83" t="s">
        <v>165</v>
      </c>
      <c r="G194" s="84" t="s">
        <v>114</v>
      </c>
      <c r="H194" s="85">
        <v>19</v>
      </c>
      <c r="I194" s="85">
        <v>19</v>
      </c>
      <c r="J194" s="85">
        <v>38</v>
      </c>
      <c r="K194" s="85">
        <v>17</v>
      </c>
      <c r="L194" s="85">
        <v>18</v>
      </c>
      <c r="M194" s="85">
        <v>19</v>
      </c>
      <c r="N194" s="85">
        <v>20</v>
      </c>
      <c r="O194" s="85">
        <v>17</v>
      </c>
      <c r="P194" s="85">
        <v>17</v>
      </c>
      <c r="Q194" s="85">
        <v>20</v>
      </c>
      <c r="R194" s="85">
        <v>16</v>
      </c>
      <c r="S194" s="85">
        <v>18</v>
      </c>
      <c r="T194" s="85">
        <v>19</v>
      </c>
      <c r="U194" s="85">
        <v>19</v>
      </c>
      <c r="V194" s="85">
        <v>38</v>
      </c>
      <c r="W194" s="85">
        <v>17</v>
      </c>
      <c r="X194" s="85">
        <v>18</v>
      </c>
      <c r="Y194" s="85">
        <v>19</v>
      </c>
      <c r="Z194" s="85">
        <v>20</v>
      </c>
      <c r="AA194" s="85">
        <v>17</v>
      </c>
      <c r="AB194" s="85">
        <v>17</v>
      </c>
      <c r="AC194" s="85">
        <v>20</v>
      </c>
      <c r="AD194" s="85">
        <v>16</v>
      </c>
      <c r="AE194" s="86">
        <f>SUM(H194:AD194)</f>
        <v>458</v>
      </c>
      <c r="AF194" s="87"/>
      <c r="AG194" s="88"/>
    </row>
    <row r="195" spans="1:33" x14ac:dyDescent="0.2">
      <c r="A195" s="153"/>
      <c r="B195" s="151"/>
      <c r="C195" s="97"/>
      <c r="D195" s="90" t="s">
        <v>204</v>
      </c>
      <c r="E195" s="91">
        <f>IF(C194&lt;8,INT(E193*契約月数),INT(E193*E194*契約月数))</f>
        <v>0</v>
      </c>
      <c r="F195" s="92"/>
      <c r="G195" s="93" t="s">
        <v>136</v>
      </c>
      <c r="H195" s="94">
        <f>INT(H193*H194)</f>
        <v>0</v>
      </c>
      <c r="I195" s="94">
        <f t="shared" ref="I195:AD195" si="117">INT(I193*I194)</f>
        <v>0</v>
      </c>
      <c r="J195" s="94">
        <f t="shared" si="117"/>
        <v>0</v>
      </c>
      <c r="K195" s="94">
        <f t="shared" si="117"/>
        <v>0</v>
      </c>
      <c r="L195" s="94">
        <f t="shared" si="117"/>
        <v>0</v>
      </c>
      <c r="M195" s="94">
        <f t="shared" si="117"/>
        <v>0</v>
      </c>
      <c r="N195" s="94">
        <f t="shared" si="117"/>
        <v>0</v>
      </c>
      <c r="O195" s="94">
        <f t="shared" si="117"/>
        <v>0</v>
      </c>
      <c r="P195" s="94">
        <f t="shared" si="117"/>
        <v>0</v>
      </c>
      <c r="Q195" s="94">
        <f t="shared" si="117"/>
        <v>0</v>
      </c>
      <c r="R195" s="94">
        <f t="shared" si="117"/>
        <v>0</v>
      </c>
      <c r="S195" s="94">
        <f t="shared" si="117"/>
        <v>0</v>
      </c>
      <c r="T195" s="94">
        <f t="shared" si="117"/>
        <v>0</v>
      </c>
      <c r="U195" s="94">
        <f t="shared" si="117"/>
        <v>0</v>
      </c>
      <c r="V195" s="94">
        <f t="shared" si="117"/>
        <v>0</v>
      </c>
      <c r="W195" s="94">
        <f t="shared" si="117"/>
        <v>0</v>
      </c>
      <c r="X195" s="94">
        <f t="shared" si="117"/>
        <v>0</v>
      </c>
      <c r="Y195" s="94">
        <f t="shared" si="117"/>
        <v>0</v>
      </c>
      <c r="Z195" s="94">
        <f t="shared" si="117"/>
        <v>0</v>
      </c>
      <c r="AA195" s="94">
        <f t="shared" si="117"/>
        <v>0</v>
      </c>
      <c r="AB195" s="94">
        <f t="shared" si="117"/>
        <v>0</v>
      </c>
      <c r="AC195" s="94">
        <f t="shared" si="117"/>
        <v>0</v>
      </c>
      <c r="AD195" s="94">
        <f t="shared" si="117"/>
        <v>0</v>
      </c>
      <c r="AE195" s="95">
        <f>SUM(H195:AD195)</f>
        <v>0</v>
      </c>
      <c r="AF195" s="96">
        <f>ROUNDDOWN(E195+AE195,0)</f>
        <v>0</v>
      </c>
      <c r="AG195" s="32"/>
    </row>
    <row r="196" spans="1:33" x14ac:dyDescent="0.2">
      <c r="A196" s="194">
        <v>44.2</v>
      </c>
      <c r="B196" s="237"/>
      <c r="C196" s="80"/>
      <c r="D196" s="73" t="s">
        <v>203</v>
      </c>
      <c r="E196" s="74">
        <f>VLOOKUP(C197,単価表,7)</f>
        <v>0</v>
      </c>
      <c r="F196" s="75"/>
      <c r="G196" s="76" t="s">
        <v>113</v>
      </c>
      <c r="H196" s="77">
        <f>VLOOKUP($C197,単価表,10)</f>
        <v>0</v>
      </c>
      <c r="I196" s="77">
        <f>VLOOKUP($C197,単価表,10)</f>
        <v>0</v>
      </c>
      <c r="J196" s="77">
        <f>VLOOKUP($C197,単価表,10)</f>
        <v>0</v>
      </c>
      <c r="K196" s="77">
        <f>VLOOKUP($C197,単価表,9)</f>
        <v>0</v>
      </c>
      <c r="L196" s="77">
        <f>VLOOKUP($C197,単価表,9)</f>
        <v>0</v>
      </c>
      <c r="M196" s="77">
        <f>VLOOKUP($C197,単価表,9)</f>
        <v>0</v>
      </c>
      <c r="N196" s="77">
        <f t="shared" ref="N196:V196" si="118">VLOOKUP($C197,単価表,10)</f>
        <v>0</v>
      </c>
      <c r="O196" s="77">
        <f t="shared" si="118"/>
        <v>0</v>
      </c>
      <c r="P196" s="77">
        <f t="shared" si="118"/>
        <v>0</v>
      </c>
      <c r="Q196" s="77">
        <f t="shared" si="118"/>
        <v>0</v>
      </c>
      <c r="R196" s="77">
        <f t="shared" si="118"/>
        <v>0</v>
      </c>
      <c r="S196" s="77">
        <f t="shared" si="118"/>
        <v>0</v>
      </c>
      <c r="T196" s="77">
        <f t="shared" si="118"/>
        <v>0</v>
      </c>
      <c r="U196" s="77">
        <f t="shared" si="118"/>
        <v>0</v>
      </c>
      <c r="V196" s="77">
        <f t="shared" si="118"/>
        <v>0</v>
      </c>
      <c r="W196" s="77">
        <f>VLOOKUP($C197,単価表,9)</f>
        <v>0</v>
      </c>
      <c r="X196" s="77">
        <f>VLOOKUP($C197,単価表,9)</f>
        <v>0</v>
      </c>
      <c r="Y196" s="77">
        <f>VLOOKUP($C197,単価表,9)</f>
        <v>0</v>
      </c>
      <c r="Z196" s="77">
        <f>VLOOKUP($C197,単価表,10)</f>
        <v>0</v>
      </c>
      <c r="AA196" s="77">
        <f>VLOOKUP($C197,単価表,10)</f>
        <v>0</v>
      </c>
      <c r="AB196" s="77">
        <f>VLOOKUP($C197,単価表,10)</f>
        <v>0</v>
      </c>
      <c r="AC196" s="77">
        <f>VLOOKUP($C197,単価表,10)</f>
        <v>0</v>
      </c>
      <c r="AD196" s="77">
        <f>VLOOKUP($C197,単価表,10)</f>
        <v>0</v>
      </c>
      <c r="AE196" s="78"/>
      <c r="AF196" s="79"/>
      <c r="AG196" s="71"/>
    </row>
    <row r="197" spans="1:33" x14ac:dyDescent="0.2">
      <c r="A197" s="195"/>
      <c r="B197" s="234"/>
      <c r="C197" s="80">
        <v>10</v>
      </c>
      <c r="D197" s="81" t="s">
        <v>202</v>
      </c>
      <c r="E197" s="82">
        <v>7</v>
      </c>
      <c r="F197" s="83" t="s">
        <v>166</v>
      </c>
      <c r="G197" s="84" t="s">
        <v>114</v>
      </c>
      <c r="H197" s="85">
        <v>0</v>
      </c>
      <c r="I197" s="85">
        <v>0</v>
      </c>
      <c r="J197" s="85">
        <v>840</v>
      </c>
      <c r="K197" s="85">
        <v>2329</v>
      </c>
      <c r="L197" s="85">
        <v>2689</v>
      </c>
      <c r="M197" s="85">
        <v>0</v>
      </c>
      <c r="N197" s="85">
        <v>0</v>
      </c>
      <c r="O197" s="85">
        <v>0</v>
      </c>
      <c r="P197" s="85">
        <v>0</v>
      </c>
      <c r="Q197" s="85">
        <v>0</v>
      </c>
      <c r="R197" s="85">
        <v>0</v>
      </c>
      <c r="S197" s="85">
        <v>0</v>
      </c>
      <c r="T197" s="85">
        <v>0</v>
      </c>
      <c r="U197" s="85">
        <v>0</v>
      </c>
      <c r="V197" s="85">
        <v>840</v>
      </c>
      <c r="W197" s="85">
        <v>2329</v>
      </c>
      <c r="X197" s="85">
        <v>2689</v>
      </c>
      <c r="Y197" s="85">
        <v>0</v>
      </c>
      <c r="Z197" s="85">
        <v>0</v>
      </c>
      <c r="AA197" s="85">
        <v>0</v>
      </c>
      <c r="AB197" s="85">
        <v>0</v>
      </c>
      <c r="AC197" s="85">
        <v>0</v>
      </c>
      <c r="AD197" s="85">
        <v>0</v>
      </c>
      <c r="AE197" s="86">
        <f>SUM(H197:AD197)</f>
        <v>11716</v>
      </c>
      <c r="AF197" s="87"/>
      <c r="AG197" s="88"/>
    </row>
    <row r="198" spans="1:33" x14ac:dyDescent="0.2">
      <c r="A198" s="196"/>
      <c r="B198" s="235"/>
      <c r="C198" s="97"/>
      <c r="D198" s="90" t="s">
        <v>204</v>
      </c>
      <c r="E198" s="91">
        <f>IF(C197&lt;8,INT(E196*契約月数),INT(E196*E197*契約月数))</f>
        <v>0</v>
      </c>
      <c r="F198" s="92"/>
      <c r="G198" s="93" t="s">
        <v>136</v>
      </c>
      <c r="H198" s="94">
        <f>INT(H196*H197)</f>
        <v>0</v>
      </c>
      <c r="I198" s="94">
        <f t="shared" ref="I198:AD198" si="119">INT(I196*I197)</f>
        <v>0</v>
      </c>
      <c r="J198" s="94">
        <f t="shared" si="119"/>
        <v>0</v>
      </c>
      <c r="K198" s="94">
        <f t="shared" si="119"/>
        <v>0</v>
      </c>
      <c r="L198" s="94">
        <f t="shared" si="119"/>
        <v>0</v>
      </c>
      <c r="M198" s="94">
        <f t="shared" si="119"/>
        <v>0</v>
      </c>
      <c r="N198" s="94">
        <f t="shared" si="119"/>
        <v>0</v>
      </c>
      <c r="O198" s="94">
        <f t="shared" si="119"/>
        <v>0</v>
      </c>
      <c r="P198" s="94">
        <f t="shared" si="119"/>
        <v>0</v>
      </c>
      <c r="Q198" s="94">
        <f t="shared" si="119"/>
        <v>0</v>
      </c>
      <c r="R198" s="94">
        <f t="shared" si="119"/>
        <v>0</v>
      </c>
      <c r="S198" s="94">
        <f t="shared" si="119"/>
        <v>0</v>
      </c>
      <c r="T198" s="94">
        <f t="shared" si="119"/>
        <v>0</v>
      </c>
      <c r="U198" s="94">
        <f t="shared" si="119"/>
        <v>0</v>
      </c>
      <c r="V198" s="94">
        <f t="shared" si="119"/>
        <v>0</v>
      </c>
      <c r="W198" s="94">
        <f t="shared" si="119"/>
        <v>0</v>
      </c>
      <c r="X198" s="94">
        <f t="shared" si="119"/>
        <v>0</v>
      </c>
      <c r="Y198" s="94">
        <f t="shared" si="119"/>
        <v>0</v>
      </c>
      <c r="Z198" s="94">
        <f t="shared" si="119"/>
        <v>0</v>
      </c>
      <c r="AA198" s="94">
        <f t="shared" si="119"/>
        <v>0</v>
      </c>
      <c r="AB198" s="94">
        <f t="shared" si="119"/>
        <v>0</v>
      </c>
      <c r="AC198" s="94">
        <f t="shared" si="119"/>
        <v>0</v>
      </c>
      <c r="AD198" s="94">
        <f t="shared" si="119"/>
        <v>0</v>
      </c>
      <c r="AE198" s="95">
        <f>SUM(H198:AD198)</f>
        <v>0</v>
      </c>
      <c r="AF198" s="96">
        <f>ROUNDDOWN(E198+AE198,0)</f>
        <v>0</v>
      </c>
      <c r="AG198" s="32"/>
    </row>
    <row r="199" spans="1:33" x14ac:dyDescent="0.2">
      <c r="A199" s="193">
        <v>45</v>
      </c>
      <c r="B199" s="221" t="s">
        <v>52</v>
      </c>
      <c r="C199" s="72"/>
      <c r="D199" s="73" t="s">
        <v>203</v>
      </c>
      <c r="E199" s="74">
        <f>VLOOKUP(C200,単価表,7)</f>
        <v>0</v>
      </c>
      <c r="F199" s="75"/>
      <c r="G199" s="76" t="s">
        <v>113</v>
      </c>
      <c r="H199" s="77">
        <f>VLOOKUP($C200,単価表,10)</f>
        <v>0</v>
      </c>
      <c r="I199" s="77">
        <f>VLOOKUP($C200,単価表,10)</f>
        <v>0</v>
      </c>
      <c r="J199" s="77">
        <f>VLOOKUP($C200,単価表,10)</f>
        <v>0</v>
      </c>
      <c r="K199" s="77">
        <f>VLOOKUP($C200,単価表,9)</f>
        <v>0</v>
      </c>
      <c r="L199" s="77">
        <f>VLOOKUP($C200,単価表,9)</f>
        <v>0</v>
      </c>
      <c r="M199" s="77">
        <f>VLOOKUP($C200,単価表,9)</f>
        <v>0</v>
      </c>
      <c r="N199" s="77">
        <f t="shared" ref="N199:V199" si="120">VLOOKUP($C200,単価表,10)</f>
        <v>0</v>
      </c>
      <c r="O199" s="77">
        <f t="shared" si="120"/>
        <v>0</v>
      </c>
      <c r="P199" s="77">
        <f t="shared" si="120"/>
        <v>0</v>
      </c>
      <c r="Q199" s="77">
        <f t="shared" si="120"/>
        <v>0</v>
      </c>
      <c r="R199" s="77">
        <f t="shared" si="120"/>
        <v>0</v>
      </c>
      <c r="S199" s="77">
        <f t="shared" si="120"/>
        <v>0</v>
      </c>
      <c r="T199" s="77">
        <f t="shared" si="120"/>
        <v>0</v>
      </c>
      <c r="U199" s="77">
        <f t="shared" si="120"/>
        <v>0</v>
      </c>
      <c r="V199" s="77">
        <f t="shared" si="120"/>
        <v>0</v>
      </c>
      <c r="W199" s="77">
        <f>VLOOKUP($C200,単価表,9)</f>
        <v>0</v>
      </c>
      <c r="X199" s="77">
        <f>VLOOKUP($C200,単価表,9)</f>
        <v>0</v>
      </c>
      <c r="Y199" s="77">
        <f>VLOOKUP($C200,単価表,9)</f>
        <v>0</v>
      </c>
      <c r="Z199" s="77">
        <f>VLOOKUP($C200,単価表,10)</f>
        <v>0</v>
      </c>
      <c r="AA199" s="77">
        <f>VLOOKUP($C200,単価表,10)</f>
        <v>0</v>
      </c>
      <c r="AB199" s="77">
        <f>VLOOKUP($C200,単価表,10)</f>
        <v>0</v>
      </c>
      <c r="AC199" s="77">
        <f>VLOOKUP($C200,単価表,10)</f>
        <v>0</v>
      </c>
      <c r="AD199" s="77">
        <f>VLOOKUP($C200,単価表,10)</f>
        <v>0</v>
      </c>
      <c r="AE199" s="78"/>
      <c r="AF199" s="79"/>
      <c r="AG199" s="71"/>
    </row>
    <row r="200" spans="1:33" x14ac:dyDescent="0.2">
      <c r="A200" s="188"/>
      <c r="B200" s="198"/>
      <c r="C200" s="80">
        <v>11</v>
      </c>
      <c r="D200" s="81" t="s">
        <v>202</v>
      </c>
      <c r="E200" s="82">
        <v>85</v>
      </c>
      <c r="F200" s="83" t="s">
        <v>166</v>
      </c>
      <c r="G200" s="84" t="s">
        <v>114</v>
      </c>
      <c r="H200" s="85">
        <v>6879</v>
      </c>
      <c r="I200" s="85">
        <v>5356</v>
      </c>
      <c r="J200" s="85">
        <v>7257</v>
      </c>
      <c r="K200" s="85">
        <v>7835</v>
      </c>
      <c r="L200" s="85">
        <v>4801</v>
      </c>
      <c r="M200" s="85">
        <v>6826</v>
      </c>
      <c r="N200" s="85">
        <v>6581</v>
      </c>
      <c r="O200" s="85">
        <v>6820</v>
      </c>
      <c r="P200" s="85">
        <v>9638</v>
      </c>
      <c r="Q200" s="85">
        <v>10411</v>
      </c>
      <c r="R200" s="85">
        <v>10416</v>
      </c>
      <c r="S200" s="85">
        <v>9158</v>
      </c>
      <c r="T200" s="85">
        <v>6879</v>
      </c>
      <c r="U200" s="85">
        <v>5356</v>
      </c>
      <c r="V200" s="85">
        <v>7257</v>
      </c>
      <c r="W200" s="85">
        <v>7835</v>
      </c>
      <c r="X200" s="85">
        <v>4801</v>
      </c>
      <c r="Y200" s="85">
        <v>6826</v>
      </c>
      <c r="Z200" s="85">
        <v>6581</v>
      </c>
      <c r="AA200" s="85">
        <v>6820</v>
      </c>
      <c r="AB200" s="85">
        <v>9638</v>
      </c>
      <c r="AC200" s="85">
        <v>10411</v>
      </c>
      <c r="AD200" s="85">
        <v>10416</v>
      </c>
      <c r="AE200" s="86">
        <f>SUM(H200:AD200)</f>
        <v>174798</v>
      </c>
      <c r="AF200" s="87"/>
      <c r="AG200" s="88"/>
    </row>
    <row r="201" spans="1:33" x14ac:dyDescent="0.2">
      <c r="A201" s="220"/>
      <c r="B201" s="199"/>
      <c r="C201" s="97"/>
      <c r="D201" s="90" t="s">
        <v>204</v>
      </c>
      <c r="E201" s="91">
        <f>IF(C200&lt;8,INT(E199*契約月数),INT(E199*E200*契約月数))</f>
        <v>0</v>
      </c>
      <c r="F201" s="92"/>
      <c r="G201" s="93" t="s">
        <v>136</v>
      </c>
      <c r="H201" s="94">
        <f>INT(H199*H200)</f>
        <v>0</v>
      </c>
      <c r="I201" s="94">
        <f t="shared" ref="I201:AD201" si="121">INT(I199*I200)</f>
        <v>0</v>
      </c>
      <c r="J201" s="94">
        <f t="shared" si="121"/>
        <v>0</v>
      </c>
      <c r="K201" s="94">
        <f t="shared" si="121"/>
        <v>0</v>
      </c>
      <c r="L201" s="94">
        <f t="shared" si="121"/>
        <v>0</v>
      </c>
      <c r="M201" s="94">
        <f t="shared" si="121"/>
        <v>0</v>
      </c>
      <c r="N201" s="94">
        <f t="shared" si="121"/>
        <v>0</v>
      </c>
      <c r="O201" s="94">
        <f t="shared" si="121"/>
        <v>0</v>
      </c>
      <c r="P201" s="94">
        <f t="shared" si="121"/>
        <v>0</v>
      </c>
      <c r="Q201" s="94">
        <f t="shared" si="121"/>
        <v>0</v>
      </c>
      <c r="R201" s="94">
        <f t="shared" si="121"/>
        <v>0</v>
      </c>
      <c r="S201" s="94">
        <f t="shared" si="121"/>
        <v>0</v>
      </c>
      <c r="T201" s="94">
        <f t="shared" si="121"/>
        <v>0</v>
      </c>
      <c r="U201" s="94">
        <f t="shared" si="121"/>
        <v>0</v>
      </c>
      <c r="V201" s="94">
        <f t="shared" si="121"/>
        <v>0</v>
      </c>
      <c r="W201" s="94">
        <f t="shared" si="121"/>
        <v>0</v>
      </c>
      <c r="X201" s="94">
        <f t="shared" si="121"/>
        <v>0</v>
      </c>
      <c r="Y201" s="94">
        <f t="shared" si="121"/>
        <v>0</v>
      </c>
      <c r="Z201" s="94">
        <f t="shared" si="121"/>
        <v>0</v>
      </c>
      <c r="AA201" s="94">
        <f t="shared" si="121"/>
        <v>0</v>
      </c>
      <c r="AB201" s="94">
        <f t="shared" si="121"/>
        <v>0</v>
      </c>
      <c r="AC201" s="94">
        <f t="shared" si="121"/>
        <v>0</v>
      </c>
      <c r="AD201" s="94">
        <f t="shared" si="121"/>
        <v>0</v>
      </c>
      <c r="AE201" s="95">
        <f>SUM(H201:AD201)</f>
        <v>0</v>
      </c>
      <c r="AF201" s="96">
        <f>ROUNDDOWN(E201+AE201,0)</f>
        <v>0</v>
      </c>
      <c r="AG201" s="32"/>
    </row>
    <row r="202" spans="1:33" x14ac:dyDescent="0.2">
      <c r="A202" s="223">
        <v>46</v>
      </c>
      <c r="B202" s="221" t="s">
        <v>53</v>
      </c>
      <c r="C202" s="72"/>
      <c r="D202" s="73" t="s">
        <v>203</v>
      </c>
      <c r="E202" s="74">
        <f>VLOOKUP(C203,単価表,7)</f>
        <v>0</v>
      </c>
      <c r="F202" s="75"/>
      <c r="G202" s="76" t="s">
        <v>113</v>
      </c>
      <c r="H202" s="77">
        <f>VLOOKUP($C203,単価表,10)</f>
        <v>0</v>
      </c>
      <c r="I202" s="77">
        <f>VLOOKUP($C203,単価表,10)</f>
        <v>0</v>
      </c>
      <c r="J202" s="77">
        <f>VLOOKUP($C203,単価表,10)</f>
        <v>0</v>
      </c>
      <c r="K202" s="77">
        <f>VLOOKUP($C203,単価表,9)</f>
        <v>0</v>
      </c>
      <c r="L202" s="77">
        <f>VLOOKUP($C203,単価表,9)</f>
        <v>0</v>
      </c>
      <c r="M202" s="77">
        <f>VLOOKUP($C203,単価表,9)</f>
        <v>0</v>
      </c>
      <c r="N202" s="77">
        <f t="shared" ref="N202:V202" si="122">VLOOKUP($C203,単価表,10)</f>
        <v>0</v>
      </c>
      <c r="O202" s="77">
        <f t="shared" si="122"/>
        <v>0</v>
      </c>
      <c r="P202" s="77">
        <f t="shared" si="122"/>
        <v>0</v>
      </c>
      <c r="Q202" s="77">
        <f t="shared" si="122"/>
        <v>0</v>
      </c>
      <c r="R202" s="77">
        <f t="shared" si="122"/>
        <v>0</v>
      </c>
      <c r="S202" s="77">
        <f t="shared" si="122"/>
        <v>0</v>
      </c>
      <c r="T202" s="77">
        <f t="shared" si="122"/>
        <v>0</v>
      </c>
      <c r="U202" s="77">
        <f t="shared" si="122"/>
        <v>0</v>
      </c>
      <c r="V202" s="77">
        <f t="shared" si="122"/>
        <v>0</v>
      </c>
      <c r="W202" s="77">
        <f>VLOOKUP($C203,単価表,9)</f>
        <v>0</v>
      </c>
      <c r="X202" s="77">
        <f>VLOOKUP($C203,単価表,9)</f>
        <v>0</v>
      </c>
      <c r="Y202" s="77">
        <f>VLOOKUP($C203,単価表,9)</f>
        <v>0</v>
      </c>
      <c r="Z202" s="77">
        <f>VLOOKUP($C203,単価表,10)</f>
        <v>0</v>
      </c>
      <c r="AA202" s="77">
        <f>VLOOKUP($C203,単価表,10)</f>
        <v>0</v>
      </c>
      <c r="AB202" s="77">
        <f>VLOOKUP($C203,単価表,10)</f>
        <v>0</v>
      </c>
      <c r="AC202" s="77">
        <f>VLOOKUP($C203,単価表,10)</f>
        <v>0</v>
      </c>
      <c r="AD202" s="77">
        <f>VLOOKUP($C203,単価表,10)</f>
        <v>0</v>
      </c>
      <c r="AE202" s="78"/>
      <c r="AF202" s="79"/>
      <c r="AG202" s="71"/>
    </row>
    <row r="203" spans="1:33" x14ac:dyDescent="0.2">
      <c r="A203" s="224"/>
      <c r="B203" s="198"/>
      <c r="C203" s="80">
        <v>11</v>
      </c>
      <c r="D203" s="81" t="s">
        <v>202</v>
      </c>
      <c r="E203" s="82">
        <v>53</v>
      </c>
      <c r="F203" s="83" t="s">
        <v>166</v>
      </c>
      <c r="G203" s="84" t="s">
        <v>114</v>
      </c>
      <c r="H203" s="85">
        <v>3079</v>
      </c>
      <c r="I203" s="85">
        <v>2450</v>
      </c>
      <c r="J203" s="85">
        <v>3953</v>
      </c>
      <c r="K203" s="85">
        <v>4931</v>
      </c>
      <c r="L203" s="85">
        <v>2480</v>
      </c>
      <c r="M203" s="85">
        <v>3251</v>
      </c>
      <c r="N203" s="85">
        <v>3690</v>
      </c>
      <c r="O203" s="85">
        <v>3356</v>
      </c>
      <c r="P203" s="85">
        <v>7268</v>
      </c>
      <c r="Q203" s="85">
        <v>7979</v>
      </c>
      <c r="R203" s="85">
        <v>6879</v>
      </c>
      <c r="S203" s="85">
        <v>5276</v>
      </c>
      <c r="T203" s="85">
        <v>3079</v>
      </c>
      <c r="U203" s="85">
        <v>2450</v>
      </c>
      <c r="V203" s="85">
        <v>3953</v>
      </c>
      <c r="W203" s="85">
        <v>4931</v>
      </c>
      <c r="X203" s="85">
        <v>2480</v>
      </c>
      <c r="Y203" s="85">
        <v>3251</v>
      </c>
      <c r="Z203" s="85">
        <v>3690</v>
      </c>
      <c r="AA203" s="85">
        <v>3356</v>
      </c>
      <c r="AB203" s="85">
        <v>7268</v>
      </c>
      <c r="AC203" s="85">
        <v>7979</v>
      </c>
      <c r="AD203" s="85">
        <v>6879</v>
      </c>
      <c r="AE203" s="86">
        <f>SUM(H203:AD203)</f>
        <v>103908</v>
      </c>
      <c r="AF203" s="87"/>
      <c r="AG203" s="88"/>
    </row>
    <row r="204" spans="1:33" x14ac:dyDescent="0.2">
      <c r="A204" s="225"/>
      <c r="B204" s="199"/>
      <c r="C204" s="97"/>
      <c r="D204" s="90" t="s">
        <v>204</v>
      </c>
      <c r="E204" s="91">
        <f>IF(C203&lt;8,INT(E202*契約月数),INT(E202*E203*契約月数))</f>
        <v>0</v>
      </c>
      <c r="F204" s="92"/>
      <c r="G204" s="93" t="s">
        <v>136</v>
      </c>
      <c r="H204" s="94">
        <f>INT(H202*H203)</f>
        <v>0</v>
      </c>
      <c r="I204" s="94">
        <f t="shared" ref="I204:AD204" si="123">INT(I202*I203)</f>
        <v>0</v>
      </c>
      <c r="J204" s="94">
        <f t="shared" si="123"/>
        <v>0</v>
      </c>
      <c r="K204" s="94">
        <f t="shared" si="123"/>
        <v>0</v>
      </c>
      <c r="L204" s="94">
        <f t="shared" si="123"/>
        <v>0</v>
      </c>
      <c r="M204" s="94">
        <f t="shared" si="123"/>
        <v>0</v>
      </c>
      <c r="N204" s="94">
        <f t="shared" si="123"/>
        <v>0</v>
      </c>
      <c r="O204" s="94">
        <f t="shared" si="123"/>
        <v>0</v>
      </c>
      <c r="P204" s="94">
        <f t="shared" si="123"/>
        <v>0</v>
      </c>
      <c r="Q204" s="94">
        <f t="shared" si="123"/>
        <v>0</v>
      </c>
      <c r="R204" s="94">
        <f t="shared" si="123"/>
        <v>0</v>
      </c>
      <c r="S204" s="94">
        <f t="shared" si="123"/>
        <v>0</v>
      </c>
      <c r="T204" s="94">
        <f t="shared" si="123"/>
        <v>0</v>
      </c>
      <c r="U204" s="94">
        <f t="shared" si="123"/>
        <v>0</v>
      </c>
      <c r="V204" s="94">
        <f t="shared" si="123"/>
        <v>0</v>
      </c>
      <c r="W204" s="94">
        <f t="shared" si="123"/>
        <v>0</v>
      </c>
      <c r="X204" s="94">
        <f t="shared" si="123"/>
        <v>0</v>
      </c>
      <c r="Y204" s="94">
        <f t="shared" si="123"/>
        <v>0</v>
      </c>
      <c r="Z204" s="94">
        <f t="shared" si="123"/>
        <v>0</v>
      </c>
      <c r="AA204" s="94">
        <f t="shared" si="123"/>
        <v>0</v>
      </c>
      <c r="AB204" s="94">
        <f t="shared" si="123"/>
        <v>0</v>
      </c>
      <c r="AC204" s="94">
        <f t="shared" si="123"/>
        <v>0</v>
      </c>
      <c r="AD204" s="94">
        <f t="shared" si="123"/>
        <v>0</v>
      </c>
      <c r="AE204" s="95">
        <f>SUM(H204:AD204)</f>
        <v>0</v>
      </c>
      <c r="AF204" s="96">
        <f>ROUNDDOWN(E204+AE204,0)</f>
        <v>0</v>
      </c>
      <c r="AG204" s="32"/>
    </row>
    <row r="205" spans="1:33" x14ac:dyDescent="0.2">
      <c r="A205" s="223">
        <v>47</v>
      </c>
      <c r="B205" s="221" t="s">
        <v>54</v>
      </c>
      <c r="C205" s="72"/>
      <c r="D205" s="73" t="s">
        <v>203</v>
      </c>
      <c r="E205" s="74">
        <f>VLOOKUP(C206,単価表,7)</f>
        <v>0</v>
      </c>
      <c r="F205" s="75"/>
      <c r="G205" s="76" t="s">
        <v>113</v>
      </c>
      <c r="H205" s="77">
        <f>VLOOKUP($C206,単価表,10)</f>
        <v>0</v>
      </c>
      <c r="I205" s="77">
        <f>VLOOKUP($C206,単価表,10)</f>
        <v>0</v>
      </c>
      <c r="J205" s="77">
        <f>VLOOKUP($C206,単価表,10)</f>
        <v>0</v>
      </c>
      <c r="K205" s="77">
        <f>VLOOKUP($C206,単価表,9)</f>
        <v>0</v>
      </c>
      <c r="L205" s="77">
        <f>VLOOKUP($C206,単価表,9)</f>
        <v>0</v>
      </c>
      <c r="M205" s="77">
        <f>VLOOKUP($C206,単価表,9)</f>
        <v>0</v>
      </c>
      <c r="N205" s="77">
        <f t="shared" ref="N205:V205" si="124">VLOOKUP($C206,単価表,10)</f>
        <v>0</v>
      </c>
      <c r="O205" s="77">
        <f t="shared" si="124"/>
        <v>0</v>
      </c>
      <c r="P205" s="77">
        <f t="shared" si="124"/>
        <v>0</v>
      </c>
      <c r="Q205" s="77">
        <f t="shared" si="124"/>
        <v>0</v>
      </c>
      <c r="R205" s="77">
        <f t="shared" si="124"/>
        <v>0</v>
      </c>
      <c r="S205" s="77">
        <f t="shared" si="124"/>
        <v>0</v>
      </c>
      <c r="T205" s="77">
        <f t="shared" si="124"/>
        <v>0</v>
      </c>
      <c r="U205" s="77">
        <f t="shared" si="124"/>
        <v>0</v>
      </c>
      <c r="V205" s="77">
        <f t="shared" si="124"/>
        <v>0</v>
      </c>
      <c r="W205" s="77">
        <f>VLOOKUP($C206,単価表,9)</f>
        <v>0</v>
      </c>
      <c r="X205" s="77">
        <f>VLOOKUP($C206,単価表,9)</f>
        <v>0</v>
      </c>
      <c r="Y205" s="77">
        <f>VLOOKUP($C206,単価表,9)</f>
        <v>0</v>
      </c>
      <c r="Z205" s="77">
        <f>VLOOKUP($C206,単価表,10)</f>
        <v>0</v>
      </c>
      <c r="AA205" s="77">
        <f>VLOOKUP($C206,単価表,10)</f>
        <v>0</v>
      </c>
      <c r="AB205" s="77">
        <f>VLOOKUP($C206,単価表,10)</f>
        <v>0</v>
      </c>
      <c r="AC205" s="77">
        <f>VLOOKUP($C206,単価表,10)</f>
        <v>0</v>
      </c>
      <c r="AD205" s="77">
        <f>VLOOKUP($C206,単価表,10)</f>
        <v>0</v>
      </c>
      <c r="AE205" s="78"/>
      <c r="AF205" s="79"/>
      <c r="AG205" s="71"/>
    </row>
    <row r="206" spans="1:33" x14ac:dyDescent="0.2">
      <c r="A206" s="224"/>
      <c r="B206" s="198"/>
      <c r="C206" s="80">
        <v>11</v>
      </c>
      <c r="D206" s="81" t="s">
        <v>202</v>
      </c>
      <c r="E206" s="82">
        <v>77</v>
      </c>
      <c r="F206" s="83" t="s">
        <v>166</v>
      </c>
      <c r="G206" s="84" t="s">
        <v>114</v>
      </c>
      <c r="H206" s="85">
        <v>3354</v>
      </c>
      <c r="I206" s="85">
        <v>2998</v>
      </c>
      <c r="J206" s="85">
        <v>4166</v>
      </c>
      <c r="K206" s="85">
        <v>6372</v>
      </c>
      <c r="L206" s="85">
        <v>5167</v>
      </c>
      <c r="M206" s="85">
        <v>4248</v>
      </c>
      <c r="N206" s="85">
        <v>3595</v>
      </c>
      <c r="O206" s="85">
        <v>3665</v>
      </c>
      <c r="P206" s="85">
        <v>8394</v>
      </c>
      <c r="Q206" s="85">
        <v>8664</v>
      </c>
      <c r="R206" s="85">
        <v>8204</v>
      </c>
      <c r="S206" s="85">
        <v>6577</v>
      </c>
      <c r="T206" s="85">
        <v>3354</v>
      </c>
      <c r="U206" s="85">
        <v>2998</v>
      </c>
      <c r="V206" s="85">
        <v>4166</v>
      </c>
      <c r="W206" s="85">
        <v>6372</v>
      </c>
      <c r="X206" s="85">
        <v>5167</v>
      </c>
      <c r="Y206" s="85">
        <v>4248</v>
      </c>
      <c r="Z206" s="85">
        <v>3595</v>
      </c>
      <c r="AA206" s="85">
        <v>3665</v>
      </c>
      <c r="AB206" s="85">
        <v>8394</v>
      </c>
      <c r="AC206" s="85">
        <v>8664</v>
      </c>
      <c r="AD206" s="85">
        <v>8204</v>
      </c>
      <c r="AE206" s="86">
        <f>SUM(H206:AD206)</f>
        <v>124231</v>
      </c>
      <c r="AF206" s="87"/>
      <c r="AG206" s="88"/>
    </row>
    <row r="207" spans="1:33" x14ac:dyDescent="0.2">
      <c r="A207" s="225"/>
      <c r="B207" s="199"/>
      <c r="C207" s="97"/>
      <c r="D207" s="90" t="s">
        <v>204</v>
      </c>
      <c r="E207" s="91">
        <f>IF(C206&lt;8,INT(E205*契約月数),INT(E205*E206*契約月数))</f>
        <v>0</v>
      </c>
      <c r="F207" s="92"/>
      <c r="G207" s="93" t="s">
        <v>136</v>
      </c>
      <c r="H207" s="94">
        <f>INT(H205*H206)</f>
        <v>0</v>
      </c>
      <c r="I207" s="94">
        <f t="shared" ref="I207:AD207" si="125">INT(I205*I206)</f>
        <v>0</v>
      </c>
      <c r="J207" s="94">
        <f t="shared" si="125"/>
        <v>0</v>
      </c>
      <c r="K207" s="94">
        <f t="shared" si="125"/>
        <v>0</v>
      </c>
      <c r="L207" s="94">
        <f t="shared" si="125"/>
        <v>0</v>
      </c>
      <c r="M207" s="94">
        <f t="shared" si="125"/>
        <v>0</v>
      </c>
      <c r="N207" s="94">
        <f t="shared" si="125"/>
        <v>0</v>
      </c>
      <c r="O207" s="94">
        <f t="shared" si="125"/>
        <v>0</v>
      </c>
      <c r="P207" s="94">
        <f t="shared" si="125"/>
        <v>0</v>
      </c>
      <c r="Q207" s="94">
        <f t="shared" si="125"/>
        <v>0</v>
      </c>
      <c r="R207" s="94">
        <f t="shared" si="125"/>
        <v>0</v>
      </c>
      <c r="S207" s="94">
        <f t="shared" si="125"/>
        <v>0</v>
      </c>
      <c r="T207" s="94">
        <f t="shared" si="125"/>
        <v>0</v>
      </c>
      <c r="U207" s="94">
        <f t="shared" si="125"/>
        <v>0</v>
      </c>
      <c r="V207" s="94">
        <f t="shared" si="125"/>
        <v>0</v>
      </c>
      <c r="W207" s="94">
        <f t="shared" si="125"/>
        <v>0</v>
      </c>
      <c r="X207" s="94">
        <f t="shared" si="125"/>
        <v>0</v>
      </c>
      <c r="Y207" s="94">
        <f t="shared" si="125"/>
        <v>0</v>
      </c>
      <c r="Z207" s="94">
        <f t="shared" si="125"/>
        <v>0</v>
      </c>
      <c r="AA207" s="94">
        <f t="shared" si="125"/>
        <v>0</v>
      </c>
      <c r="AB207" s="94">
        <f t="shared" si="125"/>
        <v>0</v>
      </c>
      <c r="AC207" s="94">
        <f t="shared" si="125"/>
        <v>0</v>
      </c>
      <c r="AD207" s="94">
        <f t="shared" si="125"/>
        <v>0</v>
      </c>
      <c r="AE207" s="95">
        <f>SUM(H207:AD207)</f>
        <v>0</v>
      </c>
      <c r="AF207" s="96">
        <f>ROUNDDOWN(E207+AE207,0)</f>
        <v>0</v>
      </c>
      <c r="AG207" s="32"/>
    </row>
    <row r="208" spans="1:33" x14ac:dyDescent="0.2">
      <c r="A208" s="193">
        <v>48</v>
      </c>
      <c r="B208" s="221" t="s">
        <v>55</v>
      </c>
      <c r="C208" s="72"/>
      <c r="D208" s="73" t="s">
        <v>203</v>
      </c>
      <c r="E208" s="74">
        <f>VLOOKUP(C209,単価表,7)</f>
        <v>0</v>
      </c>
      <c r="F208" s="75"/>
      <c r="G208" s="76" t="s">
        <v>113</v>
      </c>
      <c r="H208" s="77">
        <f>VLOOKUP($C209,単価表,10)</f>
        <v>0</v>
      </c>
      <c r="I208" s="77">
        <f>VLOOKUP($C209,単価表,10)</f>
        <v>0</v>
      </c>
      <c r="J208" s="77">
        <f>VLOOKUP($C209,単価表,10)</f>
        <v>0</v>
      </c>
      <c r="K208" s="77">
        <f>VLOOKUP($C209,単価表,9)</f>
        <v>0</v>
      </c>
      <c r="L208" s="77">
        <f>VLOOKUP($C209,単価表,9)</f>
        <v>0</v>
      </c>
      <c r="M208" s="77">
        <f>VLOOKUP($C209,単価表,9)</f>
        <v>0</v>
      </c>
      <c r="N208" s="77">
        <f t="shared" ref="N208:V208" si="126">VLOOKUP($C209,単価表,10)</f>
        <v>0</v>
      </c>
      <c r="O208" s="77">
        <f t="shared" si="126"/>
        <v>0</v>
      </c>
      <c r="P208" s="77">
        <f t="shared" si="126"/>
        <v>0</v>
      </c>
      <c r="Q208" s="77">
        <f t="shared" si="126"/>
        <v>0</v>
      </c>
      <c r="R208" s="77">
        <f t="shared" si="126"/>
        <v>0</v>
      </c>
      <c r="S208" s="77">
        <f t="shared" si="126"/>
        <v>0</v>
      </c>
      <c r="T208" s="77">
        <f t="shared" si="126"/>
        <v>0</v>
      </c>
      <c r="U208" s="77">
        <f t="shared" si="126"/>
        <v>0</v>
      </c>
      <c r="V208" s="77">
        <f t="shared" si="126"/>
        <v>0</v>
      </c>
      <c r="W208" s="77">
        <f>VLOOKUP($C209,単価表,9)</f>
        <v>0</v>
      </c>
      <c r="X208" s="77">
        <f>VLOOKUP($C209,単価表,9)</f>
        <v>0</v>
      </c>
      <c r="Y208" s="77">
        <f>VLOOKUP($C209,単価表,9)</f>
        <v>0</v>
      </c>
      <c r="Z208" s="77">
        <f>VLOOKUP($C209,単価表,10)</f>
        <v>0</v>
      </c>
      <c r="AA208" s="77">
        <f>VLOOKUP($C209,単価表,10)</f>
        <v>0</v>
      </c>
      <c r="AB208" s="77">
        <f>VLOOKUP($C209,単価表,10)</f>
        <v>0</v>
      </c>
      <c r="AC208" s="77">
        <f>VLOOKUP($C209,単価表,10)</f>
        <v>0</v>
      </c>
      <c r="AD208" s="77">
        <f>VLOOKUP($C209,単価表,10)</f>
        <v>0</v>
      </c>
      <c r="AE208" s="78"/>
      <c r="AF208" s="79"/>
      <c r="AG208" s="71"/>
    </row>
    <row r="209" spans="1:33" x14ac:dyDescent="0.2">
      <c r="A209" s="188"/>
      <c r="B209" s="198"/>
      <c r="C209" s="80">
        <v>11</v>
      </c>
      <c r="D209" s="81" t="s">
        <v>202</v>
      </c>
      <c r="E209" s="82">
        <v>62</v>
      </c>
      <c r="F209" s="83" t="s">
        <v>166</v>
      </c>
      <c r="G209" s="84" t="s">
        <v>114</v>
      </c>
      <c r="H209" s="85">
        <v>4494</v>
      </c>
      <c r="I209" s="85">
        <v>3403</v>
      </c>
      <c r="J209" s="85">
        <v>4586</v>
      </c>
      <c r="K209" s="85">
        <v>5059</v>
      </c>
      <c r="L209" s="85">
        <v>4390</v>
      </c>
      <c r="M209" s="85">
        <v>4418</v>
      </c>
      <c r="N209" s="85">
        <v>4675</v>
      </c>
      <c r="O209" s="85">
        <v>4328</v>
      </c>
      <c r="P209" s="85">
        <v>7126</v>
      </c>
      <c r="Q209" s="85">
        <v>7873</v>
      </c>
      <c r="R209" s="85">
        <v>7522</v>
      </c>
      <c r="S209" s="85">
        <v>5695</v>
      </c>
      <c r="T209" s="85">
        <v>4494</v>
      </c>
      <c r="U209" s="85">
        <v>3403</v>
      </c>
      <c r="V209" s="85">
        <v>4586</v>
      </c>
      <c r="W209" s="85">
        <v>5059</v>
      </c>
      <c r="X209" s="85">
        <v>4390</v>
      </c>
      <c r="Y209" s="85">
        <v>4418</v>
      </c>
      <c r="Z209" s="85">
        <v>4675</v>
      </c>
      <c r="AA209" s="85">
        <v>4328</v>
      </c>
      <c r="AB209" s="85">
        <v>7126</v>
      </c>
      <c r="AC209" s="85">
        <v>7873</v>
      </c>
      <c r="AD209" s="85">
        <v>7522</v>
      </c>
      <c r="AE209" s="86">
        <f>SUM(H209:AD209)</f>
        <v>121443</v>
      </c>
      <c r="AF209" s="87"/>
      <c r="AG209" s="88"/>
    </row>
    <row r="210" spans="1:33" x14ac:dyDescent="0.2">
      <c r="A210" s="220"/>
      <c r="B210" s="199"/>
      <c r="C210" s="97"/>
      <c r="D210" s="90" t="s">
        <v>204</v>
      </c>
      <c r="E210" s="91">
        <f>IF(C209&lt;8,INT(E208*契約月数),INT(E208*E209*契約月数))</f>
        <v>0</v>
      </c>
      <c r="F210" s="92"/>
      <c r="G210" s="93" t="s">
        <v>136</v>
      </c>
      <c r="H210" s="94">
        <f>INT(H208*H209)</f>
        <v>0</v>
      </c>
      <c r="I210" s="94">
        <f t="shared" ref="I210:AD210" si="127">INT(I208*I209)</f>
        <v>0</v>
      </c>
      <c r="J210" s="94">
        <f t="shared" si="127"/>
        <v>0</v>
      </c>
      <c r="K210" s="94">
        <f t="shared" si="127"/>
        <v>0</v>
      </c>
      <c r="L210" s="94">
        <f t="shared" si="127"/>
        <v>0</v>
      </c>
      <c r="M210" s="94">
        <f t="shared" si="127"/>
        <v>0</v>
      </c>
      <c r="N210" s="94">
        <f t="shared" si="127"/>
        <v>0</v>
      </c>
      <c r="O210" s="94">
        <f t="shared" si="127"/>
        <v>0</v>
      </c>
      <c r="P210" s="94">
        <f t="shared" si="127"/>
        <v>0</v>
      </c>
      <c r="Q210" s="94">
        <f t="shared" si="127"/>
        <v>0</v>
      </c>
      <c r="R210" s="94">
        <f t="shared" si="127"/>
        <v>0</v>
      </c>
      <c r="S210" s="94">
        <f t="shared" si="127"/>
        <v>0</v>
      </c>
      <c r="T210" s="94">
        <f t="shared" si="127"/>
        <v>0</v>
      </c>
      <c r="U210" s="94">
        <f t="shared" si="127"/>
        <v>0</v>
      </c>
      <c r="V210" s="94">
        <f t="shared" si="127"/>
        <v>0</v>
      </c>
      <c r="W210" s="94">
        <f t="shared" si="127"/>
        <v>0</v>
      </c>
      <c r="X210" s="94">
        <f t="shared" si="127"/>
        <v>0</v>
      </c>
      <c r="Y210" s="94">
        <f t="shared" si="127"/>
        <v>0</v>
      </c>
      <c r="Z210" s="94">
        <f t="shared" si="127"/>
        <v>0</v>
      </c>
      <c r="AA210" s="94">
        <f t="shared" si="127"/>
        <v>0</v>
      </c>
      <c r="AB210" s="94">
        <f t="shared" si="127"/>
        <v>0</v>
      </c>
      <c r="AC210" s="94">
        <f t="shared" si="127"/>
        <v>0</v>
      </c>
      <c r="AD210" s="94">
        <f t="shared" si="127"/>
        <v>0</v>
      </c>
      <c r="AE210" s="95">
        <f>SUM(H210:AD210)</f>
        <v>0</v>
      </c>
      <c r="AF210" s="96">
        <f>ROUNDDOWN(E210+AE210,0)</f>
        <v>0</v>
      </c>
      <c r="AG210" s="32"/>
    </row>
    <row r="211" spans="1:33" x14ac:dyDescent="0.2">
      <c r="A211" s="223">
        <v>49</v>
      </c>
      <c r="B211" s="226" t="s">
        <v>56</v>
      </c>
      <c r="C211" s="72"/>
      <c r="D211" s="73" t="s">
        <v>203</v>
      </c>
      <c r="E211" s="74">
        <f>VLOOKUP(C212,単価表,7)</f>
        <v>0</v>
      </c>
      <c r="F211" s="75"/>
      <c r="G211" s="76" t="s">
        <v>113</v>
      </c>
      <c r="H211" s="77">
        <f>VLOOKUP($C212,単価表,10)</f>
        <v>0</v>
      </c>
      <c r="I211" s="77">
        <f>VLOOKUP($C212,単価表,10)</f>
        <v>0</v>
      </c>
      <c r="J211" s="77">
        <f>VLOOKUP($C212,単価表,10)</f>
        <v>0</v>
      </c>
      <c r="K211" s="77">
        <f>VLOOKUP($C212,単価表,9)</f>
        <v>0</v>
      </c>
      <c r="L211" s="77">
        <f>VLOOKUP($C212,単価表,9)</f>
        <v>0</v>
      </c>
      <c r="M211" s="77">
        <f>VLOOKUP($C212,単価表,9)</f>
        <v>0</v>
      </c>
      <c r="N211" s="77">
        <f t="shared" ref="N211:V211" si="128">VLOOKUP($C212,単価表,10)</f>
        <v>0</v>
      </c>
      <c r="O211" s="77">
        <f t="shared" si="128"/>
        <v>0</v>
      </c>
      <c r="P211" s="77">
        <f t="shared" si="128"/>
        <v>0</v>
      </c>
      <c r="Q211" s="77">
        <f t="shared" si="128"/>
        <v>0</v>
      </c>
      <c r="R211" s="77">
        <f t="shared" si="128"/>
        <v>0</v>
      </c>
      <c r="S211" s="77">
        <f t="shared" si="128"/>
        <v>0</v>
      </c>
      <c r="T211" s="77">
        <f t="shared" si="128"/>
        <v>0</v>
      </c>
      <c r="U211" s="77">
        <f t="shared" si="128"/>
        <v>0</v>
      </c>
      <c r="V211" s="77">
        <f t="shared" si="128"/>
        <v>0</v>
      </c>
      <c r="W211" s="77">
        <f>VLOOKUP($C212,単価表,9)</f>
        <v>0</v>
      </c>
      <c r="X211" s="77">
        <f>VLOOKUP($C212,単価表,9)</f>
        <v>0</v>
      </c>
      <c r="Y211" s="77">
        <f>VLOOKUP($C212,単価表,9)</f>
        <v>0</v>
      </c>
      <c r="Z211" s="77">
        <f>VLOOKUP($C212,単価表,10)</f>
        <v>0</v>
      </c>
      <c r="AA211" s="77">
        <f>VLOOKUP($C212,単価表,10)</f>
        <v>0</v>
      </c>
      <c r="AB211" s="77">
        <f>VLOOKUP($C212,単価表,10)</f>
        <v>0</v>
      </c>
      <c r="AC211" s="77">
        <f>VLOOKUP($C212,単価表,10)</f>
        <v>0</v>
      </c>
      <c r="AD211" s="77">
        <f>VLOOKUP($C212,単価表,10)</f>
        <v>0</v>
      </c>
      <c r="AE211" s="78"/>
      <c r="AF211" s="79"/>
      <c r="AG211" s="71"/>
    </row>
    <row r="212" spans="1:33" x14ac:dyDescent="0.2">
      <c r="A212" s="224"/>
      <c r="B212" s="227"/>
      <c r="C212" s="80">
        <v>11</v>
      </c>
      <c r="D212" s="81" t="s">
        <v>202</v>
      </c>
      <c r="E212" s="82">
        <v>138</v>
      </c>
      <c r="F212" s="83" t="s">
        <v>166</v>
      </c>
      <c r="G212" s="84" t="s">
        <v>114</v>
      </c>
      <c r="H212" s="85">
        <v>6948</v>
      </c>
      <c r="I212" s="85">
        <v>5886</v>
      </c>
      <c r="J212" s="85">
        <v>7829</v>
      </c>
      <c r="K212" s="85">
        <v>10096</v>
      </c>
      <c r="L212" s="85">
        <v>6646</v>
      </c>
      <c r="M212" s="85">
        <v>9015</v>
      </c>
      <c r="N212" s="85">
        <v>6175</v>
      </c>
      <c r="O212" s="85">
        <v>6403</v>
      </c>
      <c r="P212" s="85">
        <v>10340</v>
      </c>
      <c r="Q212" s="85">
        <v>12013</v>
      </c>
      <c r="R212" s="85">
        <v>11457</v>
      </c>
      <c r="S212" s="85">
        <v>8952</v>
      </c>
      <c r="T212" s="85">
        <v>6948</v>
      </c>
      <c r="U212" s="85">
        <v>5886</v>
      </c>
      <c r="V212" s="85">
        <v>7829</v>
      </c>
      <c r="W212" s="85">
        <v>10096</v>
      </c>
      <c r="X212" s="85">
        <v>6646</v>
      </c>
      <c r="Y212" s="85">
        <v>9015</v>
      </c>
      <c r="Z212" s="85">
        <v>6175</v>
      </c>
      <c r="AA212" s="85">
        <v>6403</v>
      </c>
      <c r="AB212" s="85">
        <v>10340</v>
      </c>
      <c r="AC212" s="85">
        <v>12013</v>
      </c>
      <c r="AD212" s="85">
        <v>11457</v>
      </c>
      <c r="AE212" s="86">
        <f>SUM(H212:AD212)</f>
        <v>194568</v>
      </c>
      <c r="AF212" s="87"/>
      <c r="AG212" s="88"/>
    </row>
    <row r="213" spans="1:33" x14ac:dyDescent="0.2">
      <c r="A213" s="224"/>
      <c r="B213" s="227"/>
      <c r="C213" s="97"/>
      <c r="D213" s="90" t="s">
        <v>204</v>
      </c>
      <c r="E213" s="91">
        <f>IF(C212&lt;8,INT(E211*契約月数),INT(E211*E212*契約月数))</f>
        <v>0</v>
      </c>
      <c r="F213" s="92"/>
      <c r="G213" s="93" t="s">
        <v>136</v>
      </c>
      <c r="H213" s="94">
        <f>INT(H211*H212)</f>
        <v>0</v>
      </c>
      <c r="I213" s="94">
        <f t="shared" ref="I213:AD213" si="129">INT(I211*I212)</f>
        <v>0</v>
      </c>
      <c r="J213" s="94">
        <f t="shared" si="129"/>
        <v>0</v>
      </c>
      <c r="K213" s="94">
        <f t="shared" si="129"/>
        <v>0</v>
      </c>
      <c r="L213" s="94">
        <f t="shared" si="129"/>
        <v>0</v>
      </c>
      <c r="M213" s="94">
        <f t="shared" si="129"/>
        <v>0</v>
      </c>
      <c r="N213" s="94">
        <f t="shared" si="129"/>
        <v>0</v>
      </c>
      <c r="O213" s="94">
        <f t="shared" si="129"/>
        <v>0</v>
      </c>
      <c r="P213" s="94">
        <f t="shared" si="129"/>
        <v>0</v>
      </c>
      <c r="Q213" s="94">
        <f t="shared" si="129"/>
        <v>0</v>
      </c>
      <c r="R213" s="94">
        <f t="shared" si="129"/>
        <v>0</v>
      </c>
      <c r="S213" s="94">
        <f t="shared" si="129"/>
        <v>0</v>
      </c>
      <c r="T213" s="94">
        <f t="shared" si="129"/>
        <v>0</v>
      </c>
      <c r="U213" s="94">
        <f t="shared" si="129"/>
        <v>0</v>
      </c>
      <c r="V213" s="94">
        <f t="shared" si="129"/>
        <v>0</v>
      </c>
      <c r="W213" s="94">
        <f t="shared" si="129"/>
        <v>0</v>
      </c>
      <c r="X213" s="94">
        <f t="shared" si="129"/>
        <v>0</v>
      </c>
      <c r="Y213" s="94">
        <f t="shared" si="129"/>
        <v>0</v>
      </c>
      <c r="Z213" s="94">
        <f t="shared" si="129"/>
        <v>0</v>
      </c>
      <c r="AA213" s="94">
        <f t="shared" si="129"/>
        <v>0</v>
      </c>
      <c r="AB213" s="94">
        <f t="shared" si="129"/>
        <v>0</v>
      </c>
      <c r="AC213" s="94">
        <f t="shared" si="129"/>
        <v>0</v>
      </c>
      <c r="AD213" s="94">
        <f t="shared" si="129"/>
        <v>0</v>
      </c>
      <c r="AE213" s="95">
        <f>SUM(H213:AD213)</f>
        <v>0</v>
      </c>
      <c r="AF213" s="96">
        <f>ROUNDDOWN(E213+AE213,0)</f>
        <v>0</v>
      </c>
      <c r="AG213" s="32"/>
    </row>
    <row r="214" spans="1:33" x14ac:dyDescent="0.2">
      <c r="A214" s="153">
        <v>49.1</v>
      </c>
      <c r="B214" s="227"/>
      <c r="C214" s="80"/>
      <c r="D214" s="73" t="s">
        <v>203</v>
      </c>
      <c r="E214" s="74">
        <f>VLOOKUP(C215,単価表,7)</f>
        <v>0</v>
      </c>
      <c r="F214" s="75"/>
      <c r="G214" s="76" t="s">
        <v>113</v>
      </c>
      <c r="H214" s="77">
        <f>VLOOKUP($C215,単価表,10)</f>
        <v>0</v>
      </c>
      <c r="I214" s="77">
        <f>VLOOKUP($C215,単価表,10)</f>
        <v>0</v>
      </c>
      <c r="J214" s="77">
        <f>VLOOKUP($C215,単価表,10)</f>
        <v>0</v>
      </c>
      <c r="K214" s="77">
        <f>VLOOKUP($C215,単価表,9)</f>
        <v>0</v>
      </c>
      <c r="L214" s="77">
        <f>VLOOKUP($C215,単価表,9)</f>
        <v>0</v>
      </c>
      <c r="M214" s="77">
        <f>VLOOKUP($C215,単価表,9)</f>
        <v>0</v>
      </c>
      <c r="N214" s="77">
        <f t="shared" ref="N214:V214" si="130">VLOOKUP($C215,単価表,10)</f>
        <v>0</v>
      </c>
      <c r="O214" s="77">
        <f t="shared" si="130"/>
        <v>0</v>
      </c>
      <c r="P214" s="77">
        <f t="shared" si="130"/>
        <v>0</v>
      </c>
      <c r="Q214" s="77">
        <f t="shared" si="130"/>
        <v>0</v>
      </c>
      <c r="R214" s="77">
        <f t="shared" si="130"/>
        <v>0</v>
      </c>
      <c r="S214" s="77">
        <f t="shared" si="130"/>
        <v>0</v>
      </c>
      <c r="T214" s="77">
        <f t="shared" si="130"/>
        <v>0</v>
      </c>
      <c r="U214" s="77">
        <f t="shared" si="130"/>
        <v>0</v>
      </c>
      <c r="V214" s="77">
        <f t="shared" si="130"/>
        <v>0</v>
      </c>
      <c r="W214" s="77">
        <f>VLOOKUP($C215,単価表,9)</f>
        <v>0</v>
      </c>
      <c r="X214" s="77">
        <f>VLOOKUP($C215,単価表,9)</f>
        <v>0</v>
      </c>
      <c r="Y214" s="77">
        <f>VLOOKUP($C215,単価表,9)</f>
        <v>0</v>
      </c>
      <c r="Z214" s="77">
        <f>VLOOKUP($C215,単価表,10)</f>
        <v>0</v>
      </c>
      <c r="AA214" s="77">
        <f>VLOOKUP($C215,単価表,10)</f>
        <v>0</v>
      </c>
      <c r="AB214" s="77">
        <f>VLOOKUP($C215,単価表,10)</f>
        <v>0</v>
      </c>
      <c r="AC214" s="77">
        <f>VLOOKUP($C215,単価表,10)</f>
        <v>0</v>
      </c>
      <c r="AD214" s="77">
        <f>VLOOKUP($C215,単価表,10)</f>
        <v>0</v>
      </c>
      <c r="AE214" s="78"/>
      <c r="AF214" s="79"/>
      <c r="AG214" s="71"/>
    </row>
    <row r="215" spans="1:33" x14ac:dyDescent="0.2">
      <c r="A215" s="153"/>
      <c r="B215" s="227"/>
      <c r="C215" s="80">
        <v>8</v>
      </c>
      <c r="D215" s="81" t="s">
        <v>202</v>
      </c>
      <c r="E215" s="82">
        <v>36</v>
      </c>
      <c r="F215" s="83" t="s">
        <v>167</v>
      </c>
      <c r="G215" s="84" t="s">
        <v>114</v>
      </c>
      <c r="H215" s="85">
        <v>971</v>
      </c>
      <c r="I215" s="85">
        <v>427</v>
      </c>
      <c r="J215" s="85">
        <v>161</v>
      </c>
      <c r="K215" s="85">
        <v>326</v>
      </c>
      <c r="L215" s="85">
        <v>329</v>
      </c>
      <c r="M215" s="85">
        <v>102</v>
      </c>
      <c r="N215" s="85">
        <v>920</v>
      </c>
      <c r="O215" s="85">
        <v>1138</v>
      </c>
      <c r="P215" s="85">
        <v>1195</v>
      </c>
      <c r="Q215" s="85">
        <v>1049</v>
      </c>
      <c r="R215" s="85">
        <v>1115</v>
      </c>
      <c r="S215" s="85">
        <v>1212</v>
      </c>
      <c r="T215" s="85">
        <v>971</v>
      </c>
      <c r="U215" s="85">
        <v>427</v>
      </c>
      <c r="V215" s="85">
        <v>161</v>
      </c>
      <c r="W215" s="85">
        <v>326</v>
      </c>
      <c r="X215" s="85">
        <v>329</v>
      </c>
      <c r="Y215" s="85">
        <v>102</v>
      </c>
      <c r="Z215" s="85">
        <v>920</v>
      </c>
      <c r="AA215" s="85">
        <v>1138</v>
      </c>
      <c r="AB215" s="85">
        <v>1195</v>
      </c>
      <c r="AC215" s="85">
        <v>1049</v>
      </c>
      <c r="AD215" s="85">
        <v>1115</v>
      </c>
      <c r="AE215" s="86">
        <f>SUM(H215:AD215)</f>
        <v>16678</v>
      </c>
      <c r="AF215" s="87"/>
      <c r="AG215" s="88"/>
    </row>
    <row r="216" spans="1:33" x14ac:dyDescent="0.2">
      <c r="A216" s="153"/>
      <c r="B216" s="227"/>
      <c r="C216" s="97"/>
      <c r="D216" s="90" t="s">
        <v>204</v>
      </c>
      <c r="E216" s="91">
        <f>IF(C215&lt;8,INT(E214*契約月数),INT(E214*E215*契約月数))</f>
        <v>0</v>
      </c>
      <c r="F216" s="92"/>
      <c r="G216" s="93" t="s">
        <v>136</v>
      </c>
      <c r="H216" s="94">
        <f>INT(H214*H215)</f>
        <v>0</v>
      </c>
      <c r="I216" s="94">
        <f t="shared" ref="I216:AD216" si="131">INT(I214*I215)</f>
        <v>0</v>
      </c>
      <c r="J216" s="94">
        <f t="shared" si="131"/>
        <v>0</v>
      </c>
      <c r="K216" s="94">
        <f t="shared" si="131"/>
        <v>0</v>
      </c>
      <c r="L216" s="94">
        <f t="shared" si="131"/>
        <v>0</v>
      </c>
      <c r="M216" s="94">
        <f t="shared" si="131"/>
        <v>0</v>
      </c>
      <c r="N216" s="94">
        <f t="shared" si="131"/>
        <v>0</v>
      </c>
      <c r="O216" s="94">
        <f t="shared" si="131"/>
        <v>0</v>
      </c>
      <c r="P216" s="94">
        <f t="shared" si="131"/>
        <v>0</v>
      </c>
      <c r="Q216" s="94">
        <f t="shared" si="131"/>
        <v>0</v>
      </c>
      <c r="R216" s="94">
        <f t="shared" si="131"/>
        <v>0</v>
      </c>
      <c r="S216" s="94">
        <f t="shared" si="131"/>
        <v>0</v>
      </c>
      <c r="T216" s="94">
        <f t="shared" si="131"/>
        <v>0</v>
      </c>
      <c r="U216" s="94">
        <f t="shared" si="131"/>
        <v>0</v>
      </c>
      <c r="V216" s="94">
        <f t="shared" si="131"/>
        <v>0</v>
      </c>
      <c r="W216" s="94">
        <f t="shared" si="131"/>
        <v>0</v>
      </c>
      <c r="X216" s="94">
        <f t="shared" si="131"/>
        <v>0</v>
      </c>
      <c r="Y216" s="94">
        <f t="shared" si="131"/>
        <v>0</v>
      </c>
      <c r="Z216" s="94">
        <f t="shared" si="131"/>
        <v>0</v>
      </c>
      <c r="AA216" s="94">
        <f t="shared" si="131"/>
        <v>0</v>
      </c>
      <c r="AB216" s="94">
        <f t="shared" si="131"/>
        <v>0</v>
      </c>
      <c r="AC216" s="94">
        <f t="shared" si="131"/>
        <v>0</v>
      </c>
      <c r="AD216" s="94">
        <f t="shared" si="131"/>
        <v>0</v>
      </c>
      <c r="AE216" s="95">
        <f>SUM(H216:AD216)</f>
        <v>0</v>
      </c>
      <c r="AF216" s="96">
        <f>ROUNDDOWN(E216+AE216,0)</f>
        <v>0</v>
      </c>
      <c r="AG216" s="32"/>
    </row>
    <row r="217" spans="1:33" x14ac:dyDescent="0.2">
      <c r="A217" s="193">
        <v>50</v>
      </c>
      <c r="B217" s="221" t="s">
        <v>57</v>
      </c>
      <c r="C217" s="72"/>
      <c r="D217" s="73" t="s">
        <v>203</v>
      </c>
      <c r="E217" s="74">
        <f>VLOOKUP(C218,単価表,7)</f>
        <v>0</v>
      </c>
      <c r="F217" s="75"/>
      <c r="G217" s="76" t="s">
        <v>113</v>
      </c>
      <c r="H217" s="77">
        <f>VLOOKUP($C218,単価表,10)</f>
        <v>0</v>
      </c>
      <c r="I217" s="77">
        <f>VLOOKUP($C218,単価表,10)</f>
        <v>0</v>
      </c>
      <c r="J217" s="77">
        <f>VLOOKUP($C218,単価表,10)</f>
        <v>0</v>
      </c>
      <c r="K217" s="77">
        <f>VLOOKUP($C218,単価表,9)</f>
        <v>0</v>
      </c>
      <c r="L217" s="77">
        <f>VLOOKUP($C218,単価表,9)</f>
        <v>0</v>
      </c>
      <c r="M217" s="77">
        <f>VLOOKUP($C218,単価表,9)</f>
        <v>0</v>
      </c>
      <c r="N217" s="77">
        <f t="shared" ref="N217:V217" si="132">VLOOKUP($C218,単価表,10)</f>
        <v>0</v>
      </c>
      <c r="O217" s="77">
        <f t="shared" si="132"/>
        <v>0</v>
      </c>
      <c r="P217" s="77">
        <f t="shared" si="132"/>
        <v>0</v>
      </c>
      <c r="Q217" s="77">
        <f t="shared" si="132"/>
        <v>0</v>
      </c>
      <c r="R217" s="77">
        <f t="shared" si="132"/>
        <v>0</v>
      </c>
      <c r="S217" s="77">
        <f t="shared" si="132"/>
        <v>0</v>
      </c>
      <c r="T217" s="77">
        <f t="shared" si="132"/>
        <v>0</v>
      </c>
      <c r="U217" s="77">
        <f t="shared" si="132"/>
        <v>0</v>
      </c>
      <c r="V217" s="77">
        <f t="shared" si="132"/>
        <v>0</v>
      </c>
      <c r="W217" s="77">
        <f>VLOOKUP($C218,単価表,9)</f>
        <v>0</v>
      </c>
      <c r="X217" s="77">
        <f>VLOOKUP($C218,単価表,9)</f>
        <v>0</v>
      </c>
      <c r="Y217" s="77">
        <f>VLOOKUP($C218,単価表,9)</f>
        <v>0</v>
      </c>
      <c r="Z217" s="77">
        <f>VLOOKUP($C218,単価表,10)</f>
        <v>0</v>
      </c>
      <c r="AA217" s="77">
        <f>VLOOKUP($C218,単価表,10)</f>
        <v>0</v>
      </c>
      <c r="AB217" s="77">
        <f>VLOOKUP($C218,単価表,10)</f>
        <v>0</v>
      </c>
      <c r="AC217" s="77">
        <f>VLOOKUP($C218,単価表,10)</f>
        <v>0</v>
      </c>
      <c r="AD217" s="77">
        <f>VLOOKUP($C218,単価表,10)</f>
        <v>0</v>
      </c>
      <c r="AE217" s="78"/>
      <c r="AF217" s="79"/>
      <c r="AG217" s="71"/>
    </row>
    <row r="218" spans="1:33" x14ac:dyDescent="0.2">
      <c r="A218" s="188"/>
      <c r="B218" s="198"/>
      <c r="C218" s="80">
        <v>11</v>
      </c>
      <c r="D218" s="81" t="s">
        <v>202</v>
      </c>
      <c r="E218" s="82">
        <v>55</v>
      </c>
      <c r="F218" s="83" t="s">
        <v>166</v>
      </c>
      <c r="G218" s="84" t="s">
        <v>114</v>
      </c>
      <c r="H218" s="85">
        <v>4186</v>
      </c>
      <c r="I218" s="85">
        <v>3166</v>
      </c>
      <c r="J218" s="85">
        <v>4756</v>
      </c>
      <c r="K218" s="85">
        <v>5243</v>
      </c>
      <c r="L218" s="85">
        <v>4647</v>
      </c>
      <c r="M218" s="85">
        <v>4290</v>
      </c>
      <c r="N218" s="85">
        <v>5235</v>
      </c>
      <c r="O218" s="85">
        <v>4280</v>
      </c>
      <c r="P218" s="85">
        <v>6234</v>
      </c>
      <c r="Q218" s="85">
        <v>6946</v>
      </c>
      <c r="R218" s="85">
        <v>6210</v>
      </c>
      <c r="S218" s="85">
        <v>4815</v>
      </c>
      <c r="T218" s="85">
        <v>4186</v>
      </c>
      <c r="U218" s="85">
        <v>3166</v>
      </c>
      <c r="V218" s="85">
        <v>4756</v>
      </c>
      <c r="W218" s="85">
        <v>5243</v>
      </c>
      <c r="X218" s="85">
        <v>4647</v>
      </c>
      <c r="Y218" s="85">
        <v>4290</v>
      </c>
      <c r="Z218" s="85">
        <v>5235</v>
      </c>
      <c r="AA218" s="85">
        <v>4280</v>
      </c>
      <c r="AB218" s="85">
        <v>6234</v>
      </c>
      <c r="AC218" s="85">
        <v>6946</v>
      </c>
      <c r="AD218" s="85">
        <v>6210</v>
      </c>
      <c r="AE218" s="86">
        <f>SUM(H218:AD218)</f>
        <v>115201</v>
      </c>
      <c r="AF218" s="87"/>
      <c r="AG218" s="88"/>
    </row>
    <row r="219" spans="1:33" x14ac:dyDescent="0.2">
      <c r="A219" s="220"/>
      <c r="B219" s="199"/>
      <c r="C219" s="97"/>
      <c r="D219" s="90" t="s">
        <v>204</v>
      </c>
      <c r="E219" s="91">
        <f>IF(C218&lt;8,INT(E217*契約月数),INT(E217*E218*契約月数))</f>
        <v>0</v>
      </c>
      <c r="F219" s="92"/>
      <c r="G219" s="93" t="s">
        <v>136</v>
      </c>
      <c r="H219" s="94">
        <f>INT(H217*H218)</f>
        <v>0</v>
      </c>
      <c r="I219" s="94">
        <f t="shared" ref="I219:AD219" si="133">INT(I217*I218)</f>
        <v>0</v>
      </c>
      <c r="J219" s="94">
        <f t="shared" si="133"/>
        <v>0</v>
      </c>
      <c r="K219" s="94">
        <f t="shared" si="133"/>
        <v>0</v>
      </c>
      <c r="L219" s="94">
        <f t="shared" si="133"/>
        <v>0</v>
      </c>
      <c r="M219" s="94">
        <f t="shared" si="133"/>
        <v>0</v>
      </c>
      <c r="N219" s="94">
        <f t="shared" si="133"/>
        <v>0</v>
      </c>
      <c r="O219" s="94">
        <f t="shared" si="133"/>
        <v>0</v>
      </c>
      <c r="P219" s="94">
        <f t="shared" si="133"/>
        <v>0</v>
      </c>
      <c r="Q219" s="94">
        <f t="shared" si="133"/>
        <v>0</v>
      </c>
      <c r="R219" s="94">
        <f t="shared" si="133"/>
        <v>0</v>
      </c>
      <c r="S219" s="94">
        <f t="shared" si="133"/>
        <v>0</v>
      </c>
      <c r="T219" s="94">
        <f t="shared" si="133"/>
        <v>0</v>
      </c>
      <c r="U219" s="94">
        <f t="shared" si="133"/>
        <v>0</v>
      </c>
      <c r="V219" s="94">
        <f t="shared" si="133"/>
        <v>0</v>
      </c>
      <c r="W219" s="94">
        <f t="shared" si="133"/>
        <v>0</v>
      </c>
      <c r="X219" s="94">
        <f t="shared" si="133"/>
        <v>0</v>
      </c>
      <c r="Y219" s="94">
        <f t="shared" si="133"/>
        <v>0</v>
      </c>
      <c r="Z219" s="94">
        <f t="shared" si="133"/>
        <v>0</v>
      </c>
      <c r="AA219" s="94">
        <f t="shared" si="133"/>
        <v>0</v>
      </c>
      <c r="AB219" s="94">
        <f t="shared" si="133"/>
        <v>0</v>
      </c>
      <c r="AC219" s="94">
        <f t="shared" si="133"/>
        <v>0</v>
      </c>
      <c r="AD219" s="94">
        <f t="shared" si="133"/>
        <v>0</v>
      </c>
      <c r="AE219" s="95">
        <f>SUM(H219:AD219)</f>
        <v>0</v>
      </c>
      <c r="AF219" s="96">
        <f>ROUNDDOWN(E219+AE219,0)</f>
        <v>0</v>
      </c>
      <c r="AG219" s="32"/>
    </row>
    <row r="220" spans="1:33" x14ac:dyDescent="0.2">
      <c r="A220" s="193">
        <v>51</v>
      </c>
      <c r="B220" s="221" t="s">
        <v>58</v>
      </c>
      <c r="C220" s="72"/>
      <c r="D220" s="73" t="s">
        <v>203</v>
      </c>
      <c r="E220" s="74">
        <f>VLOOKUP(C221,単価表,7)</f>
        <v>0</v>
      </c>
      <c r="F220" s="75"/>
      <c r="G220" s="76" t="s">
        <v>113</v>
      </c>
      <c r="H220" s="77">
        <f>VLOOKUP($C221,単価表,10)</f>
        <v>0</v>
      </c>
      <c r="I220" s="77">
        <f>VLOOKUP($C221,単価表,10)</f>
        <v>0</v>
      </c>
      <c r="J220" s="77">
        <f>VLOOKUP($C221,単価表,10)</f>
        <v>0</v>
      </c>
      <c r="K220" s="77">
        <f>VLOOKUP($C221,単価表,9)</f>
        <v>0</v>
      </c>
      <c r="L220" s="77">
        <f>VLOOKUP($C221,単価表,9)</f>
        <v>0</v>
      </c>
      <c r="M220" s="77">
        <f>VLOOKUP($C221,単価表,9)</f>
        <v>0</v>
      </c>
      <c r="N220" s="77">
        <f t="shared" ref="N220:V220" si="134">VLOOKUP($C221,単価表,10)</f>
        <v>0</v>
      </c>
      <c r="O220" s="77">
        <f t="shared" si="134"/>
        <v>0</v>
      </c>
      <c r="P220" s="77">
        <f t="shared" si="134"/>
        <v>0</v>
      </c>
      <c r="Q220" s="77">
        <f t="shared" si="134"/>
        <v>0</v>
      </c>
      <c r="R220" s="77">
        <f t="shared" si="134"/>
        <v>0</v>
      </c>
      <c r="S220" s="77">
        <f t="shared" si="134"/>
        <v>0</v>
      </c>
      <c r="T220" s="77">
        <f t="shared" si="134"/>
        <v>0</v>
      </c>
      <c r="U220" s="77">
        <f t="shared" si="134"/>
        <v>0</v>
      </c>
      <c r="V220" s="77">
        <f t="shared" si="134"/>
        <v>0</v>
      </c>
      <c r="W220" s="77">
        <f>VLOOKUP($C221,単価表,9)</f>
        <v>0</v>
      </c>
      <c r="X220" s="77">
        <f>VLOOKUP($C221,単価表,9)</f>
        <v>0</v>
      </c>
      <c r="Y220" s="77">
        <f>VLOOKUP($C221,単価表,9)</f>
        <v>0</v>
      </c>
      <c r="Z220" s="77">
        <f>VLOOKUP($C221,単価表,10)</f>
        <v>0</v>
      </c>
      <c r="AA220" s="77">
        <f>VLOOKUP($C221,単価表,10)</f>
        <v>0</v>
      </c>
      <c r="AB220" s="77">
        <f>VLOOKUP($C221,単価表,10)</f>
        <v>0</v>
      </c>
      <c r="AC220" s="77">
        <f>VLOOKUP($C221,単価表,10)</f>
        <v>0</v>
      </c>
      <c r="AD220" s="77">
        <f>VLOOKUP($C221,単価表,10)</f>
        <v>0</v>
      </c>
      <c r="AE220" s="78"/>
      <c r="AF220" s="79"/>
      <c r="AG220" s="71"/>
    </row>
    <row r="221" spans="1:33" x14ac:dyDescent="0.2">
      <c r="A221" s="188"/>
      <c r="B221" s="198"/>
      <c r="C221" s="80">
        <v>11</v>
      </c>
      <c r="D221" s="81" t="s">
        <v>202</v>
      </c>
      <c r="E221" s="82">
        <v>138</v>
      </c>
      <c r="F221" s="83" t="s">
        <v>166</v>
      </c>
      <c r="G221" s="84" t="s">
        <v>114</v>
      </c>
      <c r="H221" s="85">
        <v>9342</v>
      </c>
      <c r="I221" s="85">
        <v>8266</v>
      </c>
      <c r="J221" s="85">
        <v>9389</v>
      </c>
      <c r="K221" s="85">
        <v>10855</v>
      </c>
      <c r="L221" s="85">
        <v>6584</v>
      </c>
      <c r="M221" s="85">
        <v>9337</v>
      </c>
      <c r="N221" s="85">
        <v>9324</v>
      </c>
      <c r="O221" s="85">
        <v>9049</v>
      </c>
      <c r="P221" s="85">
        <v>12508</v>
      </c>
      <c r="Q221" s="85">
        <v>13671</v>
      </c>
      <c r="R221" s="85">
        <v>13572</v>
      </c>
      <c r="S221" s="85">
        <v>11612</v>
      </c>
      <c r="T221" s="85">
        <v>9342</v>
      </c>
      <c r="U221" s="85">
        <v>8266</v>
      </c>
      <c r="V221" s="85">
        <v>9389</v>
      </c>
      <c r="W221" s="85">
        <v>10855</v>
      </c>
      <c r="X221" s="85">
        <v>6584</v>
      </c>
      <c r="Y221" s="85">
        <v>9337</v>
      </c>
      <c r="Z221" s="85">
        <v>9324</v>
      </c>
      <c r="AA221" s="85">
        <v>9049</v>
      </c>
      <c r="AB221" s="85">
        <v>12508</v>
      </c>
      <c r="AC221" s="85">
        <v>13671</v>
      </c>
      <c r="AD221" s="85">
        <v>13572</v>
      </c>
      <c r="AE221" s="86">
        <f>SUM(H221:AD221)</f>
        <v>235406</v>
      </c>
      <c r="AF221" s="87"/>
      <c r="AG221" s="88"/>
    </row>
    <row r="222" spans="1:33" x14ac:dyDescent="0.2">
      <c r="A222" s="220"/>
      <c r="B222" s="199"/>
      <c r="C222" s="97"/>
      <c r="D222" s="90" t="s">
        <v>204</v>
      </c>
      <c r="E222" s="91">
        <f>IF(C221&lt;8,INT(E220*契約月数),INT(E220*E221*契約月数))</f>
        <v>0</v>
      </c>
      <c r="F222" s="92"/>
      <c r="G222" s="93" t="s">
        <v>136</v>
      </c>
      <c r="H222" s="94">
        <f>INT(H220*H221)</f>
        <v>0</v>
      </c>
      <c r="I222" s="94">
        <f t="shared" ref="I222:AD222" si="135">INT(I220*I221)</f>
        <v>0</v>
      </c>
      <c r="J222" s="94">
        <f t="shared" si="135"/>
        <v>0</v>
      </c>
      <c r="K222" s="94">
        <f t="shared" si="135"/>
        <v>0</v>
      </c>
      <c r="L222" s="94">
        <f t="shared" si="135"/>
        <v>0</v>
      </c>
      <c r="M222" s="94">
        <f t="shared" si="135"/>
        <v>0</v>
      </c>
      <c r="N222" s="94">
        <f t="shared" si="135"/>
        <v>0</v>
      </c>
      <c r="O222" s="94">
        <f t="shared" si="135"/>
        <v>0</v>
      </c>
      <c r="P222" s="94">
        <f t="shared" si="135"/>
        <v>0</v>
      </c>
      <c r="Q222" s="94">
        <f t="shared" si="135"/>
        <v>0</v>
      </c>
      <c r="R222" s="94">
        <f t="shared" si="135"/>
        <v>0</v>
      </c>
      <c r="S222" s="94">
        <f t="shared" si="135"/>
        <v>0</v>
      </c>
      <c r="T222" s="94">
        <f t="shared" si="135"/>
        <v>0</v>
      </c>
      <c r="U222" s="94">
        <f t="shared" si="135"/>
        <v>0</v>
      </c>
      <c r="V222" s="94">
        <f t="shared" si="135"/>
        <v>0</v>
      </c>
      <c r="W222" s="94">
        <f t="shared" si="135"/>
        <v>0</v>
      </c>
      <c r="X222" s="94">
        <f t="shared" si="135"/>
        <v>0</v>
      </c>
      <c r="Y222" s="94">
        <f t="shared" si="135"/>
        <v>0</v>
      </c>
      <c r="Z222" s="94">
        <f t="shared" si="135"/>
        <v>0</v>
      </c>
      <c r="AA222" s="94">
        <f t="shared" si="135"/>
        <v>0</v>
      </c>
      <c r="AB222" s="94">
        <f t="shared" si="135"/>
        <v>0</v>
      </c>
      <c r="AC222" s="94">
        <f t="shared" si="135"/>
        <v>0</v>
      </c>
      <c r="AD222" s="94">
        <f t="shared" si="135"/>
        <v>0</v>
      </c>
      <c r="AE222" s="95">
        <f>SUM(H222:AD222)</f>
        <v>0</v>
      </c>
      <c r="AF222" s="96">
        <f>ROUNDDOWN(E222+AE222,0)</f>
        <v>0</v>
      </c>
      <c r="AG222" s="32"/>
    </row>
    <row r="223" spans="1:33" x14ac:dyDescent="0.2">
      <c r="A223" s="193">
        <v>52</v>
      </c>
      <c r="B223" s="221" t="s">
        <v>59</v>
      </c>
      <c r="C223" s="72"/>
      <c r="D223" s="73" t="s">
        <v>203</v>
      </c>
      <c r="E223" s="74">
        <f>VLOOKUP(C224,単価表,7)</f>
        <v>0</v>
      </c>
      <c r="F223" s="75"/>
      <c r="G223" s="76" t="s">
        <v>113</v>
      </c>
      <c r="H223" s="77">
        <f>VLOOKUP($C224,単価表,10)</f>
        <v>0</v>
      </c>
      <c r="I223" s="77">
        <f>VLOOKUP($C224,単価表,10)</f>
        <v>0</v>
      </c>
      <c r="J223" s="77">
        <f>VLOOKUP($C224,単価表,10)</f>
        <v>0</v>
      </c>
      <c r="K223" s="77">
        <f>VLOOKUP($C224,単価表,9)</f>
        <v>0</v>
      </c>
      <c r="L223" s="77">
        <f>VLOOKUP($C224,単価表,9)</f>
        <v>0</v>
      </c>
      <c r="M223" s="77">
        <f>VLOOKUP($C224,単価表,9)</f>
        <v>0</v>
      </c>
      <c r="N223" s="77">
        <f t="shared" ref="N223:V223" si="136">VLOOKUP($C224,単価表,10)</f>
        <v>0</v>
      </c>
      <c r="O223" s="77">
        <f t="shared" si="136"/>
        <v>0</v>
      </c>
      <c r="P223" s="77">
        <f t="shared" si="136"/>
        <v>0</v>
      </c>
      <c r="Q223" s="77">
        <f t="shared" si="136"/>
        <v>0</v>
      </c>
      <c r="R223" s="77">
        <f t="shared" si="136"/>
        <v>0</v>
      </c>
      <c r="S223" s="77">
        <f t="shared" si="136"/>
        <v>0</v>
      </c>
      <c r="T223" s="77">
        <f t="shared" si="136"/>
        <v>0</v>
      </c>
      <c r="U223" s="77">
        <f t="shared" si="136"/>
        <v>0</v>
      </c>
      <c r="V223" s="77">
        <f t="shared" si="136"/>
        <v>0</v>
      </c>
      <c r="W223" s="77">
        <f>VLOOKUP($C224,単価表,9)</f>
        <v>0</v>
      </c>
      <c r="X223" s="77">
        <f>VLOOKUP($C224,単価表,9)</f>
        <v>0</v>
      </c>
      <c r="Y223" s="77">
        <f>VLOOKUP($C224,単価表,9)</f>
        <v>0</v>
      </c>
      <c r="Z223" s="77">
        <f>VLOOKUP($C224,単価表,10)</f>
        <v>0</v>
      </c>
      <c r="AA223" s="77">
        <f>VLOOKUP($C224,単価表,10)</f>
        <v>0</v>
      </c>
      <c r="AB223" s="77">
        <f>VLOOKUP($C224,単価表,10)</f>
        <v>0</v>
      </c>
      <c r="AC223" s="77">
        <f>VLOOKUP($C224,単価表,10)</f>
        <v>0</v>
      </c>
      <c r="AD223" s="77">
        <f>VLOOKUP($C224,単価表,10)</f>
        <v>0</v>
      </c>
      <c r="AE223" s="78"/>
      <c r="AF223" s="79"/>
      <c r="AG223" s="71"/>
    </row>
    <row r="224" spans="1:33" x14ac:dyDescent="0.2">
      <c r="A224" s="188"/>
      <c r="B224" s="198"/>
      <c r="C224" s="80">
        <v>11</v>
      </c>
      <c r="D224" s="81" t="s">
        <v>202</v>
      </c>
      <c r="E224" s="82">
        <v>85</v>
      </c>
      <c r="F224" s="83" t="s">
        <v>166</v>
      </c>
      <c r="G224" s="84" t="s">
        <v>114</v>
      </c>
      <c r="H224" s="85">
        <v>6325</v>
      </c>
      <c r="I224" s="85">
        <v>4587</v>
      </c>
      <c r="J224" s="85">
        <v>5803</v>
      </c>
      <c r="K224" s="85">
        <v>6551</v>
      </c>
      <c r="L224" s="85">
        <v>6225</v>
      </c>
      <c r="M224" s="85">
        <v>5460</v>
      </c>
      <c r="N224" s="85">
        <v>5953</v>
      </c>
      <c r="O224" s="85">
        <v>6359</v>
      </c>
      <c r="P224" s="85">
        <v>10558</v>
      </c>
      <c r="Q224" s="85">
        <v>10805</v>
      </c>
      <c r="R224" s="85">
        <v>11070</v>
      </c>
      <c r="S224" s="85">
        <v>8969</v>
      </c>
      <c r="T224" s="85">
        <v>6325</v>
      </c>
      <c r="U224" s="85">
        <v>4587</v>
      </c>
      <c r="V224" s="85">
        <v>5803</v>
      </c>
      <c r="W224" s="85">
        <v>6551</v>
      </c>
      <c r="X224" s="85">
        <v>6225</v>
      </c>
      <c r="Y224" s="85">
        <v>5460</v>
      </c>
      <c r="Z224" s="85">
        <v>5953</v>
      </c>
      <c r="AA224" s="85">
        <v>6359</v>
      </c>
      <c r="AB224" s="85">
        <v>10558</v>
      </c>
      <c r="AC224" s="85">
        <v>10805</v>
      </c>
      <c r="AD224" s="85">
        <v>11070</v>
      </c>
      <c r="AE224" s="86">
        <f>SUM(H224:AD224)</f>
        <v>168361</v>
      </c>
      <c r="AF224" s="87"/>
      <c r="AG224" s="88"/>
    </row>
    <row r="225" spans="1:33" x14ac:dyDescent="0.2">
      <c r="A225" s="220"/>
      <c r="B225" s="199"/>
      <c r="C225" s="97"/>
      <c r="D225" s="90" t="s">
        <v>204</v>
      </c>
      <c r="E225" s="91">
        <f>IF(C224&lt;8,INT(E223*契約月数),INT(E223*E224*契約月数))</f>
        <v>0</v>
      </c>
      <c r="F225" s="92"/>
      <c r="G225" s="93" t="s">
        <v>136</v>
      </c>
      <c r="H225" s="94">
        <f>INT(H223*H224)</f>
        <v>0</v>
      </c>
      <c r="I225" s="94">
        <f t="shared" ref="I225:AD225" si="137">INT(I223*I224)</f>
        <v>0</v>
      </c>
      <c r="J225" s="94">
        <f t="shared" si="137"/>
        <v>0</v>
      </c>
      <c r="K225" s="94">
        <f t="shared" si="137"/>
        <v>0</v>
      </c>
      <c r="L225" s="94">
        <f t="shared" si="137"/>
        <v>0</v>
      </c>
      <c r="M225" s="94">
        <f t="shared" si="137"/>
        <v>0</v>
      </c>
      <c r="N225" s="94">
        <f t="shared" si="137"/>
        <v>0</v>
      </c>
      <c r="O225" s="94">
        <f t="shared" si="137"/>
        <v>0</v>
      </c>
      <c r="P225" s="94">
        <f t="shared" si="137"/>
        <v>0</v>
      </c>
      <c r="Q225" s="94">
        <f t="shared" si="137"/>
        <v>0</v>
      </c>
      <c r="R225" s="94">
        <f t="shared" si="137"/>
        <v>0</v>
      </c>
      <c r="S225" s="94">
        <f t="shared" si="137"/>
        <v>0</v>
      </c>
      <c r="T225" s="94">
        <f t="shared" si="137"/>
        <v>0</v>
      </c>
      <c r="U225" s="94">
        <f t="shared" si="137"/>
        <v>0</v>
      </c>
      <c r="V225" s="94">
        <f t="shared" si="137"/>
        <v>0</v>
      </c>
      <c r="W225" s="94">
        <f t="shared" si="137"/>
        <v>0</v>
      </c>
      <c r="X225" s="94">
        <f t="shared" si="137"/>
        <v>0</v>
      </c>
      <c r="Y225" s="94">
        <f t="shared" si="137"/>
        <v>0</v>
      </c>
      <c r="Z225" s="94">
        <f t="shared" si="137"/>
        <v>0</v>
      </c>
      <c r="AA225" s="94">
        <f t="shared" si="137"/>
        <v>0</v>
      </c>
      <c r="AB225" s="94">
        <f t="shared" si="137"/>
        <v>0</v>
      </c>
      <c r="AC225" s="94">
        <f t="shared" si="137"/>
        <v>0</v>
      </c>
      <c r="AD225" s="94">
        <f t="shared" si="137"/>
        <v>0</v>
      </c>
      <c r="AE225" s="95">
        <f>SUM(H225:AD225)</f>
        <v>0</v>
      </c>
      <c r="AF225" s="96">
        <f>ROUNDDOWN(E225+AE225,0)</f>
        <v>0</v>
      </c>
      <c r="AG225" s="32"/>
    </row>
    <row r="226" spans="1:33" x14ac:dyDescent="0.2">
      <c r="A226" s="193">
        <v>53</v>
      </c>
      <c r="B226" s="221" t="s">
        <v>60</v>
      </c>
      <c r="C226" s="72"/>
      <c r="D226" s="73" t="s">
        <v>203</v>
      </c>
      <c r="E226" s="74">
        <f>VLOOKUP(C227,単価表,7)</f>
        <v>0</v>
      </c>
      <c r="F226" s="75"/>
      <c r="G226" s="76" t="s">
        <v>113</v>
      </c>
      <c r="H226" s="77">
        <f>VLOOKUP($C227,単価表,10)</f>
        <v>0</v>
      </c>
      <c r="I226" s="77">
        <f>VLOOKUP($C227,単価表,10)</f>
        <v>0</v>
      </c>
      <c r="J226" s="77">
        <f>VLOOKUP($C227,単価表,10)</f>
        <v>0</v>
      </c>
      <c r="K226" s="77">
        <f>VLOOKUP($C227,単価表,9)</f>
        <v>0</v>
      </c>
      <c r="L226" s="77">
        <f>VLOOKUP($C227,単価表,9)</f>
        <v>0</v>
      </c>
      <c r="M226" s="77">
        <f>VLOOKUP($C227,単価表,9)</f>
        <v>0</v>
      </c>
      <c r="N226" s="77">
        <f t="shared" ref="N226:V226" si="138">VLOOKUP($C227,単価表,10)</f>
        <v>0</v>
      </c>
      <c r="O226" s="77">
        <f t="shared" si="138"/>
        <v>0</v>
      </c>
      <c r="P226" s="77">
        <f t="shared" si="138"/>
        <v>0</v>
      </c>
      <c r="Q226" s="77">
        <f t="shared" si="138"/>
        <v>0</v>
      </c>
      <c r="R226" s="77">
        <f t="shared" si="138"/>
        <v>0</v>
      </c>
      <c r="S226" s="77">
        <f t="shared" si="138"/>
        <v>0</v>
      </c>
      <c r="T226" s="77">
        <f t="shared" si="138"/>
        <v>0</v>
      </c>
      <c r="U226" s="77">
        <f t="shared" si="138"/>
        <v>0</v>
      </c>
      <c r="V226" s="77">
        <f t="shared" si="138"/>
        <v>0</v>
      </c>
      <c r="W226" s="77">
        <f>VLOOKUP($C227,単価表,9)</f>
        <v>0</v>
      </c>
      <c r="X226" s="77">
        <f>VLOOKUP($C227,単価表,9)</f>
        <v>0</v>
      </c>
      <c r="Y226" s="77">
        <f>VLOOKUP($C227,単価表,9)</f>
        <v>0</v>
      </c>
      <c r="Z226" s="77">
        <f>VLOOKUP($C227,単価表,10)</f>
        <v>0</v>
      </c>
      <c r="AA226" s="77">
        <f>VLOOKUP($C227,単価表,10)</f>
        <v>0</v>
      </c>
      <c r="AB226" s="77">
        <f>VLOOKUP($C227,単価表,10)</f>
        <v>0</v>
      </c>
      <c r="AC226" s="77">
        <f>VLOOKUP($C227,単価表,10)</f>
        <v>0</v>
      </c>
      <c r="AD226" s="77">
        <f>VLOOKUP($C227,単価表,10)</f>
        <v>0</v>
      </c>
      <c r="AE226" s="78"/>
      <c r="AF226" s="79"/>
      <c r="AG226" s="71"/>
    </row>
    <row r="227" spans="1:33" x14ac:dyDescent="0.2">
      <c r="A227" s="188"/>
      <c r="B227" s="198"/>
      <c r="C227" s="80">
        <v>11</v>
      </c>
      <c r="D227" s="81" t="s">
        <v>202</v>
      </c>
      <c r="E227" s="82">
        <v>105</v>
      </c>
      <c r="F227" s="83" t="s">
        <v>166</v>
      </c>
      <c r="G227" s="84" t="s">
        <v>114</v>
      </c>
      <c r="H227" s="85">
        <v>8380</v>
      </c>
      <c r="I227" s="85">
        <v>6146</v>
      </c>
      <c r="J227" s="85">
        <v>11661</v>
      </c>
      <c r="K227" s="85">
        <v>11956</v>
      </c>
      <c r="L227" s="85">
        <v>7463</v>
      </c>
      <c r="M227" s="85">
        <v>9145</v>
      </c>
      <c r="N227" s="85">
        <v>8751</v>
      </c>
      <c r="O227" s="85">
        <v>8409</v>
      </c>
      <c r="P227" s="85">
        <v>13148</v>
      </c>
      <c r="Q227" s="85">
        <v>13803</v>
      </c>
      <c r="R227" s="85">
        <v>13689</v>
      </c>
      <c r="S227" s="85">
        <v>10961</v>
      </c>
      <c r="T227" s="85">
        <v>8380</v>
      </c>
      <c r="U227" s="85">
        <v>6146</v>
      </c>
      <c r="V227" s="85">
        <v>11661</v>
      </c>
      <c r="W227" s="85">
        <v>11956</v>
      </c>
      <c r="X227" s="85">
        <v>7463</v>
      </c>
      <c r="Y227" s="85">
        <v>9145</v>
      </c>
      <c r="Z227" s="85">
        <v>8751</v>
      </c>
      <c r="AA227" s="85">
        <v>8409</v>
      </c>
      <c r="AB227" s="85">
        <v>13148</v>
      </c>
      <c r="AC227" s="85">
        <v>13803</v>
      </c>
      <c r="AD227" s="85">
        <v>13689</v>
      </c>
      <c r="AE227" s="86">
        <f>SUM(H227:AD227)</f>
        <v>236063</v>
      </c>
      <c r="AF227" s="87"/>
      <c r="AG227" s="88"/>
    </row>
    <row r="228" spans="1:33" x14ac:dyDescent="0.2">
      <c r="A228" s="220"/>
      <c r="B228" s="199"/>
      <c r="C228" s="97"/>
      <c r="D228" s="90" t="s">
        <v>204</v>
      </c>
      <c r="E228" s="91">
        <f>IF(C227&lt;8,INT(E226*契約月数),INT(E226*E227*契約月数))</f>
        <v>0</v>
      </c>
      <c r="F228" s="92"/>
      <c r="G228" s="93" t="s">
        <v>136</v>
      </c>
      <c r="H228" s="94">
        <f>INT(H226*H227)</f>
        <v>0</v>
      </c>
      <c r="I228" s="94">
        <f t="shared" ref="I228:AD228" si="139">INT(I226*I227)</f>
        <v>0</v>
      </c>
      <c r="J228" s="94">
        <f t="shared" si="139"/>
        <v>0</v>
      </c>
      <c r="K228" s="94">
        <f t="shared" si="139"/>
        <v>0</v>
      </c>
      <c r="L228" s="94">
        <f t="shared" si="139"/>
        <v>0</v>
      </c>
      <c r="M228" s="94">
        <f t="shared" si="139"/>
        <v>0</v>
      </c>
      <c r="N228" s="94">
        <f t="shared" si="139"/>
        <v>0</v>
      </c>
      <c r="O228" s="94">
        <f t="shared" si="139"/>
        <v>0</v>
      </c>
      <c r="P228" s="94">
        <f t="shared" si="139"/>
        <v>0</v>
      </c>
      <c r="Q228" s="94">
        <f t="shared" si="139"/>
        <v>0</v>
      </c>
      <c r="R228" s="94">
        <f t="shared" si="139"/>
        <v>0</v>
      </c>
      <c r="S228" s="94">
        <f t="shared" si="139"/>
        <v>0</v>
      </c>
      <c r="T228" s="94">
        <f t="shared" si="139"/>
        <v>0</v>
      </c>
      <c r="U228" s="94">
        <f t="shared" si="139"/>
        <v>0</v>
      </c>
      <c r="V228" s="94">
        <f t="shared" si="139"/>
        <v>0</v>
      </c>
      <c r="W228" s="94">
        <f t="shared" si="139"/>
        <v>0</v>
      </c>
      <c r="X228" s="94">
        <f t="shared" si="139"/>
        <v>0</v>
      </c>
      <c r="Y228" s="94">
        <f t="shared" si="139"/>
        <v>0</v>
      </c>
      <c r="Z228" s="94">
        <f t="shared" si="139"/>
        <v>0</v>
      </c>
      <c r="AA228" s="94">
        <f t="shared" si="139"/>
        <v>0</v>
      </c>
      <c r="AB228" s="94">
        <f t="shared" si="139"/>
        <v>0</v>
      </c>
      <c r="AC228" s="94">
        <f t="shared" si="139"/>
        <v>0</v>
      </c>
      <c r="AD228" s="94">
        <f t="shared" si="139"/>
        <v>0</v>
      </c>
      <c r="AE228" s="95">
        <f>SUM(H228:AD228)</f>
        <v>0</v>
      </c>
      <c r="AF228" s="96">
        <f>ROUNDDOWN(E228+AE228,0)</f>
        <v>0</v>
      </c>
      <c r="AG228" s="32"/>
    </row>
    <row r="229" spans="1:33" x14ac:dyDescent="0.2">
      <c r="A229" s="193">
        <v>54</v>
      </c>
      <c r="B229" s="221" t="s">
        <v>61</v>
      </c>
      <c r="C229" s="72"/>
      <c r="D229" s="73" t="s">
        <v>203</v>
      </c>
      <c r="E229" s="74">
        <f>VLOOKUP(C230,単価表,7)</f>
        <v>0</v>
      </c>
      <c r="F229" s="75"/>
      <c r="G229" s="76" t="s">
        <v>113</v>
      </c>
      <c r="H229" s="77">
        <f>VLOOKUP($C230,単価表,10)</f>
        <v>0</v>
      </c>
      <c r="I229" s="77">
        <f>VLOOKUP($C230,単価表,10)</f>
        <v>0</v>
      </c>
      <c r="J229" s="77">
        <f>VLOOKUP($C230,単価表,10)</f>
        <v>0</v>
      </c>
      <c r="K229" s="77">
        <f>VLOOKUP($C230,単価表,9)</f>
        <v>0</v>
      </c>
      <c r="L229" s="77">
        <f>VLOOKUP($C230,単価表,9)</f>
        <v>0</v>
      </c>
      <c r="M229" s="77">
        <f>VLOOKUP($C230,単価表,9)</f>
        <v>0</v>
      </c>
      <c r="N229" s="77">
        <f t="shared" ref="N229:V229" si="140">VLOOKUP($C230,単価表,10)</f>
        <v>0</v>
      </c>
      <c r="O229" s="77">
        <f t="shared" si="140"/>
        <v>0</v>
      </c>
      <c r="P229" s="77">
        <f t="shared" si="140"/>
        <v>0</v>
      </c>
      <c r="Q229" s="77">
        <f t="shared" si="140"/>
        <v>0</v>
      </c>
      <c r="R229" s="77">
        <f t="shared" si="140"/>
        <v>0</v>
      </c>
      <c r="S229" s="77">
        <f t="shared" si="140"/>
        <v>0</v>
      </c>
      <c r="T229" s="77">
        <f t="shared" si="140"/>
        <v>0</v>
      </c>
      <c r="U229" s="77">
        <f t="shared" si="140"/>
        <v>0</v>
      </c>
      <c r="V229" s="77">
        <f t="shared" si="140"/>
        <v>0</v>
      </c>
      <c r="W229" s="77">
        <f>VLOOKUP($C230,単価表,9)</f>
        <v>0</v>
      </c>
      <c r="X229" s="77">
        <f>VLOOKUP($C230,単価表,9)</f>
        <v>0</v>
      </c>
      <c r="Y229" s="77">
        <f>VLOOKUP($C230,単価表,9)</f>
        <v>0</v>
      </c>
      <c r="Z229" s="77">
        <f>VLOOKUP($C230,単価表,10)</f>
        <v>0</v>
      </c>
      <c r="AA229" s="77">
        <f>VLOOKUP($C230,単価表,10)</f>
        <v>0</v>
      </c>
      <c r="AB229" s="77">
        <f>VLOOKUP($C230,単価表,10)</f>
        <v>0</v>
      </c>
      <c r="AC229" s="77">
        <f>VLOOKUP($C230,単価表,10)</f>
        <v>0</v>
      </c>
      <c r="AD229" s="77">
        <f>VLOOKUP($C230,単価表,10)</f>
        <v>0</v>
      </c>
      <c r="AE229" s="78"/>
      <c r="AF229" s="79"/>
      <c r="AG229" s="71"/>
    </row>
    <row r="230" spans="1:33" x14ac:dyDescent="0.2">
      <c r="A230" s="188"/>
      <c r="B230" s="198"/>
      <c r="C230" s="80">
        <v>11</v>
      </c>
      <c r="D230" s="81" t="s">
        <v>202</v>
      </c>
      <c r="E230" s="82">
        <v>49</v>
      </c>
      <c r="F230" s="83" t="s">
        <v>166</v>
      </c>
      <c r="G230" s="84" t="s">
        <v>114</v>
      </c>
      <c r="H230" s="85">
        <v>2871</v>
      </c>
      <c r="I230" s="85">
        <v>2512</v>
      </c>
      <c r="J230" s="85">
        <v>3054</v>
      </c>
      <c r="K230" s="85">
        <v>3736</v>
      </c>
      <c r="L230" s="85">
        <v>2680</v>
      </c>
      <c r="M230" s="85">
        <v>3863</v>
      </c>
      <c r="N230" s="85">
        <v>2783</v>
      </c>
      <c r="O230" s="85">
        <v>2719</v>
      </c>
      <c r="P230" s="85">
        <v>4769</v>
      </c>
      <c r="Q230" s="85">
        <v>5682</v>
      </c>
      <c r="R230" s="85">
        <v>5845</v>
      </c>
      <c r="S230" s="85">
        <v>4743</v>
      </c>
      <c r="T230" s="85">
        <v>2871</v>
      </c>
      <c r="U230" s="85">
        <v>2512</v>
      </c>
      <c r="V230" s="85">
        <v>3054</v>
      </c>
      <c r="W230" s="85">
        <v>3736</v>
      </c>
      <c r="X230" s="85">
        <v>2680</v>
      </c>
      <c r="Y230" s="85">
        <v>3863</v>
      </c>
      <c r="Z230" s="85">
        <v>2783</v>
      </c>
      <c r="AA230" s="85">
        <v>2719</v>
      </c>
      <c r="AB230" s="85">
        <v>4769</v>
      </c>
      <c r="AC230" s="85">
        <v>5682</v>
      </c>
      <c r="AD230" s="85">
        <v>5845</v>
      </c>
      <c r="AE230" s="86">
        <f>SUM(H230:AD230)</f>
        <v>85771</v>
      </c>
      <c r="AF230" s="87"/>
      <c r="AG230" s="88"/>
    </row>
    <row r="231" spans="1:33" x14ac:dyDescent="0.2">
      <c r="A231" s="220"/>
      <c r="B231" s="199"/>
      <c r="C231" s="97"/>
      <c r="D231" s="90" t="s">
        <v>204</v>
      </c>
      <c r="E231" s="91">
        <f>IF(C230&lt;8,INT(E229*契約月数),INT(E229*E230*契約月数))</f>
        <v>0</v>
      </c>
      <c r="F231" s="92"/>
      <c r="G231" s="93" t="s">
        <v>136</v>
      </c>
      <c r="H231" s="94">
        <f>INT(H229*H230)</f>
        <v>0</v>
      </c>
      <c r="I231" s="94">
        <f t="shared" ref="I231:AD231" si="141">INT(I229*I230)</f>
        <v>0</v>
      </c>
      <c r="J231" s="94">
        <f t="shared" si="141"/>
        <v>0</v>
      </c>
      <c r="K231" s="94">
        <f t="shared" si="141"/>
        <v>0</v>
      </c>
      <c r="L231" s="94">
        <f t="shared" si="141"/>
        <v>0</v>
      </c>
      <c r="M231" s="94">
        <f t="shared" si="141"/>
        <v>0</v>
      </c>
      <c r="N231" s="94">
        <f t="shared" si="141"/>
        <v>0</v>
      </c>
      <c r="O231" s="94">
        <f t="shared" si="141"/>
        <v>0</v>
      </c>
      <c r="P231" s="94">
        <f t="shared" si="141"/>
        <v>0</v>
      </c>
      <c r="Q231" s="94">
        <f t="shared" si="141"/>
        <v>0</v>
      </c>
      <c r="R231" s="94">
        <f t="shared" si="141"/>
        <v>0</v>
      </c>
      <c r="S231" s="94">
        <f t="shared" si="141"/>
        <v>0</v>
      </c>
      <c r="T231" s="94">
        <f t="shared" si="141"/>
        <v>0</v>
      </c>
      <c r="U231" s="94">
        <f t="shared" si="141"/>
        <v>0</v>
      </c>
      <c r="V231" s="94">
        <f t="shared" si="141"/>
        <v>0</v>
      </c>
      <c r="W231" s="94">
        <f t="shared" si="141"/>
        <v>0</v>
      </c>
      <c r="X231" s="94">
        <f t="shared" si="141"/>
        <v>0</v>
      </c>
      <c r="Y231" s="94">
        <f t="shared" si="141"/>
        <v>0</v>
      </c>
      <c r="Z231" s="94">
        <f t="shared" si="141"/>
        <v>0</v>
      </c>
      <c r="AA231" s="94">
        <f t="shared" si="141"/>
        <v>0</v>
      </c>
      <c r="AB231" s="94">
        <f t="shared" si="141"/>
        <v>0</v>
      </c>
      <c r="AC231" s="94">
        <f t="shared" si="141"/>
        <v>0</v>
      </c>
      <c r="AD231" s="94">
        <f t="shared" si="141"/>
        <v>0</v>
      </c>
      <c r="AE231" s="95">
        <f>SUM(H231:AD231)</f>
        <v>0</v>
      </c>
      <c r="AF231" s="96">
        <f>ROUNDDOWN(E231+AE231,0)</f>
        <v>0</v>
      </c>
      <c r="AG231" s="32"/>
    </row>
    <row r="232" spans="1:33" x14ac:dyDescent="0.2">
      <c r="A232" s="193">
        <v>55</v>
      </c>
      <c r="B232" s="221" t="s">
        <v>62</v>
      </c>
      <c r="C232" s="72"/>
      <c r="D232" s="73" t="s">
        <v>203</v>
      </c>
      <c r="E232" s="74">
        <f>VLOOKUP(C233,単価表,7)</f>
        <v>0</v>
      </c>
      <c r="F232" s="75"/>
      <c r="G232" s="76" t="s">
        <v>113</v>
      </c>
      <c r="H232" s="77">
        <f>VLOOKUP($C233,単価表,10)</f>
        <v>0</v>
      </c>
      <c r="I232" s="77">
        <f>VLOOKUP($C233,単価表,10)</f>
        <v>0</v>
      </c>
      <c r="J232" s="77">
        <f>VLOOKUP($C233,単価表,10)</f>
        <v>0</v>
      </c>
      <c r="K232" s="77">
        <f>VLOOKUP($C233,単価表,9)</f>
        <v>0</v>
      </c>
      <c r="L232" s="77">
        <f>VLOOKUP($C233,単価表,9)</f>
        <v>0</v>
      </c>
      <c r="M232" s="77">
        <f>VLOOKUP($C233,単価表,9)</f>
        <v>0</v>
      </c>
      <c r="N232" s="77">
        <f t="shared" ref="N232:V232" si="142">VLOOKUP($C233,単価表,10)</f>
        <v>0</v>
      </c>
      <c r="O232" s="77">
        <f t="shared" si="142"/>
        <v>0</v>
      </c>
      <c r="P232" s="77">
        <f t="shared" si="142"/>
        <v>0</v>
      </c>
      <c r="Q232" s="77">
        <f t="shared" si="142"/>
        <v>0</v>
      </c>
      <c r="R232" s="77">
        <f t="shared" si="142"/>
        <v>0</v>
      </c>
      <c r="S232" s="77">
        <f t="shared" si="142"/>
        <v>0</v>
      </c>
      <c r="T232" s="77">
        <f t="shared" si="142"/>
        <v>0</v>
      </c>
      <c r="U232" s="77">
        <f t="shared" si="142"/>
        <v>0</v>
      </c>
      <c r="V232" s="77">
        <f t="shared" si="142"/>
        <v>0</v>
      </c>
      <c r="W232" s="77">
        <f>VLOOKUP($C233,単価表,9)</f>
        <v>0</v>
      </c>
      <c r="X232" s="77">
        <f>VLOOKUP($C233,単価表,9)</f>
        <v>0</v>
      </c>
      <c r="Y232" s="77">
        <f>VLOOKUP($C233,単価表,9)</f>
        <v>0</v>
      </c>
      <c r="Z232" s="77">
        <f>VLOOKUP($C233,単価表,10)</f>
        <v>0</v>
      </c>
      <c r="AA232" s="77">
        <f>VLOOKUP($C233,単価表,10)</f>
        <v>0</v>
      </c>
      <c r="AB232" s="77">
        <f>VLOOKUP($C233,単価表,10)</f>
        <v>0</v>
      </c>
      <c r="AC232" s="77">
        <f>VLOOKUP($C233,単価表,10)</f>
        <v>0</v>
      </c>
      <c r="AD232" s="77">
        <f>VLOOKUP($C233,単価表,10)</f>
        <v>0</v>
      </c>
      <c r="AE232" s="78"/>
      <c r="AF232" s="79"/>
      <c r="AG232" s="71"/>
    </row>
    <row r="233" spans="1:33" x14ac:dyDescent="0.2">
      <c r="A233" s="188"/>
      <c r="B233" s="198"/>
      <c r="C233" s="80">
        <v>11</v>
      </c>
      <c r="D233" s="81" t="s">
        <v>202</v>
      </c>
      <c r="E233" s="82">
        <v>123</v>
      </c>
      <c r="F233" s="83" t="s">
        <v>166</v>
      </c>
      <c r="G233" s="84" t="s">
        <v>114</v>
      </c>
      <c r="H233" s="85">
        <v>8792</v>
      </c>
      <c r="I233" s="85">
        <v>7576</v>
      </c>
      <c r="J233" s="85">
        <v>10758</v>
      </c>
      <c r="K233" s="85">
        <v>11917</v>
      </c>
      <c r="L233" s="85">
        <v>7765</v>
      </c>
      <c r="M233" s="85">
        <v>9451</v>
      </c>
      <c r="N233" s="85">
        <v>8524</v>
      </c>
      <c r="O233" s="85">
        <v>8403</v>
      </c>
      <c r="P233" s="85">
        <v>12426</v>
      </c>
      <c r="Q233" s="85">
        <v>14490</v>
      </c>
      <c r="R233" s="85">
        <v>14570</v>
      </c>
      <c r="S233" s="85">
        <v>11987</v>
      </c>
      <c r="T233" s="85">
        <v>8792</v>
      </c>
      <c r="U233" s="85">
        <v>7576</v>
      </c>
      <c r="V233" s="85">
        <v>10758</v>
      </c>
      <c r="W233" s="85">
        <v>11917</v>
      </c>
      <c r="X233" s="85">
        <v>7765</v>
      </c>
      <c r="Y233" s="85">
        <v>9451</v>
      </c>
      <c r="Z233" s="85">
        <v>8524</v>
      </c>
      <c r="AA233" s="85">
        <v>8403</v>
      </c>
      <c r="AB233" s="85">
        <v>12426</v>
      </c>
      <c r="AC233" s="85">
        <v>14490</v>
      </c>
      <c r="AD233" s="85">
        <v>14570</v>
      </c>
      <c r="AE233" s="86">
        <f>SUM(H233:AD233)</f>
        <v>241331</v>
      </c>
      <c r="AF233" s="87"/>
      <c r="AG233" s="88"/>
    </row>
    <row r="234" spans="1:33" x14ac:dyDescent="0.2">
      <c r="A234" s="220"/>
      <c r="B234" s="199"/>
      <c r="C234" s="97"/>
      <c r="D234" s="90" t="s">
        <v>204</v>
      </c>
      <c r="E234" s="91">
        <f>IF(C233&lt;8,INT(E232*契約月数),INT(E232*E233*契約月数))</f>
        <v>0</v>
      </c>
      <c r="F234" s="92"/>
      <c r="G234" s="93" t="s">
        <v>136</v>
      </c>
      <c r="H234" s="94">
        <f>INT(H232*H233)</f>
        <v>0</v>
      </c>
      <c r="I234" s="94">
        <f t="shared" ref="I234:AD234" si="143">INT(I232*I233)</f>
        <v>0</v>
      </c>
      <c r="J234" s="94">
        <f t="shared" si="143"/>
        <v>0</v>
      </c>
      <c r="K234" s="94">
        <f t="shared" si="143"/>
        <v>0</v>
      </c>
      <c r="L234" s="94">
        <f t="shared" si="143"/>
        <v>0</v>
      </c>
      <c r="M234" s="94">
        <f t="shared" si="143"/>
        <v>0</v>
      </c>
      <c r="N234" s="94">
        <f t="shared" si="143"/>
        <v>0</v>
      </c>
      <c r="O234" s="94">
        <f t="shared" si="143"/>
        <v>0</v>
      </c>
      <c r="P234" s="94">
        <f t="shared" si="143"/>
        <v>0</v>
      </c>
      <c r="Q234" s="94">
        <f t="shared" si="143"/>
        <v>0</v>
      </c>
      <c r="R234" s="94">
        <f t="shared" si="143"/>
        <v>0</v>
      </c>
      <c r="S234" s="94">
        <f t="shared" si="143"/>
        <v>0</v>
      </c>
      <c r="T234" s="94">
        <f t="shared" si="143"/>
        <v>0</v>
      </c>
      <c r="U234" s="94">
        <f t="shared" si="143"/>
        <v>0</v>
      </c>
      <c r="V234" s="94">
        <f t="shared" si="143"/>
        <v>0</v>
      </c>
      <c r="W234" s="94">
        <f t="shared" si="143"/>
        <v>0</v>
      </c>
      <c r="X234" s="94">
        <f t="shared" si="143"/>
        <v>0</v>
      </c>
      <c r="Y234" s="94">
        <f t="shared" si="143"/>
        <v>0</v>
      </c>
      <c r="Z234" s="94">
        <f t="shared" si="143"/>
        <v>0</v>
      </c>
      <c r="AA234" s="94">
        <f t="shared" si="143"/>
        <v>0</v>
      </c>
      <c r="AB234" s="94">
        <f t="shared" si="143"/>
        <v>0</v>
      </c>
      <c r="AC234" s="94">
        <f t="shared" si="143"/>
        <v>0</v>
      </c>
      <c r="AD234" s="94">
        <f t="shared" si="143"/>
        <v>0</v>
      </c>
      <c r="AE234" s="95">
        <f>SUM(H234:AD234)</f>
        <v>0</v>
      </c>
      <c r="AF234" s="96">
        <f>ROUNDDOWN(E234+AE234,0)</f>
        <v>0</v>
      </c>
      <c r="AG234" s="32"/>
    </row>
    <row r="235" spans="1:33" x14ac:dyDescent="0.2">
      <c r="A235" s="193">
        <v>56</v>
      </c>
      <c r="B235" s="221" t="s">
        <v>63</v>
      </c>
      <c r="C235" s="72"/>
      <c r="D235" s="73" t="s">
        <v>203</v>
      </c>
      <c r="E235" s="74">
        <f>VLOOKUP(C236,単価表,7)</f>
        <v>0</v>
      </c>
      <c r="F235" s="75"/>
      <c r="G235" s="76" t="s">
        <v>113</v>
      </c>
      <c r="H235" s="77">
        <f>VLOOKUP($C236,単価表,10)</f>
        <v>0</v>
      </c>
      <c r="I235" s="77">
        <f>VLOOKUP($C236,単価表,10)</f>
        <v>0</v>
      </c>
      <c r="J235" s="77">
        <f>VLOOKUP($C236,単価表,10)</f>
        <v>0</v>
      </c>
      <c r="K235" s="77">
        <f>VLOOKUP($C236,単価表,9)</f>
        <v>0</v>
      </c>
      <c r="L235" s="77">
        <f>VLOOKUP($C236,単価表,9)</f>
        <v>0</v>
      </c>
      <c r="M235" s="77">
        <f>VLOOKUP($C236,単価表,9)</f>
        <v>0</v>
      </c>
      <c r="N235" s="77">
        <f t="shared" ref="N235:V235" si="144">VLOOKUP($C236,単価表,10)</f>
        <v>0</v>
      </c>
      <c r="O235" s="77">
        <f t="shared" si="144"/>
        <v>0</v>
      </c>
      <c r="P235" s="77">
        <f t="shared" si="144"/>
        <v>0</v>
      </c>
      <c r="Q235" s="77">
        <f t="shared" si="144"/>
        <v>0</v>
      </c>
      <c r="R235" s="77">
        <f t="shared" si="144"/>
        <v>0</v>
      </c>
      <c r="S235" s="77">
        <f t="shared" si="144"/>
        <v>0</v>
      </c>
      <c r="T235" s="77">
        <f t="shared" si="144"/>
        <v>0</v>
      </c>
      <c r="U235" s="77">
        <f t="shared" si="144"/>
        <v>0</v>
      </c>
      <c r="V235" s="77">
        <f t="shared" si="144"/>
        <v>0</v>
      </c>
      <c r="W235" s="77">
        <f>VLOOKUP($C236,単価表,9)</f>
        <v>0</v>
      </c>
      <c r="X235" s="77">
        <f>VLOOKUP($C236,単価表,9)</f>
        <v>0</v>
      </c>
      <c r="Y235" s="77">
        <f>VLOOKUP($C236,単価表,9)</f>
        <v>0</v>
      </c>
      <c r="Z235" s="77">
        <f>VLOOKUP($C236,単価表,10)</f>
        <v>0</v>
      </c>
      <c r="AA235" s="77">
        <f>VLOOKUP($C236,単価表,10)</f>
        <v>0</v>
      </c>
      <c r="AB235" s="77">
        <f>VLOOKUP($C236,単価表,10)</f>
        <v>0</v>
      </c>
      <c r="AC235" s="77">
        <f>VLOOKUP($C236,単価表,10)</f>
        <v>0</v>
      </c>
      <c r="AD235" s="77">
        <f>VLOOKUP($C236,単価表,10)</f>
        <v>0</v>
      </c>
      <c r="AE235" s="78"/>
      <c r="AF235" s="79"/>
      <c r="AG235" s="71"/>
    </row>
    <row r="236" spans="1:33" x14ac:dyDescent="0.2">
      <c r="A236" s="188"/>
      <c r="B236" s="198"/>
      <c r="C236" s="80">
        <v>11</v>
      </c>
      <c r="D236" s="81" t="s">
        <v>202</v>
      </c>
      <c r="E236" s="82">
        <v>75</v>
      </c>
      <c r="F236" s="83" t="s">
        <v>166</v>
      </c>
      <c r="G236" s="84" t="s">
        <v>114</v>
      </c>
      <c r="H236" s="85">
        <v>5823</v>
      </c>
      <c r="I236" s="85">
        <v>6009</v>
      </c>
      <c r="J236" s="85">
        <v>7623</v>
      </c>
      <c r="K236" s="85">
        <v>8049</v>
      </c>
      <c r="L236" s="85">
        <v>4947</v>
      </c>
      <c r="M236" s="85">
        <v>6516</v>
      </c>
      <c r="N236" s="85">
        <v>6028</v>
      </c>
      <c r="O236" s="85">
        <v>5454</v>
      </c>
      <c r="P236" s="85">
        <v>6888</v>
      </c>
      <c r="Q236" s="85">
        <v>8305</v>
      </c>
      <c r="R236" s="85">
        <v>8279</v>
      </c>
      <c r="S236" s="85">
        <v>6865</v>
      </c>
      <c r="T236" s="85">
        <v>5823</v>
      </c>
      <c r="U236" s="85">
        <v>6009</v>
      </c>
      <c r="V236" s="85">
        <v>7623</v>
      </c>
      <c r="W236" s="85">
        <v>8049</v>
      </c>
      <c r="X236" s="85">
        <v>4947</v>
      </c>
      <c r="Y236" s="85">
        <v>6516</v>
      </c>
      <c r="Z236" s="85">
        <v>6028</v>
      </c>
      <c r="AA236" s="85">
        <v>5454</v>
      </c>
      <c r="AB236" s="85">
        <v>6888</v>
      </c>
      <c r="AC236" s="85">
        <v>8305</v>
      </c>
      <c r="AD236" s="85">
        <v>8279</v>
      </c>
      <c r="AE236" s="86">
        <f>SUM(H236:AD236)</f>
        <v>154707</v>
      </c>
      <c r="AF236" s="87"/>
      <c r="AG236" s="88"/>
    </row>
    <row r="237" spans="1:33" x14ac:dyDescent="0.2">
      <c r="A237" s="220"/>
      <c r="B237" s="199"/>
      <c r="C237" s="97"/>
      <c r="D237" s="90" t="s">
        <v>204</v>
      </c>
      <c r="E237" s="91">
        <f>IF(C236&lt;8,INT(E235*契約月数),INT(E235*E236*契約月数))</f>
        <v>0</v>
      </c>
      <c r="F237" s="92"/>
      <c r="G237" s="93" t="s">
        <v>136</v>
      </c>
      <c r="H237" s="94">
        <f>INT(H235*H236)</f>
        <v>0</v>
      </c>
      <c r="I237" s="94">
        <f t="shared" ref="I237:AD237" si="145">INT(I235*I236)</f>
        <v>0</v>
      </c>
      <c r="J237" s="94">
        <f t="shared" si="145"/>
        <v>0</v>
      </c>
      <c r="K237" s="94">
        <f t="shared" si="145"/>
        <v>0</v>
      </c>
      <c r="L237" s="94">
        <f t="shared" si="145"/>
        <v>0</v>
      </c>
      <c r="M237" s="94">
        <f t="shared" si="145"/>
        <v>0</v>
      </c>
      <c r="N237" s="94">
        <f t="shared" si="145"/>
        <v>0</v>
      </c>
      <c r="O237" s="94">
        <f t="shared" si="145"/>
        <v>0</v>
      </c>
      <c r="P237" s="94">
        <f t="shared" si="145"/>
        <v>0</v>
      </c>
      <c r="Q237" s="94">
        <f t="shared" si="145"/>
        <v>0</v>
      </c>
      <c r="R237" s="94">
        <f t="shared" si="145"/>
        <v>0</v>
      </c>
      <c r="S237" s="94">
        <f t="shared" si="145"/>
        <v>0</v>
      </c>
      <c r="T237" s="94">
        <f t="shared" si="145"/>
        <v>0</v>
      </c>
      <c r="U237" s="94">
        <f t="shared" si="145"/>
        <v>0</v>
      </c>
      <c r="V237" s="94">
        <f t="shared" si="145"/>
        <v>0</v>
      </c>
      <c r="W237" s="94">
        <f t="shared" si="145"/>
        <v>0</v>
      </c>
      <c r="X237" s="94">
        <f t="shared" si="145"/>
        <v>0</v>
      </c>
      <c r="Y237" s="94">
        <f t="shared" si="145"/>
        <v>0</v>
      </c>
      <c r="Z237" s="94">
        <f t="shared" si="145"/>
        <v>0</v>
      </c>
      <c r="AA237" s="94">
        <f t="shared" si="145"/>
        <v>0</v>
      </c>
      <c r="AB237" s="94">
        <f t="shared" si="145"/>
        <v>0</v>
      </c>
      <c r="AC237" s="94">
        <f t="shared" si="145"/>
        <v>0</v>
      </c>
      <c r="AD237" s="94">
        <f t="shared" si="145"/>
        <v>0</v>
      </c>
      <c r="AE237" s="95">
        <f>SUM(H237:AD237)</f>
        <v>0</v>
      </c>
      <c r="AF237" s="96">
        <f>ROUNDDOWN(E237+AE237,0)</f>
        <v>0</v>
      </c>
      <c r="AG237" s="32"/>
    </row>
    <row r="238" spans="1:33" x14ac:dyDescent="0.2">
      <c r="A238" s="193">
        <v>57</v>
      </c>
      <c r="B238" s="221" t="s">
        <v>64</v>
      </c>
      <c r="C238" s="72"/>
      <c r="D238" s="73" t="s">
        <v>203</v>
      </c>
      <c r="E238" s="74">
        <f>VLOOKUP(C239,単価表,7)</f>
        <v>0</v>
      </c>
      <c r="F238" s="75"/>
      <c r="G238" s="76" t="s">
        <v>113</v>
      </c>
      <c r="H238" s="77">
        <f>VLOOKUP($C239,単価表,10)</f>
        <v>0</v>
      </c>
      <c r="I238" s="77">
        <f>VLOOKUP($C239,単価表,10)</f>
        <v>0</v>
      </c>
      <c r="J238" s="77">
        <f>VLOOKUP($C239,単価表,10)</f>
        <v>0</v>
      </c>
      <c r="K238" s="77">
        <f>VLOOKUP($C239,単価表,9)</f>
        <v>0</v>
      </c>
      <c r="L238" s="77">
        <f>VLOOKUP($C239,単価表,9)</f>
        <v>0</v>
      </c>
      <c r="M238" s="77">
        <f>VLOOKUP($C239,単価表,9)</f>
        <v>0</v>
      </c>
      <c r="N238" s="77">
        <f t="shared" ref="N238:V238" si="146">VLOOKUP($C239,単価表,10)</f>
        <v>0</v>
      </c>
      <c r="O238" s="77">
        <f t="shared" si="146"/>
        <v>0</v>
      </c>
      <c r="P238" s="77">
        <f t="shared" si="146"/>
        <v>0</v>
      </c>
      <c r="Q238" s="77">
        <f t="shared" si="146"/>
        <v>0</v>
      </c>
      <c r="R238" s="77">
        <f t="shared" si="146"/>
        <v>0</v>
      </c>
      <c r="S238" s="77">
        <f t="shared" si="146"/>
        <v>0</v>
      </c>
      <c r="T238" s="77">
        <f t="shared" si="146"/>
        <v>0</v>
      </c>
      <c r="U238" s="77">
        <f t="shared" si="146"/>
        <v>0</v>
      </c>
      <c r="V238" s="77">
        <f t="shared" si="146"/>
        <v>0</v>
      </c>
      <c r="W238" s="77">
        <f>VLOOKUP($C239,単価表,9)</f>
        <v>0</v>
      </c>
      <c r="X238" s="77">
        <f>VLOOKUP($C239,単価表,9)</f>
        <v>0</v>
      </c>
      <c r="Y238" s="77">
        <f>VLOOKUP($C239,単価表,9)</f>
        <v>0</v>
      </c>
      <c r="Z238" s="77">
        <f>VLOOKUP($C239,単価表,10)</f>
        <v>0</v>
      </c>
      <c r="AA238" s="77">
        <f>VLOOKUP($C239,単価表,10)</f>
        <v>0</v>
      </c>
      <c r="AB238" s="77">
        <f>VLOOKUP($C239,単価表,10)</f>
        <v>0</v>
      </c>
      <c r="AC238" s="77">
        <f>VLOOKUP($C239,単価表,10)</f>
        <v>0</v>
      </c>
      <c r="AD238" s="77">
        <f>VLOOKUP($C239,単価表,10)</f>
        <v>0</v>
      </c>
      <c r="AE238" s="78"/>
      <c r="AF238" s="79"/>
      <c r="AG238" s="71"/>
    </row>
    <row r="239" spans="1:33" x14ac:dyDescent="0.2">
      <c r="A239" s="188"/>
      <c r="B239" s="198"/>
      <c r="C239" s="80">
        <v>11</v>
      </c>
      <c r="D239" s="81" t="s">
        <v>202</v>
      </c>
      <c r="E239" s="82">
        <v>51</v>
      </c>
      <c r="F239" s="83" t="s">
        <v>166</v>
      </c>
      <c r="G239" s="84" t="s">
        <v>114</v>
      </c>
      <c r="H239" s="85">
        <v>3713</v>
      </c>
      <c r="I239" s="85">
        <v>3379</v>
      </c>
      <c r="J239" s="85">
        <v>5056</v>
      </c>
      <c r="K239" s="85">
        <v>5164</v>
      </c>
      <c r="L239" s="85">
        <v>3307</v>
      </c>
      <c r="M239" s="85">
        <v>4418</v>
      </c>
      <c r="N239" s="85">
        <v>3739</v>
      </c>
      <c r="O239" s="85">
        <v>3355</v>
      </c>
      <c r="P239" s="85">
        <v>5504</v>
      </c>
      <c r="Q239" s="85">
        <v>6404</v>
      </c>
      <c r="R239" s="85">
        <v>6025</v>
      </c>
      <c r="S239" s="85">
        <v>5200</v>
      </c>
      <c r="T239" s="85">
        <v>3713</v>
      </c>
      <c r="U239" s="85">
        <v>3379</v>
      </c>
      <c r="V239" s="85">
        <v>5056</v>
      </c>
      <c r="W239" s="85">
        <v>5164</v>
      </c>
      <c r="X239" s="85">
        <v>3307</v>
      </c>
      <c r="Y239" s="85">
        <v>4418</v>
      </c>
      <c r="Z239" s="85">
        <v>3739</v>
      </c>
      <c r="AA239" s="85">
        <v>3355</v>
      </c>
      <c r="AB239" s="85">
        <v>5504</v>
      </c>
      <c r="AC239" s="85">
        <v>6404</v>
      </c>
      <c r="AD239" s="85">
        <v>6025</v>
      </c>
      <c r="AE239" s="86">
        <f>SUM(H239:AD239)</f>
        <v>105328</v>
      </c>
      <c r="AF239" s="87"/>
      <c r="AG239" s="88"/>
    </row>
    <row r="240" spans="1:33" x14ac:dyDescent="0.2">
      <c r="A240" s="220"/>
      <c r="B240" s="199"/>
      <c r="C240" s="97"/>
      <c r="D240" s="90" t="s">
        <v>204</v>
      </c>
      <c r="E240" s="91">
        <f>IF(C239&lt;8,INT(E238*契約月数),INT(E238*E239*契約月数))</f>
        <v>0</v>
      </c>
      <c r="F240" s="92"/>
      <c r="G240" s="93" t="s">
        <v>136</v>
      </c>
      <c r="H240" s="94">
        <f>INT(H238*H239)</f>
        <v>0</v>
      </c>
      <c r="I240" s="94">
        <f t="shared" ref="I240:AD240" si="147">INT(I238*I239)</f>
        <v>0</v>
      </c>
      <c r="J240" s="94">
        <f t="shared" si="147"/>
        <v>0</v>
      </c>
      <c r="K240" s="94">
        <f t="shared" si="147"/>
        <v>0</v>
      </c>
      <c r="L240" s="94">
        <f t="shared" si="147"/>
        <v>0</v>
      </c>
      <c r="M240" s="94">
        <f t="shared" si="147"/>
        <v>0</v>
      </c>
      <c r="N240" s="94">
        <f t="shared" si="147"/>
        <v>0</v>
      </c>
      <c r="O240" s="94">
        <f t="shared" si="147"/>
        <v>0</v>
      </c>
      <c r="P240" s="94">
        <f t="shared" si="147"/>
        <v>0</v>
      </c>
      <c r="Q240" s="94">
        <f t="shared" si="147"/>
        <v>0</v>
      </c>
      <c r="R240" s="94">
        <f t="shared" si="147"/>
        <v>0</v>
      </c>
      <c r="S240" s="94">
        <f t="shared" si="147"/>
        <v>0</v>
      </c>
      <c r="T240" s="94">
        <f t="shared" si="147"/>
        <v>0</v>
      </c>
      <c r="U240" s="94">
        <f t="shared" si="147"/>
        <v>0</v>
      </c>
      <c r="V240" s="94">
        <f t="shared" si="147"/>
        <v>0</v>
      </c>
      <c r="W240" s="94">
        <f t="shared" si="147"/>
        <v>0</v>
      </c>
      <c r="X240" s="94">
        <f t="shared" si="147"/>
        <v>0</v>
      </c>
      <c r="Y240" s="94">
        <f t="shared" si="147"/>
        <v>0</v>
      </c>
      <c r="Z240" s="94">
        <f t="shared" si="147"/>
        <v>0</v>
      </c>
      <c r="AA240" s="94">
        <f t="shared" si="147"/>
        <v>0</v>
      </c>
      <c r="AB240" s="94">
        <f t="shared" si="147"/>
        <v>0</v>
      </c>
      <c r="AC240" s="94">
        <f t="shared" si="147"/>
        <v>0</v>
      </c>
      <c r="AD240" s="94">
        <f t="shared" si="147"/>
        <v>0</v>
      </c>
      <c r="AE240" s="95">
        <f>SUM(H240:AD240)</f>
        <v>0</v>
      </c>
      <c r="AF240" s="96">
        <f>ROUNDDOWN(E240+AE240,0)</f>
        <v>0</v>
      </c>
      <c r="AG240" s="32"/>
    </row>
    <row r="241" spans="1:33" x14ac:dyDescent="0.2">
      <c r="A241" s="193">
        <v>58</v>
      </c>
      <c r="B241" s="221" t="s">
        <v>182</v>
      </c>
      <c r="C241" s="72"/>
      <c r="D241" s="73" t="s">
        <v>203</v>
      </c>
      <c r="E241" s="74">
        <f>VLOOKUP(C242,単価表,7)</f>
        <v>0</v>
      </c>
      <c r="F241" s="75"/>
      <c r="G241" s="76" t="s">
        <v>113</v>
      </c>
      <c r="H241" s="77">
        <f>VLOOKUP($C242,単価表,10)</f>
        <v>0</v>
      </c>
      <c r="I241" s="77">
        <f>VLOOKUP($C242,単価表,10)</f>
        <v>0</v>
      </c>
      <c r="J241" s="77">
        <f>VLOOKUP($C242,単価表,10)</f>
        <v>0</v>
      </c>
      <c r="K241" s="77">
        <f>VLOOKUP($C242,単価表,9)</f>
        <v>0</v>
      </c>
      <c r="L241" s="77">
        <f>VLOOKUP($C242,単価表,9)</f>
        <v>0</v>
      </c>
      <c r="M241" s="77">
        <f>VLOOKUP($C242,単価表,9)</f>
        <v>0</v>
      </c>
      <c r="N241" s="77">
        <f t="shared" ref="N241:V241" si="148">VLOOKUP($C242,単価表,10)</f>
        <v>0</v>
      </c>
      <c r="O241" s="77">
        <f t="shared" si="148"/>
        <v>0</v>
      </c>
      <c r="P241" s="77">
        <f t="shared" si="148"/>
        <v>0</v>
      </c>
      <c r="Q241" s="77">
        <f t="shared" si="148"/>
        <v>0</v>
      </c>
      <c r="R241" s="77">
        <f t="shared" si="148"/>
        <v>0</v>
      </c>
      <c r="S241" s="77">
        <f t="shared" si="148"/>
        <v>0</v>
      </c>
      <c r="T241" s="77">
        <f t="shared" si="148"/>
        <v>0</v>
      </c>
      <c r="U241" s="77">
        <f t="shared" si="148"/>
        <v>0</v>
      </c>
      <c r="V241" s="77">
        <f t="shared" si="148"/>
        <v>0</v>
      </c>
      <c r="W241" s="77">
        <f>VLOOKUP($C242,単価表,9)</f>
        <v>0</v>
      </c>
      <c r="X241" s="77">
        <f>VLOOKUP($C242,単価表,9)</f>
        <v>0</v>
      </c>
      <c r="Y241" s="77">
        <f>VLOOKUP($C242,単価表,9)</f>
        <v>0</v>
      </c>
      <c r="Z241" s="77">
        <f>VLOOKUP($C242,単価表,10)</f>
        <v>0</v>
      </c>
      <c r="AA241" s="77">
        <f>VLOOKUP($C242,単価表,10)</f>
        <v>0</v>
      </c>
      <c r="AB241" s="77">
        <f>VLOOKUP($C242,単価表,10)</f>
        <v>0</v>
      </c>
      <c r="AC241" s="77">
        <f>VLOOKUP($C242,単価表,10)</f>
        <v>0</v>
      </c>
      <c r="AD241" s="77">
        <f>VLOOKUP($C242,単価表,10)</f>
        <v>0</v>
      </c>
      <c r="AE241" s="78"/>
      <c r="AF241" s="79"/>
      <c r="AG241" s="71"/>
    </row>
    <row r="242" spans="1:33" x14ac:dyDescent="0.2">
      <c r="A242" s="188"/>
      <c r="B242" s="198"/>
      <c r="C242" s="80">
        <v>11</v>
      </c>
      <c r="D242" s="81" t="s">
        <v>202</v>
      </c>
      <c r="E242" s="82">
        <v>33</v>
      </c>
      <c r="F242" s="83" t="s">
        <v>166</v>
      </c>
      <c r="G242" s="84" t="s">
        <v>114</v>
      </c>
      <c r="H242" s="85">
        <v>2331</v>
      </c>
      <c r="I242" s="85">
        <v>2882</v>
      </c>
      <c r="J242" s="85">
        <v>3877</v>
      </c>
      <c r="K242" s="85">
        <v>3900</v>
      </c>
      <c r="L242" s="85">
        <v>1987</v>
      </c>
      <c r="M242" s="85">
        <v>2287</v>
      </c>
      <c r="N242" s="85">
        <v>2546</v>
      </c>
      <c r="O242" s="85">
        <v>2247</v>
      </c>
      <c r="P242" s="85">
        <v>3275</v>
      </c>
      <c r="Q242" s="85">
        <v>3895</v>
      </c>
      <c r="R242" s="85">
        <v>3789</v>
      </c>
      <c r="S242" s="85">
        <v>3343</v>
      </c>
      <c r="T242" s="85">
        <v>2331</v>
      </c>
      <c r="U242" s="85">
        <v>2882</v>
      </c>
      <c r="V242" s="85">
        <v>3877</v>
      </c>
      <c r="W242" s="85">
        <v>3900</v>
      </c>
      <c r="X242" s="85">
        <v>1987</v>
      </c>
      <c r="Y242" s="85">
        <v>2287</v>
      </c>
      <c r="Z242" s="85">
        <v>2546</v>
      </c>
      <c r="AA242" s="85">
        <v>2247</v>
      </c>
      <c r="AB242" s="85">
        <v>3275</v>
      </c>
      <c r="AC242" s="85">
        <v>3895</v>
      </c>
      <c r="AD242" s="85">
        <v>3789</v>
      </c>
      <c r="AE242" s="86">
        <f>SUM(H242:AD242)</f>
        <v>69375</v>
      </c>
      <c r="AF242" s="87"/>
      <c r="AG242" s="88"/>
    </row>
    <row r="243" spans="1:33" x14ac:dyDescent="0.2">
      <c r="A243" s="220"/>
      <c r="B243" s="199"/>
      <c r="C243" s="97"/>
      <c r="D243" s="90" t="s">
        <v>204</v>
      </c>
      <c r="E243" s="91">
        <f>IF(C242&lt;8,INT(E241*契約月数),INT(E241*E242*契約月数))</f>
        <v>0</v>
      </c>
      <c r="F243" s="92"/>
      <c r="G243" s="93" t="s">
        <v>136</v>
      </c>
      <c r="H243" s="94">
        <f>INT(H241*H242)</f>
        <v>0</v>
      </c>
      <c r="I243" s="94">
        <f t="shared" ref="I243:AD243" si="149">INT(I241*I242)</f>
        <v>0</v>
      </c>
      <c r="J243" s="94">
        <f t="shared" si="149"/>
        <v>0</v>
      </c>
      <c r="K243" s="94">
        <f t="shared" si="149"/>
        <v>0</v>
      </c>
      <c r="L243" s="94">
        <f t="shared" si="149"/>
        <v>0</v>
      </c>
      <c r="M243" s="94">
        <f t="shared" si="149"/>
        <v>0</v>
      </c>
      <c r="N243" s="94">
        <f t="shared" si="149"/>
        <v>0</v>
      </c>
      <c r="O243" s="94">
        <f t="shared" si="149"/>
        <v>0</v>
      </c>
      <c r="P243" s="94">
        <f t="shared" si="149"/>
        <v>0</v>
      </c>
      <c r="Q243" s="94">
        <f t="shared" si="149"/>
        <v>0</v>
      </c>
      <c r="R243" s="94">
        <f t="shared" si="149"/>
        <v>0</v>
      </c>
      <c r="S243" s="94">
        <f t="shared" si="149"/>
        <v>0</v>
      </c>
      <c r="T243" s="94">
        <f t="shared" si="149"/>
        <v>0</v>
      </c>
      <c r="U243" s="94">
        <f t="shared" si="149"/>
        <v>0</v>
      </c>
      <c r="V243" s="94">
        <f t="shared" si="149"/>
        <v>0</v>
      </c>
      <c r="W243" s="94">
        <f t="shared" si="149"/>
        <v>0</v>
      </c>
      <c r="X243" s="94">
        <f t="shared" si="149"/>
        <v>0</v>
      </c>
      <c r="Y243" s="94">
        <f t="shared" si="149"/>
        <v>0</v>
      </c>
      <c r="Z243" s="94">
        <f t="shared" si="149"/>
        <v>0</v>
      </c>
      <c r="AA243" s="94">
        <f t="shared" si="149"/>
        <v>0</v>
      </c>
      <c r="AB243" s="94">
        <f t="shared" si="149"/>
        <v>0</v>
      </c>
      <c r="AC243" s="94">
        <f t="shared" si="149"/>
        <v>0</v>
      </c>
      <c r="AD243" s="94">
        <f t="shared" si="149"/>
        <v>0</v>
      </c>
      <c r="AE243" s="95">
        <f>SUM(H243:AD243)</f>
        <v>0</v>
      </c>
      <c r="AF243" s="96">
        <f>ROUNDDOWN(E243+AE243,0)</f>
        <v>0</v>
      </c>
      <c r="AG243" s="32"/>
    </row>
    <row r="244" spans="1:33" x14ac:dyDescent="0.2">
      <c r="A244" s="193">
        <v>59</v>
      </c>
      <c r="B244" s="221" t="s">
        <v>65</v>
      </c>
      <c r="C244" s="72"/>
      <c r="D244" s="73" t="s">
        <v>203</v>
      </c>
      <c r="E244" s="74">
        <f>VLOOKUP(C245,単価表,7)</f>
        <v>0</v>
      </c>
      <c r="F244" s="75"/>
      <c r="G244" s="76" t="s">
        <v>113</v>
      </c>
      <c r="H244" s="77">
        <f>VLOOKUP($C245,単価表,10)</f>
        <v>0</v>
      </c>
      <c r="I244" s="77">
        <f>VLOOKUP($C245,単価表,10)</f>
        <v>0</v>
      </c>
      <c r="J244" s="77">
        <f>VLOOKUP($C245,単価表,10)</f>
        <v>0</v>
      </c>
      <c r="K244" s="77">
        <f>VLOOKUP($C245,単価表,9)</f>
        <v>0</v>
      </c>
      <c r="L244" s="77">
        <f>VLOOKUP($C245,単価表,9)</f>
        <v>0</v>
      </c>
      <c r="M244" s="77">
        <f>VLOOKUP($C245,単価表,9)</f>
        <v>0</v>
      </c>
      <c r="N244" s="77">
        <f t="shared" ref="N244:V244" si="150">VLOOKUP($C245,単価表,10)</f>
        <v>0</v>
      </c>
      <c r="O244" s="77">
        <f t="shared" si="150"/>
        <v>0</v>
      </c>
      <c r="P244" s="77">
        <f t="shared" si="150"/>
        <v>0</v>
      </c>
      <c r="Q244" s="77">
        <f t="shared" si="150"/>
        <v>0</v>
      </c>
      <c r="R244" s="77">
        <f t="shared" si="150"/>
        <v>0</v>
      </c>
      <c r="S244" s="77">
        <f t="shared" si="150"/>
        <v>0</v>
      </c>
      <c r="T244" s="77">
        <f t="shared" si="150"/>
        <v>0</v>
      </c>
      <c r="U244" s="77">
        <f t="shared" si="150"/>
        <v>0</v>
      </c>
      <c r="V244" s="77">
        <f t="shared" si="150"/>
        <v>0</v>
      </c>
      <c r="W244" s="77">
        <f>VLOOKUP($C245,単価表,9)</f>
        <v>0</v>
      </c>
      <c r="X244" s="77">
        <f>VLOOKUP($C245,単価表,9)</f>
        <v>0</v>
      </c>
      <c r="Y244" s="77">
        <f>VLOOKUP($C245,単価表,9)</f>
        <v>0</v>
      </c>
      <c r="Z244" s="77">
        <f>VLOOKUP($C245,単価表,10)</f>
        <v>0</v>
      </c>
      <c r="AA244" s="77">
        <f>VLOOKUP($C245,単価表,10)</f>
        <v>0</v>
      </c>
      <c r="AB244" s="77">
        <f>VLOOKUP($C245,単価表,10)</f>
        <v>0</v>
      </c>
      <c r="AC244" s="77">
        <f>VLOOKUP($C245,単価表,10)</f>
        <v>0</v>
      </c>
      <c r="AD244" s="77">
        <f>VLOOKUP($C245,単価表,10)</f>
        <v>0</v>
      </c>
      <c r="AE244" s="78"/>
      <c r="AF244" s="79"/>
      <c r="AG244" s="71"/>
    </row>
    <row r="245" spans="1:33" x14ac:dyDescent="0.2">
      <c r="A245" s="188"/>
      <c r="B245" s="198"/>
      <c r="C245" s="80">
        <v>11</v>
      </c>
      <c r="D245" s="81" t="s">
        <v>202</v>
      </c>
      <c r="E245" s="82">
        <v>39</v>
      </c>
      <c r="F245" s="83" t="s">
        <v>166</v>
      </c>
      <c r="G245" s="84" t="s">
        <v>114</v>
      </c>
      <c r="H245" s="85">
        <v>3061</v>
      </c>
      <c r="I245" s="85">
        <v>3172</v>
      </c>
      <c r="J245" s="85">
        <v>7313</v>
      </c>
      <c r="K245" s="85">
        <v>5929</v>
      </c>
      <c r="L245" s="85">
        <v>2736</v>
      </c>
      <c r="M245" s="85">
        <v>3068</v>
      </c>
      <c r="N245" s="85">
        <v>2984</v>
      </c>
      <c r="O245" s="85">
        <v>2989</v>
      </c>
      <c r="P245" s="85">
        <v>4457</v>
      </c>
      <c r="Q245" s="85">
        <v>5097</v>
      </c>
      <c r="R245" s="85">
        <v>5174</v>
      </c>
      <c r="S245" s="85">
        <v>4565</v>
      </c>
      <c r="T245" s="85">
        <v>3061</v>
      </c>
      <c r="U245" s="85">
        <v>3172</v>
      </c>
      <c r="V245" s="85">
        <v>7313</v>
      </c>
      <c r="W245" s="85">
        <v>5929</v>
      </c>
      <c r="X245" s="85">
        <v>2736</v>
      </c>
      <c r="Y245" s="85">
        <v>3068</v>
      </c>
      <c r="Z245" s="85">
        <v>2984</v>
      </c>
      <c r="AA245" s="85">
        <v>2989</v>
      </c>
      <c r="AB245" s="85">
        <v>4457</v>
      </c>
      <c r="AC245" s="85">
        <v>5097</v>
      </c>
      <c r="AD245" s="85">
        <v>5174</v>
      </c>
      <c r="AE245" s="86">
        <f>SUM(H245:AD245)</f>
        <v>96525</v>
      </c>
      <c r="AF245" s="87"/>
      <c r="AG245" s="88"/>
    </row>
    <row r="246" spans="1:33" x14ac:dyDescent="0.2">
      <c r="A246" s="189"/>
      <c r="B246" s="222"/>
      <c r="C246" s="97"/>
      <c r="D246" s="90" t="s">
        <v>204</v>
      </c>
      <c r="E246" s="91">
        <f>IF(C245&lt;8,INT(E244*契約月数),INT(E244*E245*契約月数))</f>
        <v>0</v>
      </c>
      <c r="F246" s="92"/>
      <c r="G246" s="93" t="s">
        <v>136</v>
      </c>
      <c r="H246" s="94">
        <f>INT(H244*H245)</f>
        <v>0</v>
      </c>
      <c r="I246" s="94">
        <f t="shared" ref="I246:AD246" si="151">INT(I244*I245)</f>
        <v>0</v>
      </c>
      <c r="J246" s="94">
        <f t="shared" si="151"/>
        <v>0</v>
      </c>
      <c r="K246" s="94">
        <f t="shared" si="151"/>
        <v>0</v>
      </c>
      <c r="L246" s="94">
        <f t="shared" si="151"/>
        <v>0</v>
      </c>
      <c r="M246" s="94">
        <f t="shared" si="151"/>
        <v>0</v>
      </c>
      <c r="N246" s="94">
        <f t="shared" si="151"/>
        <v>0</v>
      </c>
      <c r="O246" s="94">
        <f t="shared" si="151"/>
        <v>0</v>
      </c>
      <c r="P246" s="94">
        <f t="shared" si="151"/>
        <v>0</v>
      </c>
      <c r="Q246" s="94">
        <f t="shared" si="151"/>
        <v>0</v>
      </c>
      <c r="R246" s="94">
        <f t="shared" si="151"/>
        <v>0</v>
      </c>
      <c r="S246" s="94">
        <f t="shared" si="151"/>
        <v>0</v>
      </c>
      <c r="T246" s="94">
        <f t="shared" si="151"/>
        <v>0</v>
      </c>
      <c r="U246" s="94">
        <f t="shared" si="151"/>
        <v>0</v>
      </c>
      <c r="V246" s="94">
        <f t="shared" si="151"/>
        <v>0</v>
      </c>
      <c r="W246" s="94">
        <f t="shared" si="151"/>
        <v>0</v>
      </c>
      <c r="X246" s="94">
        <f t="shared" si="151"/>
        <v>0</v>
      </c>
      <c r="Y246" s="94">
        <f t="shared" si="151"/>
        <v>0</v>
      </c>
      <c r="Z246" s="94">
        <f t="shared" si="151"/>
        <v>0</v>
      </c>
      <c r="AA246" s="94">
        <f t="shared" si="151"/>
        <v>0</v>
      </c>
      <c r="AB246" s="94">
        <f t="shared" si="151"/>
        <v>0</v>
      </c>
      <c r="AC246" s="94">
        <f t="shared" si="151"/>
        <v>0</v>
      </c>
      <c r="AD246" s="94">
        <f t="shared" si="151"/>
        <v>0</v>
      </c>
      <c r="AE246" s="95">
        <f>SUM(H246:AD246)</f>
        <v>0</v>
      </c>
      <c r="AF246" s="96">
        <f>ROUNDDOWN(E246+AE246,0)</f>
        <v>0</v>
      </c>
      <c r="AG246" s="32"/>
    </row>
    <row r="247" spans="1:33" x14ac:dyDescent="0.2">
      <c r="A247" s="194">
        <v>59.1</v>
      </c>
      <c r="B247" s="197"/>
      <c r="C247" s="80"/>
      <c r="D247" s="73" t="s">
        <v>203</v>
      </c>
      <c r="E247" s="74">
        <f>VLOOKUP(C248,単価表,7)</f>
        <v>0</v>
      </c>
      <c r="F247" s="75"/>
      <c r="G247" s="76" t="s">
        <v>113</v>
      </c>
      <c r="H247" s="77">
        <f>VLOOKUP($C248,単価表,10)</f>
        <v>0</v>
      </c>
      <c r="I247" s="77">
        <f>VLOOKUP($C248,単価表,10)</f>
        <v>0</v>
      </c>
      <c r="J247" s="77">
        <f>VLOOKUP($C248,単価表,10)</f>
        <v>0</v>
      </c>
      <c r="K247" s="77">
        <f>VLOOKUP($C248,単価表,9)</f>
        <v>0</v>
      </c>
      <c r="L247" s="77">
        <f>VLOOKUP($C248,単価表,9)</f>
        <v>0</v>
      </c>
      <c r="M247" s="77">
        <f>VLOOKUP($C248,単価表,9)</f>
        <v>0</v>
      </c>
      <c r="N247" s="77">
        <f t="shared" ref="N247:V247" si="152">VLOOKUP($C248,単価表,10)</f>
        <v>0</v>
      </c>
      <c r="O247" s="77">
        <f t="shared" si="152"/>
        <v>0</v>
      </c>
      <c r="P247" s="77">
        <f t="shared" si="152"/>
        <v>0</v>
      </c>
      <c r="Q247" s="77">
        <f t="shared" si="152"/>
        <v>0</v>
      </c>
      <c r="R247" s="77">
        <f t="shared" si="152"/>
        <v>0</v>
      </c>
      <c r="S247" s="77">
        <f t="shared" si="152"/>
        <v>0</v>
      </c>
      <c r="T247" s="77">
        <f t="shared" si="152"/>
        <v>0</v>
      </c>
      <c r="U247" s="77">
        <f t="shared" si="152"/>
        <v>0</v>
      </c>
      <c r="V247" s="77">
        <f t="shared" si="152"/>
        <v>0</v>
      </c>
      <c r="W247" s="77">
        <f>VLOOKUP($C248,単価表,9)</f>
        <v>0</v>
      </c>
      <c r="X247" s="77">
        <f>VLOOKUP($C248,単価表,9)</f>
        <v>0</v>
      </c>
      <c r="Y247" s="77">
        <f>VLOOKUP($C248,単価表,9)</f>
        <v>0</v>
      </c>
      <c r="Z247" s="77">
        <f>VLOOKUP($C248,単価表,10)</f>
        <v>0</v>
      </c>
      <c r="AA247" s="77">
        <f>VLOOKUP($C248,単価表,10)</f>
        <v>0</v>
      </c>
      <c r="AB247" s="77">
        <f>VLOOKUP($C248,単価表,10)</f>
        <v>0</v>
      </c>
      <c r="AC247" s="77">
        <f>VLOOKUP($C248,単価表,10)</f>
        <v>0</v>
      </c>
      <c r="AD247" s="77">
        <f>VLOOKUP($C248,単価表,10)</f>
        <v>0</v>
      </c>
      <c r="AE247" s="78"/>
      <c r="AF247" s="79"/>
      <c r="AG247" s="71"/>
    </row>
    <row r="248" spans="1:33" x14ac:dyDescent="0.2">
      <c r="A248" s="195"/>
      <c r="B248" s="198"/>
      <c r="C248" s="80">
        <v>8</v>
      </c>
      <c r="D248" s="81" t="s">
        <v>202</v>
      </c>
      <c r="E248" s="82">
        <v>30</v>
      </c>
      <c r="F248" s="83" t="s">
        <v>167</v>
      </c>
      <c r="G248" s="84" t="s">
        <v>114</v>
      </c>
      <c r="H248" s="85">
        <v>518</v>
      </c>
      <c r="I248" s="85">
        <v>99</v>
      </c>
      <c r="J248" s="85">
        <v>0</v>
      </c>
      <c r="K248" s="85">
        <v>0</v>
      </c>
      <c r="L248" s="85">
        <v>0</v>
      </c>
      <c r="M248" s="85">
        <v>0</v>
      </c>
      <c r="N248" s="85">
        <v>562</v>
      </c>
      <c r="O248" s="85">
        <v>682</v>
      </c>
      <c r="P248" s="85">
        <v>430</v>
      </c>
      <c r="Q248" s="85">
        <v>62</v>
      </c>
      <c r="R248" s="85">
        <v>124</v>
      </c>
      <c r="S248" s="85">
        <v>288</v>
      </c>
      <c r="T248" s="85">
        <v>518</v>
      </c>
      <c r="U248" s="85">
        <v>99</v>
      </c>
      <c r="V248" s="85">
        <v>0</v>
      </c>
      <c r="W248" s="85">
        <v>0</v>
      </c>
      <c r="X248" s="85">
        <v>0</v>
      </c>
      <c r="Y248" s="85">
        <v>0</v>
      </c>
      <c r="Z248" s="85">
        <v>562</v>
      </c>
      <c r="AA248" s="85">
        <v>682</v>
      </c>
      <c r="AB248" s="85">
        <v>430</v>
      </c>
      <c r="AC248" s="85">
        <v>62</v>
      </c>
      <c r="AD248" s="85">
        <v>124</v>
      </c>
      <c r="AE248" s="86">
        <f>SUM(H248:AD248)</f>
        <v>5242</v>
      </c>
      <c r="AF248" s="87"/>
      <c r="AG248" s="88"/>
    </row>
    <row r="249" spans="1:33" x14ac:dyDescent="0.2">
      <c r="A249" s="196"/>
      <c r="B249" s="199"/>
      <c r="C249" s="97"/>
      <c r="D249" s="90" t="s">
        <v>204</v>
      </c>
      <c r="E249" s="91">
        <f>IF(C248&lt;8,INT(E247*契約月数),INT(E247*E248*契約月数))</f>
        <v>0</v>
      </c>
      <c r="F249" s="92"/>
      <c r="G249" s="93" t="s">
        <v>136</v>
      </c>
      <c r="H249" s="94">
        <f>INT(H247*H248)</f>
        <v>0</v>
      </c>
      <c r="I249" s="94">
        <f t="shared" ref="I249:AD249" si="153">INT(I247*I248)</f>
        <v>0</v>
      </c>
      <c r="J249" s="94">
        <f t="shared" si="153"/>
        <v>0</v>
      </c>
      <c r="K249" s="94">
        <f t="shared" si="153"/>
        <v>0</v>
      </c>
      <c r="L249" s="94">
        <f t="shared" si="153"/>
        <v>0</v>
      </c>
      <c r="M249" s="94">
        <f t="shared" si="153"/>
        <v>0</v>
      </c>
      <c r="N249" s="94">
        <f t="shared" si="153"/>
        <v>0</v>
      </c>
      <c r="O249" s="94">
        <f t="shared" si="153"/>
        <v>0</v>
      </c>
      <c r="P249" s="94">
        <f t="shared" si="153"/>
        <v>0</v>
      </c>
      <c r="Q249" s="94">
        <f t="shared" si="153"/>
        <v>0</v>
      </c>
      <c r="R249" s="94">
        <f t="shared" si="153"/>
        <v>0</v>
      </c>
      <c r="S249" s="94">
        <f t="shared" si="153"/>
        <v>0</v>
      </c>
      <c r="T249" s="94">
        <f t="shared" si="153"/>
        <v>0</v>
      </c>
      <c r="U249" s="94">
        <f t="shared" si="153"/>
        <v>0</v>
      </c>
      <c r="V249" s="94">
        <f t="shared" si="153"/>
        <v>0</v>
      </c>
      <c r="W249" s="94">
        <f t="shared" si="153"/>
        <v>0</v>
      </c>
      <c r="X249" s="94">
        <f t="shared" si="153"/>
        <v>0</v>
      </c>
      <c r="Y249" s="94">
        <f t="shared" si="153"/>
        <v>0</v>
      </c>
      <c r="Z249" s="94">
        <f t="shared" si="153"/>
        <v>0</v>
      </c>
      <c r="AA249" s="94">
        <f t="shared" si="153"/>
        <v>0</v>
      </c>
      <c r="AB249" s="94">
        <f t="shared" si="153"/>
        <v>0</v>
      </c>
      <c r="AC249" s="94">
        <f t="shared" si="153"/>
        <v>0</v>
      </c>
      <c r="AD249" s="94">
        <f t="shared" si="153"/>
        <v>0</v>
      </c>
      <c r="AE249" s="95">
        <f>SUM(H249:AD249)</f>
        <v>0</v>
      </c>
      <c r="AF249" s="96">
        <f>ROUNDDOWN(E249+AE249,0)</f>
        <v>0</v>
      </c>
      <c r="AG249" s="32"/>
    </row>
    <row r="250" spans="1:33" x14ac:dyDescent="0.2">
      <c r="A250" s="193">
        <v>60</v>
      </c>
      <c r="B250" s="221" t="s">
        <v>66</v>
      </c>
      <c r="C250" s="72"/>
      <c r="D250" s="73" t="s">
        <v>203</v>
      </c>
      <c r="E250" s="74">
        <f>VLOOKUP(C251,単価表,7)</f>
        <v>0</v>
      </c>
      <c r="F250" s="75"/>
      <c r="G250" s="76" t="s">
        <v>113</v>
      </c>
      <c r="H250" s="77">
        <f>VLOOKUP($C251,単価表,10)</f>
        <v>0</v>
      </c>
      <c r="I250" s="77">
        <f>VLOOKUP($C251,単価表,10)</f>
        <v>0</v>
      </c>
      <c r="J250" s="77">
        <f>VLOOKUP($C251,単価表,10)</f>
        <v>0</v>
      </c>
      <c r="K250" s="77">
        <f>VLOOKUP($C251,単価表,9)</f>
        <v>0</v>
      </c>
      <c r="L250" s="77">
        <f>VLOOKUP($C251,単価表,9)</f>
        <v>0</v>
      </c>
      <c r="M250" s="77">
        <f>VLOOKUP($C251,単価表,9)</f>
        <v>0</v>
      </c>
      <c r="N250" s="77">
        <f t="shared" ref="N250:V250" si="154">VLOOKUP($C251,単価表,10)</f>
        <v>0</v>
      </c>
      <c r="O250" s="77">
        <f t="shared" si="154"/>
        <v>0</v>
      </c>
      <c r="P250" s="77">
        <f t="shared" si="154"/>
        <v>0</v>
      </c>
      <c r="Q250" s="77">
        <f t="shared" si="154"/>
        <v>0</v>
      </c>
      <c r="R250" s="77">
        <f t="shared" si="154"/>
        <v>0</v>
      </c>
      <c r="S250" s="77">
        <f t="shared" si="154"/>
        <v>0</v>
      </c>
      <c r="T250" s="77">
        <f t="shared" si="154"/>
        <v>0</v>
      </c>
      <c r="U250" s="77">
        <f t="shared" si="154"/>
        <v>0</v>
      </c>
      <c r="V250" s="77">
        <f t="shared" si="154"/>
        <v>0</v>
      </c>
      <c r="W250" s="77">
        <f>VLOOKUP($C251,単価表,9)</f>
        <v>0</v>
      </c>
      <c r="X250" s="77">
        <f>VLOOKUP($C251,単価表,9)</f>
        <v>0</v>
      </c>
      <c r="Y250" s="77">
        <f>VLOOKUP($C251,単価表,9)</f>
        <v>0</v>
      </c>
      <c r="Z250" s="77">
        <f>VLOOKUP($C251,単価表,10)</f>
        <v>0</v>
      </c>
      <c r="AA250" s="77">
        <f>VLOOKUP($C251,単価表,10)</f>
        <v>0</v>
      </c>
      <c r="AB250" s="77">
        <f>VLOOKUP($C251,単価表,10)</f>
        <v>0</v>
      </c>
      <c r="AC250" s="77">
        <f>VLOOKUP($C251,単価表,10)</f>
        <v>0</v>
      </c>
      <c r="AD250" s="77">
        <f>VLOOKUP($C251,単価表,10)</f>
        <v>0</v>
      </c>
      <c r="AE250" s="78"/>
      <c r="AF250" s="79"/>
      <c r="AG250" s="71"/>
    </row>
    <row r="251" spans="1:33" x14ac:dyDescent="0.2">
      <c r="A251" s="188"/>
      <c r="B251" s="198"/>
      <c r="C251" s="80">
        <v>11</v>
      </c>
      <c r="D251" s="81" t="s">
        <v>202</v>
      </c>
      <c r="E251" s="82">
        <v>68</v>
      </c>
      <c r="F251" s="83" t="s">
        <v>166</v>
      </c>
      <c r="G251" s="84" t="s">
        <v>114</v>
      </c>
      <c r="H251" s="85">
        <v>3110</v>
      </c>
      <c r="I251" s="85">
        <v>2690</v>
      </c>
      <c r="J251" s="85">
        <v>4244</v>
      </c>
      <c r="K251" s="85">
        <v>4528</v>
      </c>
      <c r="L251" s="85">
        <v>2927</v>
      </c>
      <c r="M251" s="85">
        <v>3174</v>
      </c>
      <c r="N251" s="85">
        <v>2901</v>
      </c>
      <c r="O251" s="85">
        <v>3328</v>
      </c>
      <c r="P251" s="85">
        <v>6742</v>
      </c>
      <c r="Q251" s="85">
        <v>7329</v>
      </c>
      <c r="R251" s="85">
        <v>6905</v>
      </c>
      <c r="S251" s="85">
        <v>5496</v>
      </c>
      <c r="T251" s="85">
        <v>3110</v>
      </c>
      <c r="U251" s="85">
        <v>2690</v>
      </c>
      <c r="V251" s="85">
        <v>4244</v>
      </c>
      <c r="W251" s="85">
        <v>4528</v>
      </c>
      <c r="X251" s="85">
        <v>2927</v>
      </c>
      <c r="Y251" s="85">
        <v>3174</v>
      </c>
      <c r="Z251" s="85">
        <v>2901</v>
      </c>
      <c r="AA251" s="85">
        <v>3328</v>
      </c>
      <c r="AB251" s="85">
        <v>6742</v>
      </c>
      <c r="AC251" s="85">
        <v>7329</v>
      </c>
      <c r="AD251" s="85">
        <v>6905</v>
      </c>
      <c r="AE251" s="86">
        <f>SUM(H251:AD251)</f>
        <v>101252</v>
      </c>
      <c r="AF251" s="87"/>
      <c r="AG251" s="88"/>
    </row>
    <row r="252" spans="1:33" x14ac:dyDescent="0.2">
      <c r="A252" s="220"/>
      <c r="B252" s="199"/>
      <c r="C252" s="97"/>
      <c r="D252" s="90" t="s">
        <v>204</v>
      </c>
      <c r="E252" s="91">
        <f>IF(C251&lt;8,INT(E250*契約月数),INT(E250*E251*契約月数))</f>
        <v>0</v>
      </c>
      <c r="F252" s="92"/>
      <c r="G252" s="93" t="s">
        <v>136</v>
      </c>
      <c r="H252" s="94">
        <f>INT(H250*H251)</f>
        <v>0</v>
      </c>
      <c r="I252" s="94">
        <f t="shared" ref="I252:AD252" si="155">INT(I250*I251)</f>
        <v>0</v>
      </c>
      <c r="J252" s="94">
        <f t="shared" si="155"/>
        <v>0</v>
      </c>
      <c r="K252" s="94">
        <f t="shared" si="155"/>
        <v>0</v>
      </c>
      <c r="L252" s="94">
        <f t="shared" si="155"/>
        <v>0</v>
      </c>
      <c r="M252" s="94">
        <f t="shared" si="155"/>
        <v>0</v>
      </c>
      <c r="N252" s="94">
        <f t="shared" si="155"/>
        <v>0</v>
      </c>
      <c r="O252" s="94">
        <f t="shared" si="155"/>
        <v>0</v>
      </c>
      <c r="P252" s="94">
        <f t="shared" si="155"/>
        <v>0</v>
      </c>
      <c r="Q252" s="94">
        <f t="shared" si="155"/>
        <v>0</v>
      </c>
      <c r="R252" s="94">
        <f t="shared" si="155"/>
        <v>0</v>
      </c>
      <c r="S252" s="94">
        <f t="shared" si="155"/>
        <v>0</v>
      </c>
      <c r="T252" s="94">
        <f t="shared" si="155"/>
        <v>0</v>
      </c>
      <c r="U252" s="94">
        <f t="shared" si="155"/>
        <v>0</v>
      </c>
      <c r="V252" s="94">
        <f t="shared" si="155"/>
        <v>0</v>
      </c>
      <c r="W252" s="94">
        <f t="shared" si="155"/>
        <v>0</v>
      </c>
      <c r="X252" s="94">
        <f t="shared" si="155"/>
        <v>0</v>
      </c>
      <c r="Y252" s="94">
        <f t="shared" si="155"/>
        <v>0</v>
      </c>
      <c r="Z252" s="94">
        <f t="shared" si="155"/>
        <v>0</v>
      </c>
      <c r="AA252" s="94">
        <f t="shared" si="155"/>
        <v>0</v>
      </c>
      <c r="AB252" s="94">
        <f t="shared" si="155"/>
        <v>0</v>
      </c>
      <c r="AC252" s="94">
        <f t="shared" si="155"/>
        <v>0</v>
      </c>
      <c r="AD252" s="94">
        <f t="shared" si="155"/>
        <v>0</v>
      </c>
      <c r="AE252" s="95">
        <f>SUM(H252:AD252)</f>
        <v>0</v>
      </c>
      <c r="AF252" s="96">
        <f>ROUNDDOWN(E252+AE252,0)</f>
        <v>0</v>
      </c>
      <c r="AG252" s="32"/>
    </row>
    <row r="253" spans="1:33" x14ac:dyDescent="0.2">
      <c r="A253" s="193">
        <v>61</v>
      </c>
      <c r="B253" s="221" t="s">
        <v>67</v>
      </c>
      <c r="C253" s="72"/>
      <c r="D253" s="73" t="s">
        <v>203</v>
      </c>
      <c r="E253" s="74">
        <f>VLOOKUP(C254,単価表,7)</f>
        <v>0</v>
      </c>
      <c r="F253" s="75"/>
      <c r="G253" s="76" t="s">
        <v>113</v>
      </c>
      <c r="H253" s="77">
        <f>VLOOKUP($C254,単価表,10)</f>
        <v>0</v>
      </c>
      <c r="I253" s="77">
        <f>VLOOKUP($C254,単価表,10)</f>
        <v>0</v>
      </c>
      <c r="J253" s="77">
        <f>VLOOKUP($C254,単価表,10)</f>
        <v>0</v>
      </c>
      <c r="K253" s="77">
        <f>VLOOKUP($C254,単価表,9)</f>
        <v>0</v>
      </c>
      <c r="L253" s="77">
        <f>VLOOKUP($C254,単価表,9)</f>
        <v>0</v>
      </c>
      <c r="M253" s="77">
        <f>VLOOKUP($C254,単価表,9)</f>
        <v>0</v>
      </c>
      <c r="N253" s="77">
        <f t="shared" ref="N253:V253" si="156">VLOOKUP($C254,単価表,10)</f>
        <v>0</v>
      </c>
      <c r="O253" s="77">
        <f t="shared" si="156"/>
        <v>0</v>
      </c>
      <c r="P253" s="77">
        <f t="shared" si="156"/>
        <v>0</v>
      </c>
      <c r="Q253" s="77">
        <f t="shared" si="156"/>
        <v>0</v>
      </c>
      <c r="R253" s="77">
        <f t="shared" si="156"/>
        <v>0</v>
      </c>
      <c r="S253" s="77">
        <f t="shared" si="156"/>
        <v>0</v>
      </c>
      <c r="T253" s="77">
        <f t="shared" si="156"/>
        <v>0</v>
      </c>
      <c r="U253" s="77">
        <f t="shared" si="156"/>
        <v>0</v>
      </c>
      <c r="V253" s="77">
        <f t="shared" si="156"/>
        <v>0</v>
      </c>
      <c r="W253" s="77">
        <f>VLOOKUP($C254,単価表,9)</f>
        <v>0</v>
      </c>
      <c r="X253" s="77">
        <f>VLOOKUP($C254,単価表,9)</f>
        <v>0</v>
      </c>
      <c r="Y253" s="77">
        <f>VLOOKUP($C254,単価表,9)</f>
        <v>0</v>
      </c>
      <c r="Z253" s="77">
        <f>VLOOKUP($C254,単価表,10)</f>
        <v>0</v>
      </c>
      <c r="AA253" s="77">
        <f>VLOOKUP($C254,単価表,10)</f>
        <v>0</v>
      </c>
      <c r="AB253" s="77">
        <f>VLOOKUP($C254,単価表,10)</f>
        <v>0</v>
      </c>
      <c r="AC253" s="77">
        <f>VLOOKUP($C254,単価表,10)</f>
        <v>0</v>
      </c>
      <c r="AD253" s="77">
        <f>VLOOKUP($C254,単価表,10)</f>
        <v>0</v>
      </c>
      <c r="AE253" s="78"/>
      <c r="AF253" s="79"/>
      <c r="AG253" s="71"/>
    </row>
    <row r="254" spans="1:33" x14ac:dyDescent="0.2">
      <c r="A254" s="188"/>
      <c r="B254" s="198"/>
      <c r="C254" s="80">
        <v>11</v>
      </c>
      <c r="D254" s="81" t="s">
        <v>202</v>
      </c>
      <c r="E254" s="82">
        <v>42</v>
      </c>
      <c r="F254" s="83" t="s">
        <v>166</v>
      </c>
      <c r="G254" s="84" t="s">
        <v>114</v>
      </c>
      <c r="H254" s="85">
        <v>3479</v>
      </c>
      <c r="I254" s="85">
        <v>3056</v>
      </c>
      <c r="J254" s="85">
        <v>4800</v>
      </c>
      <c r="K254" s="85">
        <v>4736</v>
      </c>
      <c r="L254" s="85">
        <v>2919</v>
      </c>
      <c r="M254" s="85">
        <v>3282</v>
      </c>
      <c r="N254" s="85">
        <v>2789</v>
      </c>
      <c r="O254" s="85">
        <v>2935</v>
      </c>
      <c r="P254" s="85">
        <v>4761</v>
      </c>
      <c r="Q254" s="85">
        <v>5483</v>
      </c>
      <c r="R254" s="85">
        <v>5392</v>
      </c>
      <c r="S254" s="85">
        <v>4576</v>
      </c>
      <c r="T254" s="85">
        <v>3479</v>
      </c>
      <c r="U254" s="85">
        <v>3056</v>
      </c>
      <c r="V254" s="85">
        <v>4800</v>
      </c>
      <c r="W254" s="85">
        <v>4736</v>
      </c>
      <c r="X254" s="85">
        <v>2919</v>
      </c>
      <c r="Y254" s="85">
        <v>3282</v>
      </c>
      <c r="Z254" s="85">
        <v>2789</v>
      </c>
      <c r="AA254" s="85">
        <v>2935</v>
      </c>
      <c r="AB254" s="85">
        <v>4761</v>
      </c>
      <c r="AC254" s="85">
        <v>5483</v>
      </c>
      <c r="AD254" s="85">
        <v>5392</v>
      </c>
      <c r="AE254" s="86">
        <f>SUM(H254:AD254)</f>
        <v>91840</v>
      </c>
      <c r="AF254" s="87"/>
      <c r="AG254" s="88"/>
    </row>
    <row r="255" spans="1:33" x14ac:dyDescent="0.2">
      <c r="A255" s="220"/>
      <c r="B255" s="199"/>
      <c r="C255" s="97"/>
      <c r="D255" s="90" t="s">
        <v>204</v>
      </c>
      <c r="E255" s="91">
        <f>IF(C254&lt;8,INT(E253*契約月数),INT(E253*E254*契約月数))</f>
        <v>0</v>
      </c>
      <c r="F255" s="92"/>
      <c r="G255" s="93" t="s">
        <v>136</v>
      </c>
      <c r="H255" s="94">
        <f>INT(H253*H254)</f>
        <v>0</v>
      </c>
      <c r="I255" s="94">
        <f t="shared" ref="I255:AD255" si="157">INT(I253*I254)</f>
        <v>0</v>
      </c>
      <c r="J255" s="94">
        <f t="shared" si="157"/>
        <v>0</v>
      </c>
      <c r="K255" s="94">
        <f t="shared" si="157"/>
        <v>0</v>
      </c>
      <c r="L255" s="94">
        <f t="shared" si="157"/>
        <v>0</v>
      </c>
      <c r="M255" s="94">
        <f t="shared" si="157"/>
        <v>0</v>
      </c>
      <c r="N255" s="94">
        <f t="shared" si="157"/>
        <v>0</v>
      </c>
      <c r="O255" s="94">
        <f t="shared" si="157"/>
        <v>0</v>
      </c>
      <c r="P255" s="94">
        <f t="shared" si="157"/>
        <v>0</v>
      </c>
      <c r="Q255" s="94">
        <f t="shared" si="157"/>
        <v>0</v>
      </c>
      <c r="R255" s="94">
        <f t="shared" si="157"/>
        <v>0</v>
      </c>
      <c r="S255" s="94">
        <f t="shared" si="157"/>
        <v>0</v>
      </c>
      <c r="T255" s="94">
        <f t="shared" si="157"/>
        <v>0</v>
      </c>
      <c r="U255" s="94">
        <f t="shared" si="157"/>
        <v>0</v>
      </c>
      <c r="V255" s="94">
        <f t="shared" si="157"/>
        <v>0</v>
      </c>
      <c r="W255" s="94">
        <f t="shared" si="157"/>
        <v>0</v>
      </c>
      <c r="X255" s="94">
        <f t="shared" si="157"/>
        <v>0</v>
      </c>
      <c r="Y255" s="94">
        <f t="shared" si="157"/>
        <v>0</v>
      </c>
      <c r="Z255" s="94">
        <f t="shared" si="157"/>
        <v>0</v>
      </c>
      <c r="AA255" s="94">
        <f t="shared" si="157"/>
        <v>0</v>
      </c>
      <c r="AB255" s="94">
        <f t="shared" si="157"/>
        <v>0</v>
      </c>
      <c r="AC255" s="94">
        <f t="shared" si="157"/>
        <v>0</v>
      </c>
      <c r="AD255" s="94">
        <f t="shared" si="157"/>
        <v>0</v>
      </c>
      <c r="AE255" s="95">
        <f>SUM(H255:AD255)</f>
        <v>0</v>
      </c>
      <c r="AF255" s="96">
        <f>ROUNDDOWN(E255+AE255,0)</f>
        <v>0</v>
      </c>
      <c r="AG255" s="32"/>
    </row>
    <row r="256" spans="1:33" x14ac:dyDescent="0.2">
      <c r="A256" s="193">
        <v>62</v>
      </c>
      <c r="B256" s="221" t="s">
        <v>183</v>
      </c>
      <c r="C256" s="72"/>
      <c r="D256" s="73" t="s">
        <v>203</v>
      </c>
      <c r="E256" s="74">
        <f>VLOOKUP(C257,単価表,7)</f>
        <v>0</v>
      </c>
      <c r="F256" s="75"/>
      <c r="G256" s="76" t="s">
        <v>113</v>
      </c>
      <c r="H256" s="77">
        <f>VLOOKUP($C257,単価表,10)</f>
        <v>0</v>
      </c>
      <c r="I256" s="77">
        <f>VLOOKUP($C257,単価表,10)</f>
        <v>0</v>
      </c>
      <c r="J256" s="77">
        <f>VLOOKUP($C257,単価表,10)</f>
        <v>0</v>
      </c>
      <c r="K256" s="77">
        <f>VLOOKUP($C257,単価表,9)</f>
        <v>0</v>
      </c>
      <c r="L256" s="77">
        <f>VLOOKUP($C257,単価表,9)</f>
        <v>0</v>
      </c>
      <c r="M256" s="77">
        <f>VLOOKUP($C257,単価表,9)</f>
        <v>0</v>
      </c>
      <c r="N256" s="77">
        <f t="shared" ref="N256:V256" si="158">VLOOKUP($C257,単価表,10)</f>
        <v>0</v>
      </c>
      <c r="O256" s="77">
        <f t="shared" si="158"/>
        <v>0</v>
      </c>
      <c r="P256" s="77">
        <f t="shared" si="158"/>
        <v>0</v>
      </c>
      <c r="Q256" s="77">
        <f t="shared" si="158"/>
        <v>0</v>
      </c>
      <c r="R256" s="77">
        <f t="shared" si="158"/>
        <v>0</v>
      </c>
      <c r="S256" s="77">
        <f t="shared" si="158"/>
        <v>0</v>
      </c>
      <c r="T256" s="77">
        <f t="shared" si="158"/>
        <v>0</v>
      </c>
      <c r="U256" s="77">
        <f t="shared" si="158"/>
        <v>0</v>
      </c>
      <c r="V256" s="77">
        <f t="shared" si="158"/>
        <v>0</v>
      </c>
      <c r="W256" s="77">
        <f>VLOOKUP($C257,単価表,9)</f>
        <v>0</v>
      </c>
      <c r="X256" s="77">
        <f>VLOOKUP($C257,単価表,9)</f>
        <v>0</v>
      </c>
      <c r="Y256" s="77">
        <f>VLOOKUP($C257,単価表,9)</f>
        <v>0</v>
      </c>
      <c r="Z256" s="77">
        <f>VLOOKUP($C257,単価表,10)</f>
        <v>0</v>
      </c>
      <c r="AA256" s="77">
        <f>VLOOKUP($C257,単価表,10)</f>
        <v>0</v>
      </c>
      <c r="AB256" s="77">
        <f>VLOOKUP($C257,単価表,10)</f>
        <v>0</v>
      </c>
      <c r="AC256" s="77">
        <f>VLOOKUP($C257,単価表,10)</f>
        <v>0</v>
      </c>
      <c r="AD256" s="77">
        <f>VLOOKUP($C257,単価表,10)</f>
        <v>0</v>
      </c>
      <c r="AE256" s="78"/>
      <c r="AF256" s="79"/>
      <c r="AG256" s="71"/>
    </row>
    <row r="257" spans="1:34" x14ac:dyDescent="0.2">
      <c r="A257" s="188"/>
      <c r="B257" s="198"/>
      <c r="C257" s="80">
        <v>11</v>
      </c>
      <c r="D257" s="81" t="s">
        <v>202</v>
      </c>
      <c r="E257" s="82">
        <v>52</v>
      </c>
      <c r="F257" s="83" t="s">
        <v>166</v>
      </c>
      <c r="G257" s="84" t="s">
        <v>114</v>
      </c>
      <c r="H257" s="85">
        <v>3450</v>
      </c>
      <c r="I257" s="85">
        <v>3288</v>
      </c>
      <c r="J257" s="85">
        <v>5480</v>
      </c>
      <c r="K257" s="85">
        <v>6192</v>
      </c>
      <c r="L257" s="85">
        <v>3413</v>
      </c>
      <c r="M257" s="85">
        <v>3670</v>
      </c>
      <c r="N257" s="85">
        <v>4079</v>
      </c>
      <c r="O257" s="85">
        <v>4870</v>
      </c>
      <c r="P257" s="85">
        <v>7465</v>
      </c>
      <c r="Q257" s="85">
        <v>8216</v>
      </c>
      <c r="R257" s="85">
        <v>7670</v>
      </c>
      <c r="S257" s="85">
        <v>6112</v>
      </c>
      <c r="T257" s="85">
        <v>3450</v>
      </c>
      <c r="U257" s="85">
        <v>3288</v>
      </c>
      <c r="V257" s="85">
        <v>5480</v>
      </c>
      <c r="W257" s="85">
        <v>6192</v>
      </c>
      <c r="X257" s="85">
        <v>3413</v>
      </c>
      <c r="Y257" s="85">
        <v>3670</v>
      </c>
      <c r="Z257" s="85">
        <v>4079</v>
      </c>
      <c r="AA257" s="85">
        <v>4870</v>
      </c>
      <c r="AB257" s="85">
        <v>7465</v>
      </c>
      <c r="AC257" s="85">
        <v>8216</v>
      </c>
      <c r="AD257" s="85">
        <v>7670</v>
      </c>
      <c r="AE257" s="86">
        <f>SUM(H257:AD257)</f>
        <v>121698</v>
      </c>
      <c r="AF257" s="87"/>
      <c r="AG257" s="88"/>
    </row>
    <row r="258" spans="1:34" ht="13.8" thickBot="1" x14ac:dyDescent="0.25">
      <c r="A258" s="220"/>
      <c r="B258" s="199"/>
      <c r="C258" s="97"/>
      <c r="D258" s="90" t="s">
        <v>204</v>
      </c>
      <c r="E258" s="91">
        <f>IF(C257&lt;8,INT(E256*契約月数),INT(E256*E257*契約月数))</f>
        <v>0</v>
      </c>
      <c r="F258" s="92"/>
      <c r="G258" s="93" t="s">
        <v>136</v>
      </c>
      <c r="H258" s="94">
        <f>INT(H256*H257)</f>
        <v>0</v>
      </c>
      <c r="I258" s="94">
        <f t="shared" ref="I258:AD258" si="159">INT(I256*I257)</f>
        <v>0</v>
      </c>
      <c r="J258" s="94">
        <f t="shared" si="159"/>
        <v>0</v>
      </c>
      <c r="K258" s="94">
        <f t="shared" si="159"/>
        <v>0</v>
      </c>
      <c r="L258" s="94">
        <f t="shared" si="159"/>
        <v>0</v>
      </c>
      <c r="M258" s="94">
        <f t="shared" si="159"/>
        <v>0</v>
      </c>
      <c r="N258" s="94">
        <f t="shared" si="159"/>
        <v>0</v>
      </c>
      <c r="O258" s="94">
        <f t="shared" si="159"/>
        <v>0</v>
      </c>
      <c r="P258" s="94">
        <f t="shared" si="159"/>
        <v>0</v>
      </c>
      <c r="Q258" s="94">
        <f t="shared" si="159"/>
        <v>0</v>
      </c>
      <c r="R258" s="94">
        <f t="shared" si="159"/>
        <v>0</v>
      </c>
      <c r="S258" s="94">
        <f t="shared" si="159"/>
        <v>0</v>
      </c>
      <c r="T258" s="94">
        <f t="shared" si="159"/>
        <v>0</v>
      </c>
      <c r="U258" s="94">
        <f t="shared" si="159"/>
        <v>0</v>
      </c>
      <c r="V258" s="94">
        <f t="shared" si="159"/>
        <v>0</v>
      </c>
      <c r="W258" s="94">
        <f t="shared" si="159"/>
        <v>0</v>
      </c>
      <c r="X258" s="94">
        <f t="shared" si="159"/>
        <v>0</v>
      </c>
      <c r="Y258" s="94">
        <f t="shared" si="159"/>
        <v>0</v>
      </c>
      <c r="Z258" s="94">
        <f t="shared" si="159"/>
        <v>0</v>
      </c>
      <c r="AA258" s="94">
        <f t="shared" si="159"/>
        <v>0</v>
      </c>
      <c r="AB258" s="94">
        <f t="shared" si="159"/>
        <v>0</v>
      </c>
      <c r="AC258" s="94">
        <f t="shared" si="159"/>
        <v>0</v>
      </c>
      <c r="AD258" s="94">
        <f t="shared" si="159"/>
        <v>0</v>
      </c>
      <c r="AE258" s="95">
        <f>SUM(H258:AD258)</f>
        <v>0</v>
      </c>
      <c r="AF258" s="96">
        <f>ROUNDDOWN(E258+AE258,0)</f>
        <v>0</v>
      </c>
      <c r="AG258" s="32"/>
    </row>
    <row r="259" spans="1:34" s="100" customFormat="1" ht="13.8" thickBot="1" x14ac:dyDescent="0.25">
      <c r="A259" s="99"/>
      <c r="AE259" s="38" t="s">
        <v>132</v>
      </c>
      <c r="AF259" s="101">
        <f>SUM(AF21:AF258)</f>
        <v>0</v>
      </c>
    </row>
    <row r="260" spans="1:34" s="100" customFormat="1" x14ac:dyDescent="0.2">
      <c r="A260" s="99"/>
    </row>
    <row r="261" spans="1:34" s="100" customFormat="1" x14ac:dyDescent="0.2">
      <c r="A261" s="53" t="s">
        <v>126</v>
      </c>
      <c r="B261" s="54"/>
      <c r="C261" s="54"/>
      <c r="D261" s="55"/>
      <c r="E261" s="56"/>
      <c r="F261" s="56"/>
      <c r="G261" s="56"/>
      <c r="H261" s="56"/>
      <c r="I261" s="57"/>
      <c r="J261" s="58"/>
      <c r="K261" s="59"/>
      <c r="L261" s="59"/>
      <c r="M261" s="59"/>
      <c r="N261" s="60"/>
      <c r="O261" s="60"/>
      <c r="P261" s="60"/>
      <c r="Q261" s="60"/>
      <c r="R261" s="60"/>
      <c r="S261" s="60"/>
      <c r="T261" s="60"/>
      <c r="U261" s="60"/>
      <c r="V261" s="60"/>
      <c r="W261" s="60"/>
      <c r="X261" s="60"/>
      <c r="Y261" s="60"/>
      <c r="Z261" s="60"/>
      <c r="AA261" s="60"/>
      <c r="AB261" s="60"/>
      <c r="AC261" s="60"/>
      <c r="AD261" s="60"/>
      <c r="AE261" s="61"/>
      <c r="AF261" s="60"/>
      <c r="AG261" s="61"/>
      <c r="AH261" s="61"/>
    </row>
    <row r="262" spans="1:34" x14ac:dyDescent="0.2">
      <c r="A262" s="169" t="s">
        <v>68</v>
      </c>
      <c r="B262" s="172" t="s">
        <v>0</v>
      </c>
      <c r="C262" s="201" t="s">
        <v>119</v>
      </c>
      <c r="D262" s="62"/>
      <c r="E262" s="63"/>
      <c r="F262" s="64"/>
      <c r="G262" s="175" t="s">
        <v>135</v>
      </c>
      <c r="H262" s="176"/>
      <c r="I262" s="176"/>
      <c r="J262" s="176"/>
      <c r="K262" s="176"/>
      <c r="L262" s="176"/>
      <c r="M262" s="176"/>
      <c r="N262" s="176"/>
      <c r="O262" s="176"/>
      <c r="P262" s="176"/>
      <c r="Q262" s="176"/>
      <c r="R262" s="176"/>
      <c r="S262" s="176"/>
      <c r="T262" s="176"/>
      <c r="U262" s="176"/>
      <c r="V262" s="176"/>
      <c r="W262" s="176"/>
      <c r="X262" s="176"/>
      <c r="Y262" s="177"/>
      <c r="Z262" s="177"/>
      <c r="AA262" s="177"/>
      <c r="AB262" s="177"/>
      <c r="AC262" s="177"/>
      <c r="AD262" s="177"/>
      <c r="AE262" s="178"/>
      <c r="AF262" s="201" t="s">
        <v>142</v>
      </c>
      <c r="AG262" s="32"/>
    </row>
    <row r="263" spans="1:34" x14ac:dyDescent="0.2">
      <c r="A263" s="170"/>
      <c r="B263" s="173"/>
      <c r="C263" s="173"/>
      <c r="D263" s="179" t="s">
        <v>133</v>
      </c>
      <c r="E263" s="180"/>
      <c r="F263" s="181"/>
      <c r="G263" s="182" t="s">
        <v>1</v>
      </c>
      <c r="H263" s="184" t="s">
        <v>14</v>
      </c>
      <c r="I263" s="185"/>
      <c r="J263" s="185"/>
      <c r="K263" s="185"/>
      <c r="L263" s="185"/>
      <c r="M263" s="185"/>
      <c r="N263" s="185"/>
      <c r="O263" s="185"/>
      <c r="P263" s="186"/>
      <c r="Q263" s="184" t="s">
        <v>15</v>
      </c>
      <c r="R263" s="185"/>
      <c r="S263" s="185"/>
      <c r="T263" s="185"/>
      <c r="U263" s="185"/>
      <c r="V263" s="185"/>
      <c r="W263" s="185"/>
      <c r="X263" s="185"/>
      <c r="Y263" s="185"/>
      <c r="Z263" s="185"/>
      <c r="AA263" s="185"/>
      <c r="AB263" s="186"/>
      <c r="AC263" s="184" t="s">
        <v>16</v>
      </c>
      <c r="AD263" s="186"/>
      <c r="AE263" s="65" t="s">
        <v>140</v>
      </c>
      <c r="AF263" s="256"/>
      <c r="AG263" s="32"/>
    </row>
    <row r="264" spans="1:34" ht="13.5" customHeight="1" x14ac:dyDescent="0.2">
      <c r="A264" s="171"/>
      <c r="B264" s="174"/>
      <c r="C264" s="202"/>
      <c r="D264" s="66"/>
      <c r="E264" s="67"/>
      <c r="F264" s="68"/>
      <c r="G264" s="183"/>
      <c r="H264" s="69" t="s">
        <v>2</v>
      </c>
      <c r="I264" s="69" t="s">
        <v>3</v>
      </c>
      <c r="J264" s="69" t="s">
        <v>4</v>
      </c>
      <c r="K264" s="69" t="s">
        <v>5</v>
      </c>
      <c r="L264" s="69" t="s">
        <v>6</v>
      </c>
      <c r="M264" s="69" t="s">
        <v>7</v>
      </c>
      <c r="N264" s="69" t="s">
        <v>8</v>
      </c>
      <c r="O264" s="69" t="s">
        <v>9</v>
      </c>
      <c r="P264" s="69" t="s">
        <v>10</v>
      </c>
      <c r="Q264" s="69" t="s">
        <v>11</v>
      </c>
      <c r="R264" s="69" t="s">
        <v>12</v>
      </c>
      <c r="S264" s="69" t="s">
        <v>13</v>
      </c>
      <c r="T264" s="69" t="s">
        <v>2</v>
      </c>
      <c r="U264" s="69" t="s">
        <v>3</v>
      </c>
      <c r="V264" s="69" t="s">
        <v>4</v>
      </c>
      <c r="W264" s="69" t="s">
        <v>5</v>
      </c>
      <c r="X264" s="69" t="s">
        <v>6</v>
      </c>
      <c r="Y264" s="69" t="s">
        <v>7</v>
      </c>
      <c r="Z264" s="69" t="s">
        <v>8</v>
      </c>
      <c r="AA264" s="69" t="s">
        <v>9</v>
      </c>
      <c r="AB264" s="69" t="s">
        <v>10</v>
      </c>
      <c r="AC264" s="69" t="s">
        <v>11</v>
      </c>
      <c r="AD264" s="69" t="s">
        <v>12</v>
      </c>
      <c r="AE264" s="70" t="s">
        <v>134</v>
      </c>
      <c r="AF264" s="257"/>
      <c r="AG264" s="71"/>
    </row>
    <row r="265" spans="1:34" x14ac:dyDescent="0.2">
      <c r="A265" s="187">
        <v>1</v>
      </c>
      <c r="B265" s="221" t="s">
        <v>17</v>
      </c>
      <c r="C265" s="102"/>
      <c r="D265" s="73" t="s">
        <v>203</v>
      </c>
      <c r="E265" s="74">
        <f>VLOOKUP(C266,単価表,7)</f>
        <v>0</v>
      </c>
      <c r="F265" s="75"/>
      <c r="G265" s="76" t="s">
        <v>113</v>
      </c>
      <c r="H265" s="77">
        <f>VLOOKUP($C266,単価表,10)</f>
        <v>0</v>
      </c>
      <c r="I265" s="77">
        <f>VLOOKUP($C266,単価表,10)</f>
        <v>0</v>
      </c>
      <c r="J265" s="77">
        <f>VLOOKUP($C266,単価表,10)</f>
        <v>0</v>
      </c>
      <c r="K265" s="77">
        <f>VLOOKUP($C266,単価表,9)</f>
        <v>0</v>
      </c>
      <c r="L265" s="77">
        <f>VLOOKUP($C266,単価表,9)</f>
        <v>0</v>
      </c>
      <c r="M265" s="77">
        <f>VLOOKUP($C266,単価表,9)</f>
        <v>0</v>
      </c>
      <c r="N265" s="77">
        <f t="shared" ref="N265:V265" si="160">VLOOKUP($C266,単価表,10)</f>
        <v>0</v>
      </c>
      <c r="O265" s="77">
        <f t="shared" si="160"/>
        <v>0</v>
      </c>
      <c r="P265" s="77">
        <f t="shared" si="160"/>
        <v>0</v>
      </c>
      <c r="Q265" s="77">
        <f t="shared" si="160"/>
        <v>0</v>
      </c>
      <c r="R265" s="77">
        <f t="shared" si="160"/>
        <v>0</v>
      </c>
      <c r="S265" s="77">
        <f t="shared" si="160"/>
        <v>0</v>
      </c>
      <c r="T265" s="77">
        <f t="shared" si="160"/>
        <v>0</v>
      </c>
      <c r="U265" s="77">
        <f t="shared" si="160"/>
        <v>0</v>
      </c>
      <c r="V265" s="77">
        <f t="shared" si="160"/>
        <v>0</v>
      </c>
      <c r="W265" s="77">
        <f>VLOOKUP($C266,単価表,9)</f>
        <v>0</v>
      </c>
      <c r="X265" s="77">
        <f>VLOOKUP($C266,単価表,9)</f>
        <v>0</v>
      </c>
      <c r="Y265" s="77">
        <f>VLOOKUP($C266,単価表,9)</f>
        <v>0</v>
      </c>
      <c r="Z265" s="77">
        <f>VLOOKUP($C266,単価表,10)</f>
        <v>0</v>
      </c>
      <c r="AA265" s="77">
        <f>VLOOKUP($C266,単価表,10)</f>
        <v>0</v>
      </c>
      <c r="AB265" s="77">
        <f>VLOOKUP($C266,単価表,10)</f>
        <v>0</v>
      </c>
      <c r="AC265" s="77">
        <f>VLOOKUP($C266,単価表,10)</f>
        <v>0</v>
      </c>
      <c r="AD265" s="77">
        <f>VLOOKUP($C266,単価表,10)</f>
        <v>0</v>
      </c>
      <c r="AE265" s="78"/>
      <c r="AF265" s="79"/>
      <c r="AG265" s="71"/>
    </row>
    <row r="266" spans="1:34" x14ac:dyDescent="0.2">
      <c r="A266" s="188"/>
      <c r="B266" s="198"/>
      <c r="C266" s="80">
        <v>11</v>
      </c>
      <c r="D266" s="81" t="s">
        <v>202</v>
      </c>
      <c r="E266" s="82">
        <v>102</v>
      </c>
      <c r="F266" s="83" t="s">
        <v>166</v>
      </c>
      <c r="G266" s="84" t="s">
        <v>114</v>
      </c>
      <c r="H266" s="85">
        <v>10398</v>
      </c>
      <c r="I266" s="85">
        <v>9737</v>
      </c>
      <c r="J266" s="85">
        <v>9859</v>
      </c>
      <c r="K266" s="85">
        <v>12651</v>
      </c>
      <c r="L266" s="85">
        <v>6799</v>
      </c>
      <c r="M266" s="85">
        <v>10350</v>
      </c>
      <c r="N266" s="85">
        <v>9930</v>
      </c>
      <c r="O266" s="85">
        <v>8744</v>
      </c>
      <c r="P266" s="85">
        <v>13018</v>
      </c>
      <c r="Q266" s="85">
        <v>13932</v>
      </c>
      <c r="R266" s="85">
        <v>13754</v>
      </c>
      <c r="S266" s="85">
        <v>13392</v>
      </c>
      <c r="T266" s="85">
        <v>10398</v>
      </c>
      <c r="U266" s="85">
        <v>9737</v>
      </c>
      <c r="V266" s="85">
        <v>9859</v>
      </c>
      <c r="W266" s="85">
        <v>12651</v>
      </c>
      <c r="X266" s="85">
        <v>6799</v>
      </c>
      <c r="Y266" s="85">
        <v>10350</v>
      </c>
      <c r="Z266" s="85">
        <v>9930</v>
      </c>
      <c r="AA266" s="85">
        <v>8744</v>
      </c>
      <c r="AB266" s="85">
        <v>13018</v>
      </c>
      <c r="AC266" s="85">
        <v>13932</v>
      </c>
      <c r="AD266" s="85">
        <v>13754</v>
      </c>
      <c r="AE266" s="103">
        <f>SUM(H266:AD266)</f>
        <v>251736</v>
      </c>
      <c r="AF266" s="87"/>
      <c r="AG266" s="88"/>
    </row>
    <row r="267" spans="1:34" x14ac:dyDescent="0.2">
      <c r="A267" s="220"/>
      <c r="B267" s="199"/>
      <c r="C267" s="104"/>
      <c r="D267" s="90" t="s">
        <v>204</v>
      </c>
      <c r="E267" s="91">
        <f>IF(C266&lt;8,INT(E265*契約月数),INT(E265*E266*契約月数))</f>
        <v>0</v>
      </c>
      <c r="F267" s="92"/>
      <c r="G267" s="93" t="s">
        <v>136</v>
      </c>
      <c r="H267" s="94">
        <f>INT(H265*H266)</f>
        <v>0</v>
      </c>
      <c r="I267" s="94">
        <f t="shared" ref="I267:AD267" si="161">INT(I265*I266)</f>
        <v>0</v>
      </c>
      <c r="J267" s="94">
        <f t="shared" si="161"/>
        <v>0</v>
      </c>
      <c r="K267" s="94">
        <f t="shared" si="161"/>
        <v>0</v>
      </c>
      <c r="L267" s="94">
        <f t="shared" si="161"/>
        <v>0</v>
      </c>
      <c r="M267" s="94">
        <f t="shared" si="161"/>
        <v>0</v>
      </c>
      <c r="N267" s="94">
        <f t="shared" si="161"/>
        <v>0</v>
      </c>
      <c r="O267" s="94">
        <f t="shared" si="161"/>
        <v>0</v>
      </c>
      <c r="P267" s="94">
        <f t="shared" si="161"/>
        <v>0</v>
      </c>
      <c r="Q267" s="94">
        <f t="shared" si="161"/>
        <v>0</v>
      </c>
      <c r="R267" s="94">
        <f t="shared" si="161"/>
        <v>0</v>
      </c>
      <c r="S267" s="94">
        <f t="shared" si="161"/>
        <v>0</v>
      </c>
      <c r="T267" s="94">
        <f t="shared" si="161"/>
        <v>0</v>
      </c>
      <c r="U267" s="94">
        <f t="shared" si="161"/>
        <v>0</v>
      </c>
      <c r="V267" s="94">
        <f t="shared" si="161"/>
        <v>0</v>
      </c>
      <c r="W267" s="94">
        <f t="shared" si="161"/>
        <v>0</v>
      </c>
      <c r="X267" s="94">
        <f t="shared" si="161"/>
        <v>0</v>
      </c>
      <c r="Y267" s="94">
        <f t="shared" si="161"/>
        <v>0</v>
      </c>
      <c r="Z267" s="94">
        <f t="shared" si="161"/>
        <v>0</v>
      </c>
      <c r="AA267" s="94">
        <f t="shared" si="161"/>
        <v>0</v>
      </c>
      <c r="AB267" s="94">
        <f t="shared" si="161"/>
        <v>0</v>
      </c>
      <c r="AC267" s="94">
        <f t="shared" si="161"/>
        <v>0</v>
      </c>
      <c r="AD267" s="94">
        <f t="shared" si="161"/>
        <v>0</v>
      </c>
      <c r="AE267" s="95">
        <f>SUM(H267:AD267)</f>
        <v>0</v>
      </c>
      <c r="AF267" s="96">
        <f>E267+AE267</f>
        <v>0</v>
      </c>
      <c r="AG267" s="32"/>
    </row>
    <row r="268" spans="1:34" x14ac:dyDescent="0.2">
      <c r="A268" s="193">
        <v>2</v>
      </c>
      <c r="B268" s="221" t="s">
        <v>18</v>
      </c>
      <c r="C268" s="105"/>
      <c r="D268" s="73" t="s">
        <v>203</v>
      </c>
      <c r="E268" s="74">
        <f>VLOOKUP(C269,単価表,7)</f>
        <v>0</v>
      </c>
      <c r="F268" s="75"/>
      <c r="G268" s="76" t="s">
        <v>113</v>
      </c>
      <c r="H268" s="77">
        <f>VLOOKUP($C269,単価表,10)</f>
        <v>0</v>
      </c>
      <c r="I268" s="77">
        <f>VLOOKUP($C269,単価表,10)</f>
        <v>0</v>
      </c>
      <c r="J268" s="77">
        <f>VLOOKUP($C269,単価表,10)</f>
        <v>0</v>
      </c>
      <c r="K268" s="77">
        <f>VLOOKUP($C269,単価表,9)</f>
        <v>0</v>
      </c>
      <c r="L268" s="77">
        <f>VLOOKUP($C269,単価表,9)</f>
        <v>0</v>
      </c>
      <c r="M268" s="77">
        <f>VLOOKUP($C269,単価表,9)</f>
        <v>0</v>
      </c>
      <c r="N268" s="77">
        <f t="shared" ref="N268:V268" si="162">VLOOKUP($C269,単価表,10)</f>
        <v>0</v>
      </c>
      <c r="O268" s="77">
        <f t="shared" si="162"/>
        <v>0</v>
      </c>
      <c r="P268" s="77">
        <f t="shared" si="162"/>
        <v>0</v>
      </c>
      <c r="Q268" s="77">
        <f t="shared" si="162"/>
        <v>0</v>
      </c>
      <c r="R268" s="77">
        <f t="shared" si="162"/>
        <v>0</v>
      </c>
      <c r="S268" s="77">
        <f t="shared" si="162"/>
        <v>0</v>
      </c>
      <c r="T268" s="77">
        <f t="shared" si="162"/>
        <v>0</v>
      </c>
      <c r="U268" s="77">
        <f t="shared" si="162"/>
        <v>0</v>
      </c>
      <c r="V268" s="77">
        <f t="shared" si="162"/>
        <v>0</v>
      </c>
      <c r="W268" s="77">
        <f>VLOOKUP($C269,単価表,9)</f>
        <v>0</v>
      </c>
      <c r="X268" s="77">
        <f>VLOOKUP($C269,単価表,9)</f>
        <v>0</v>
      </c>
      <c r="Y268" s="77">
        <f>VLOOKUP($C269,単価表,9)</f>
        <v>0</v>
      </c>
      <c r="Z268" s="77">
        <f>VLOOKUP($C269,単価表,10)</f>
        <v>0</v>
      </c>
      <c r="AA268" s="77">
        <f>VLOOKUP($C269,単価表,10)</f>
        <v>0</v>
      </c>
      <c r="AB268" s="77">
        <f>VLOOKUP($C269,単価表,10)</f>
        <v>0</v>
      </c>
      <c r="AC268" s="77">
        <f>VLOOKUP($C269,単価表,10)</f>
        <v>0</v>
      </c>
      <c r="AD268" s="77">
        <f>VLOOKUP($C269,単価表,10)</f>
        <v>0</v>
      </c>
      <c r="AE268" s="78"/>
      <c r="AF268" s="79"/>
      <c r="AG268" s="71"/>
    </row>
    <row r="269" spans="1:34" x14ac:dyDescent="0.2">
      <c r="A269" s="188"/>
      <c r="B269" s="198"/>
      <c r="C269" s="80">
        <v>11</v>
      </c>
      <c r="D269" s="81" t="s">
        <v>202</v>
      </c>
      <c r="E269" s="82">
        <v>85</v>
      </c>
      <c r="F269" s="83" t="s">
        <v>166</v>
      </c>
      <c r="G269" s="84" t="s">
        <v>114</v>
      </c>
      <c r="H269" s="85">
        <v>7922</v>
      </c>
      <c r="I269" s="85">
        <v>7278</v>
      </c>
      <c r="J269" s="85">
        <v>11247</v>
      </c>
      <c r="K269" s="85">
        <v>12258</v>
      </c>
      <c r="L269" s="85">
        <v>6231</v>
      </c>
      <c r="M269" s="85">
        <v>8590</v>
      </c>
      <c r="N269" s="85">
        <v>7609</v>
      </c>
      <c r="O269" s="85">
        <v>6709</v>
      </c>
      <c r="P269" s="85">
        <v>9114</v>
      </c>
      <c r="Q269" s="85">
        <v>10760</v>
      </c>
      <c r="R269" s="85">
        <v>10124</v>
      </c>
      <c r="S269" s="85">
        <v>9467</v>
      </c>
      <c r="T269" s="85">
        <v>7922</v>
      </c>
      <c r="U269" s="85">
        <v>7278</v>
      </c>
      <c r="V269" s="85">
        <v>11247</v>
      </c>
      <c r="W269" s="85">
        <v>12258</v>
      </c>
      <c r="X269" s="85">
        <v>6231</v>
      </c>
      <c r="Y269" s="85">
        <v>8590</v>
      </c>
      <c r="Z269" s="85">
        <v>7609</v>
      </c>
      <c r="AA269" s="85">
        <v>6709</v>
      </c>
      <c r="AB269" s="85">
        <v>9114</v>
      </c>
      <c r="AC269" s="85">
        <v>10760</v>
      </c>
      <c r="AD269" s="85">
        <v>10124</v>
      </c>
      <c r="AE269" s="103">
        <f>SUM(H269:AD269)</f>
        <v>205151</v>
      </c>
      <c r="AF269" s="87"/>
      <c r="AG269" s="88"/>
    </row>
    <row r="270" spans="1:34" x14ac:dyDescent="0.2">
      <c r="A270" s="189"/>
      <c r="B270" s="222"/>
      <c r="C270" s="106"/>
      <c r="D270" s="90" t="s">
        <v>204</v>
      </c>
      <c r="E270" s="91">
        <f>IF(C269&lt;8,INT(E268*契約月数),INT(E268*E269*契約月数))</f>
        <v>0</v>
      </c>
      <c r="F270" s="92"/>
      <c r="G270" s="93" t="s">
        <v>136</v>
      </c>
      <c r="H270" s="94">
        <f>INT(H268*H269)</f>
        <v>0</v>
      </c>
      <c r="I270" s="94">
        <f t="shared" ref="I270:AD270" si="163">INT(I268*I269)</f>
        <v>0</v>
      </c>
      <c r="J270" s="94">
        <f t="shared" si="163"/>
        <v>0</v>
      </c>
      <c r="K270" s="94">
        <f t="shared" si="163"/>
        <v>0</v>
      </c>
      <c r="L270" s="94">
        <f t="shared" si="163"/>
        <v>0</v>
      </c>
      <c r="M270" s="94">
        <f t="shared" si="163"/>
        <v>0</v>
      </c>
      <c r="N270" s="94">
        <f t="shared" si="163"/>
        <v>0</v>
      </c>
      <c r="O270" s="94">
        <f t="shared" si="163"/>
        <v>0</v>
      </c>
      <c r="P270" s="94">
        <f t="shared" si="163"/>
        <v>0</v>
      </c>
      <c r="Q270" s="94">
        <f t="shared" si="163"/>
        <v>0</v>
      </c>
      <c r="R270" s="94">
        <f t="shared" si="163"/>
        <v>0</v>
      </c>
      <c r="S270" s="94">
        <f t="shared" si="163"/>
        <v>0</v>
      </c>
      <c r="T270" s="94">
        <f t="shared" si="163"/>
        <v>0</v>
      </c>
      <c r="U270" s="94">
        <f t="shared" si="163"/>
        <v>0</v>
      </c>
      <c r="V270" s="94">
        <f t="shared" si="163"/>
        <v>0</v>
      </c>
      <c r="W270" s="94">
        <f t="shared" si="163"/>
        <v>0</v>
      </c>
      <c r="X270" s="94">
        <f t="shared" si="163"/>
        <v>0</v>
      </c>
      <c r="Y270" s="94">
        <f t="shared" si="163"/>
        <v>0</v>
      </c>
      <c r="Z270" s="94">
        <f t="shared" si="163"/>
        <v>0</v>
      </c>
      <c r="AA270" s="94">
        <f t="shared" si="163"/>
        <v>0</v>
      </c>
      <c r="AB270" s="94">
        <f t="shared" si="163"/>
        <v>0</v>
      </c>
      <c r="AC270" s="94">
        <f t="shared" si="163"/>
        <v>0</v>
      </c>
      <c r="AD270" s="94">
        <f t="shared" si="163"/>
        <v>0</v>
      </c>
      <c r="AE270" s="107">
        <f>SUM(H270:AD270)</f>
        <v>0</v>
      </c>
      <c r="AF270" s="96">
        <f>ROUNDDOWN(E270+AE270,0)</f>
        <v>0</v>
      </c>
      <c r="AG270" s="32"/>
    </row>
    <row r="271" spans="1:34" x14ac:dyDescent="0.2">
      <c r="A271" s="194">
        <v>2.1</v>
      </c>
      <c r="B271" s="197"/>
      <c r="C271" s="108"/>
      <c r="D271" s="73" t="s">
        <v>203</v>
      </c>
      <c r="E271" s="74">
        <f>VLOOKUP(C272,単価表,7)</f>
        <v>0</v>
      </c>
      <c r="F271" s="75"/>
      <c r="G271" s="76" t="s">
        <v>113</v>
      </c>
      <c r="H271" s="77">
        <f>VLOOKUP($C272,単価表,10)</f>
        <v>0</v>
      </c>
      <c r="I271" s="77">
        <f>VLOOKUP($C272,単価表,10)</f>
        <v>0</v>
      </c>
      <c r="J271" s="77">
        <f>VLOOKUP($C272,単価表,10)</f>
        <v>0</v>
      </c>
      <c r="K271" s="77">
        <f>VLOOKUP($C272,単価表,9)</f>
        <v>0</v>
      </c>
      <c r="L271" s="77">
        <f>VLOOKUP($C272,単価表,9)</f>
        <v>0</v>
      </c>
      <c r="M271" s="77">
        <f>VLOOKUP($C272,単価表,9)</f>
        <v>0</v>
      </c>
      <c r="N271" s="77">
        <f t="shared" ref="N271:V271" si="164">VLOOKUP($C272,単価表,10)</f>
        <v>0</v>
      </c>
      <c r="O271" s="77">
        <f t="shared" si="164"/>
        <v>0</v>
      </c>
      <c r="P271" s="77">
        <f t="shared" si="164"/>
        <v>0</v>
      </c>
      <c r="Q271" s="77">
        <f t="shared" si="164"/>
        <v>0</v>
      </c>
      <c r="R271" s="77">
        <f t="shared" si="164"/>
        <v>0</v>
      </c>
      <c r="S271" s="77">
        <f t="shared" si="164"/>
        <v>0</v>
      </c>
      <c r="T271" s="77">
        <f t="shared" si="164"/>
        <v>0</v>
      </c>
      <c r="U271" s="77">
        <f t="shared" si="164"/>
        <v>0</v>
      </c>
      <c r="V271" s="77">
        <f t="shared" si="164"/>
        <v>0</v>
      </c>
      <c r="W271" s="77">
        <f>VLOOKUP($C272,単価表,9)</f>
        <v>0</v>
      </c>
      <c r="X271" s="77">
        <f>VLOOKUP($C272,単価表,9)</f>
        <v>0</v>
      </c>
      <c r="Y271" s="77">
        <f>VLOOKUP($C272,単価表,9)</f>
        <v>0</v>
      </c>
      <c r="Z271" s="77">
        <f>VLOOKUP($C272,単価表,10)</f>
        <v>0</v>
      </c>
      <c r="AA271" s="77">
        <f>VLOOKUP($C272,単価表,10)</f>
        <v>0</v>
      </c>
      <c r="AB271" s="77">
        <f>VLOOKUP($C272,単価表,10)</f>
        <v>0</v>
      </c>
      <c r="AC271" s="77">
        <f>VLOOKUP($C272,単価表,10)</f>
        <v>0</v>
      </c>
      <c r="AD271" s="77">
        <f>VLOOKUP($C272,単価表,10)</f>
        <v>0</v>
      </c>
      <c r="AE271" s="78"/>
      <c r="AF271" s="79"/>
      <c r="AG271" s="71"/>
    </row>
    <row r="272" spans="1:34" x14ac:dyDescent="0.2">
      <c r="A272" s="195"/>
      <c r="B272" s="198"/>
      <c r="C272" s="80">
        <v>6</v>
      </c>
      <c r="D272" s="81" t="s">
        <v>202</v>
      </c>
      <c r="E272" s="82">
        <v>40</v>
      </c>
      <c r="F272" s="83" t="s">
        <v>165</v>
      </c>
      <c r="G272" s="84" t="s">
        <v>114</v>
      </c>
      <c r="H272" s="85">
        <v>94</v>
      </c>
      <c r="I272" s="85">
        <v>108</v>
      </c>
      <c r="J272" s="85">
        <v>103</v>
      </c>
      <c r="K272" s="85">
        <v>104</v>
      </c>
      <c r="L272" s="85">
        <v>119</v>
      </c>
      <c r="M272" s="85">
        <v>134</v>
      </c>
      <c r="N272" s="85">
        <v>168</v>
      </c>
      <c r="O272" s="85">
        <v>146</v>
      </c>
      <c r="P272" s="85">
        <v>144</v>
      </c>
      <c r="Q272" s="85">
        <v>157</v>
      </c>
      <c r="R272" s="85">
        <v>126</v>
      </c>
      <c r="S272" s="85">
        <v>96</v>
      </c>
      <c r="T272" s="85">
        <v>94</v>
      </c>
      <c r="U272" s="85">
        <v>108</v>
      </c>
      <c r="V272" s="85">
        <v>103</v>
      </c>
      <c r="W272" s="85">
        <v>104</v>
      </c>
      <c r="X272" s="85">
        <v>119</v>
      </c>
      <c r="Y272" s="85">
        <v>134</v>
      </c>
      <c r="Z272" s="85">
        <v>168</v>
      </c>
      <c r="AA272" s="85">
        <v>146</v>
      </c>
      <c r="AB272" s="85">
        <v>144</v>
      </c>
      <c r="AC272" s="85">
        <v>157</v>
      </c>
      <c r="AD272" s="85">
        <v>126</v>
      </c>
      <c r="AE272" s="103">
        <f>SUM(H272:AD272)</f>
        <v>2902</v>
      </c>
      <c r="AF272" s="87"/>
      <c r="AG272" s="88"/>
    </row>
    <row r="273" spans="1:33" x14ac:dyDescent="0.2">
      <c r="A273" s="196"/>
      <c r="B273" s="199"/>
      <c r="C273" s="104"/>
      <c r="D273" s="90" t="s">
        <v>204</v>
      </c>
      <c r="E273" s="91">
        <f>IF(C272&lt;8,INT(E271*契約月数),INT(E271*E272*契約月数))</f>
        <v>0</v>
      </c>
      <c r="F273" s="92"/>
      <c r="G273" s="93" t="s">
        <v>136</v>
      </c>
      <c r="H273" s="94">
        <f>INT(H271*H272)</f>
        <v>0</v>
      </c>
      <c r="I273" s="94">
        <f t="shared" ref="I273:AD273" si="165">INT(I271*I272)</f>
        <v>0</v>
      </c>
      <c r="J273" s="94">
        <f t="shared" si="165"/>
        <v>0</v>
      </c>
      <c r="K273" s="94">
        <f t="shared" si="165"/>
        <v>0</v>
      </c>
      <c r="L273" s="94">
        <f t="shared" si="165"/>
        <v>0</v>
      </c>
      <c r="M273" s="94">
        <f t="shared" si="165"/>
        <v>0</v>
      </c>
      <c r="N273" s="94">
        <f t="shared" si="165"/>
        <v>0</v>
      </c>
      <c r="O273" s="94">
        <f t="shared" si="165"/>
        <v>0</v>
      </c>
      <c r="P273" s="94">
        <f t="shared" si="165"/>
        <v>0</v>
      </c>
      <c r="Q273" s="94">
        <f t="shared" si="165"/>
        <v>0</v>
      </c>
      <c r="R273" s="94">
        <f t="shared" si="165"/>
        <v>0</v>
      </c>
      <c r="S273" s="94">
        <f t="shared" si="165"/>
        <v>0</v>
      </c>
      <c r="T273" s="94">
        <f t="shared" si="165"/>
        <v>0</v>
      </c>
      <c r="U273" s="94">
        <f t="shared" si="165"/>
        <v>0</v>
      </c>
      <c r="V273" s="94">
        <f t="shared" si="165"/>
        <v>0</v>
      </c>
      <c r="W273" s="94">
        <f t="shared" si="165"/>
        <v>0</v>
      </c>
      <c r="X273" s="94">
        <f t="shared" si="165"/>
        <v>0</v>
      </c>
      <c r="Y273" s="94">
        <f t="shared" si="165"/>
        <v>0</v>
      </c>
      <c r="Z273" s="94">
        <f t="shared" si="165"/>
        <v>0</v>
      </c>
      <c r="AA273" s="94">
        <f t="shared" si="165"/>
        <v>0</v>
      </c>
      <c r="AB273" s="94">
        <f t="shared" si="165"/>
        <v>0</v>
      </c>
      <c r="AC273" s="94">
        <f t="shared" si="165"/>
        <v>0</v>
      </c>
      <c r="AD273" s="94">
        <f t="shared" si="165"/>
        <v>0</v>
      </c>
      <c r="AE273" s="107">
        <f>SUM(H273:AD273)</f>
        <v>0</v>
      </c>
      <c r="AF273" s="96">
        <f>ROUNDDOWN(E273+AE273,0)</f>
        <v>0</v>
      </c>
      <c r="AG273" s="32"/>
    </row>
    <row r="274" spans="1:33" x14ac:dyDescent="0.2">
      <c r="A274" s="193">
        <v>3</v>
      </c>
      <c r="B274" s="221" t="s">
        <v>19</v>
      </c>
      <c r="C274" s="102"/>
      <c r="D274" s="73" t="s">
        <v>203</v>
      </c>
      <c r="E274" s="74">
        <f>VLOOKUP(C275,単価表,7)</f>
        <v>0</v>
      </c>
      <c r="F274" s="75"/>
      <c r="G274" s="76" t="s">
        <v>113</v>
      </c>
      <c r="H274" s="77">
        <f>VLOOKUP($C275,単価表,10)</f>
        <v>0</v>
      </c>
      <c r="I274" s="77">
        <f>VLOOKUP($C275,単価表,10)</f>
        <v>0</v>
      </c>
      <c r="J274" s="77">
        <f>VLOOKUP($C275,単価表,10)</f>
        <v>0</v>
      </c>
      <c r="K274" s="77">
        <f>VLOOKUP($C275,単価表,9)</f>
        <v>0</v>
      </c>
      <c r="L274" s="77">
        <f>VLOOKUP($C275,単価表,9)</f>
        <v>0</v>
      </c>
      <c r="M274" s="77">
        <f>VLOOKUP($C275,単価表,9)</f>
        <v>0</v>
      </c>
      <c r="N274" s="77">
        <f t="shared" ref="N274:V274" si="166">VLOOKUP($C275,単価表,10)</f>
        <v>0</v>
      </c>
      <c r="O274" s="77">
        <f t="shared" si="166"/>
        <v>0</v>
      </c>
      <c r="P274" s="77">
        <f t="shared" si="166"/>
        <v>0</v>
      </c>
      <c r="Q274" s="77">
        <f t="shared" si="166"/>
        <v>0</v>
      </c>
      <c r="R274" s="77">
        <f t="shared" si="166"/>
        <v>0</v>
      </c>
      <c r="S274" s="77">
        <f t="shared" si="166"/>
        <v>0</v>
      </c>
      <c r="T274" s="77">
        <f t="shared" si="166"/>
        <v>0</v>
      </c>
      <c r="U274" s="77">
        <f t="shared" si="166"/>
        <v>0</v>
      </c>
      <c r="V274" s="77">
        <f t="shared" si="166"/>
        <v>0</v>
      </c>
      <c r="W274" s="77">
        <f>VLOOKUP($C275,単価表,9)</f>
        <v>0</v>
      </c>
      <c r="X274" s="77">
        <f>VLOOKUP($C275,単価表,9)</f>
        <v>0</v>
      </c>
      <c r="Y274" s="77">
        <f>VLOOKUP($C275,単価表,9)</f>
        <v>0</v>
      </c>
      <c r="Z274" s="77">
        <f>VLOOKUP($C275,単価表,10)</f>
        <v>0</v>
      </c>
      <c r="AA274" s="77">
        <f>VLOOKUP($C275,単価表,10)</f>
        <v>0</v>
      </c>
      <c r="AB274" s="77">
        <f>VLOOKUP($C275,単価表,10)</f>
        <v>0</v>
      </c>
      <c r="AC274" s="77">
        <f>VLOOKUP($C275,単価表,10)</f>
        <v>0</v>
      </c>
      <c r="AD274" s="77">
        <f>VLOOKUP($C275,単価表,10)</f>
        <v>0</v>
      </c>
      <c r="AE274" s="78"/>
      <c r="AF274" s="79"/>
      <c r="AG274" s="71"/>
    </row>
    <row r="275" spans="1:33" x14ac:dyDescent="0.2">
      <c r="A275" s="188"/>
      <c r="B275" s="198"/>
      <c r="C275" s="80">
        <v>11</v>
      </c>
      <c r="D275" s="81" t="s">
        <v>202</v>
      </c>
      <c r="E275" s="82">
        <v>124</v>
      </c>
      <c r="F275" s="83" t="s">
        <v>166</v>
      </c>
      <c r="G275" s="84" t="s">
        <v>114</v>
      </c>
      <c r="H275" s="85">
        <v>8975</v>
      </c>
      <c r="I275" s="85">
        <v>11345</v>
      </c>
      <c r="J275" s="85">
        <v>12371</v>
      </c>
      <c r="K275" s="85">
        <v>15440</v>
      </c>
      <c r="L275" s="85">
        <v>8876</v>
      </c>
      <c r="M275" s="85">
        <v>13445</v>
      </c>
      <c r="N275" s="85">
        <v>10713</v>
      </c>
      <c r="O275" s="85">
        <v>6569</v>
      </c>
      <c r="P275" s="85">
        <v>16440</v>
      </c>
      <c r="Q275" s="85">
        <v>15971</v>
      </c>
      <c r="R275" s="85">
        <v>15200</v>
      </c>
      <c r="S275" s="85">
        <v>13767</v>
      </c>
      <c r="T275" s="85">
        <v>8975</v>
      </c>
      <c r="U275" s="85">
        <v>11345</v>
      </c>
      <c r="V275" s="85">
        <v>12371</v>
      </c>
      <c r="W275" s="85">
        <v>15440</v>
      </c>
      <c r="X275" s="85">
        <v>8876</v>
      </c>
      <c r="Y275" s="85">
        <v>13445</v>
      </c>
      <c r="Z275" s="85">
        <v>10713</v>
      </c>
      <c r="AA275" s="85">
        <v>6569</v>
      </c>
      <c r="AB275" s="85">
        <v>16440</v>
      </c>
      <c r="AC275" s="85">
        <v>15971</v>
      </c>
      <c r="AD275" s="85">
        <v>15200</v>
      </c>
      <c r="AE275" s="103">
        <f>SUM(H275:AD275)</f>
        <v>284457</v>
      </c>
      <c r="AF275" s="87"/>
      <c r="AG275" s="88"/>
    </row>
    <row r="276" spans="1:33" x14ac:dyDescent="0.2">
      <c r="A276" s="220"/>
      <c r="B276" s="199"/>
      <c r="C276" s="104"/>
      <c r="D276" s="90" t="s">
        <v>204</v>
      </c>
      <c r="E276" s="91">
        <f>IF(C275&lt;8,INT(E274*契約月数),INT(E274*E275*契約月数))</f>
        <v>0</v>
      </c>
      <c r="F276" s="92"/>
      <c r="G276" s="93" t="s">
        <v>136</v>
      </c>
      <c r="H276" s="94">
        <f>INT(H274*H275)</f>
        <v>0</v>
      </c>
      <c r="I276" s="94">
        <f t="shared" ref="I276:AD276" si="167">INT(I274*I275)</f>
        <v>0</v>
      </c>
      <c r="J276" s="94">
        <f t="shared" si="167"/>
        <v>0</v>
      </c>
      <c r="K276" s="94">
        <f t="shared" si="167"/>
        <v>0</v>
      </c>
      <c r="L276" s="94">
        <f t="shared" si="167"/>
        <v>0</v>
      </c>
      <c r="M276" s="94">
        <f t="shared" si="167"/>
        <v>0</v>
      </c>
      <c r="N276" s="94">
        <f t="shared" si="167"/>
        <v>0</v>
      </c>
      <c r="O276" s="94">
        <f t="shared" si="167"/>
        <v>0</v>
      </c>
      <c r="P276" s="94">
        <f t="shared" si="167"/>
        <v>0</v>
      </c>
      <c r="Q276" s="94">
        <f t="shared" si="167"/>
        <v>0</v>
      </c>
      <c r="R276" s="94">
        <f t="shared" si="167"/>
        <v>0</v>
      </c>
      <c r="S276" s="94">
        <f t="shared" si="167"/>
        <v>0</v>
      </c>
      <c r="T276" s="94">
        <f t="shared" si="167"/>
        <v>0</v>
      </c>
      <c r="U276" s="94">
        <f t="shared" si="167"/>
        <v>0</v>
      </c>
      <c r="V276" s="94">
        <f t="shared" si="167"/>
        <v>0</v>
      </c>
      <c r="W276" s="94">
        <f t="shared" si="167"/>
        <v>0</v>
      </c>
      <c r="X276" s="94">
        <f t="shared" si="167"/>
        <v>0</v>
      </c>
      <c r="Y276" s="94">
        <f t="shared" si="167"/>
        <v>0</v>
      </c>
      <c r="Z276" s="94">
        <f t="shared" si="167"/>
        <v>0</v>
      </c>
      <c r="AA276" s="94">
        <f t="shared" si="167"/>
        <v>0</v>
      </c>
      <c r="AB276" s="94">
        <f t="shared" si="167"/>
        <v>0</v>
      </c>
      <c r="AC276" s="94">
        <f t="shared" si="167"/>
        <v>0</v>
      </c>
      <c r="AD276" s="94">
        <f t="shared" si="167"/>
        <v>0</v>
      </c>
      <c r="AE276" s="107">
        <f>SUM(H276:AD276)</f>
        <v>0</v>
      </c>
      <c r="AF276" s="96">
        <f>ROUNDDOWN(E276+AE276,0)</f>
        <v>0</v>
      </c>
      <c r="AG276" s="32"/>
    </row>
    <row r="277" spans="1:33" x14ac:dyDescent="0.2">
      <c r="A277" s="193">
        <v>4</v>
      </c>
      <c r="B277" s="221" t="s">
        <v>24</v>
      </c>
      <c r="C277" s="102"/>
      <c r="D277" s="73" t="s">
        <v>203</v>
      </c>
      <c r="E277" s="74">
        <f>VLOOKUP(C278,単価表,7)</f>
        <v>0</v>
      </c>
      <c r="F277" s="75"/>
      <c r="G277" s="76" t="s">
        <v>113</v>
      </c>
      <c r="H277" s="77">
        <f>VLOOKUP($C278,単価表,10)</f>
        <v>0</v>
      </c>
      <c r="I277" s="77">
        <f>VLOOKUP($C278,単価表,10)</f>
        <v>0</v>
      </c>
      <c r="J277" s="77">
        <f>VLOOKUP($C278,単価表,10)</f>
        <v>0</v>
      </c>
      <c r="K277" s="77">
        <f>VLOOKUP($C278,単価表,9)</f>
        <v>0</v>
      </c>
      <c r="L277" s="77">
        <f>VLOOKUP($C278,単価表,9)</f>
        <v>0</v>
      </c>
      <c r="M277" s="77">
        <f>VLOOKUP($C278,単価表,9)</f>
        <v>0</v>
      </c>
      <c r="N277" s="77">
        <f t="shared" ref="N277:V277" si="168">VLOOKUP($C278,単価表,10)</f>
        <v>0</v>
      </c>
      <c r="O277" s="77">
        <f t="shared" si="168"/>
        <v>0</v>
      </c>
      <c r="P277" s="77">
        <f t="shared" si="168"/>
        <v>0</v>
      </c>
      <c r="Q277" s="77">
        <f t="shared" si="168"/>
        <v>0</v>
      </c>
      <c r="R277" s="77">
        <f t="shared" si="168"/>
        <v>0</v>
      </c>
      <c r="S277" s="77">
        <f t="shared" si="168"/>
        <v>0</v>
      </c>
      <c r="T277" s="77">
        <f t="shared" si="168"/>
        <v>0</v>
      </c>
      <c r="U277" s="77">
        <f t="shared" si="168"/>
        <v>0</v>
      </c>
      <c r="V277" s="77">
        <f t="shared" si="168"/>
        <v>0</v>
      </c>
      <c r="W277" s="77">
        <f>VLOOKUP($C278,単価表,9)</f>
        <v>0</v>
      </c>
      <c r="X277" s="77">
        <f>VLOOKUP($C278,単価表,9)</f>
        <v>0</v>
      </c>
      <c r="Y277" s="77">
        <f>VLOOKUP($C278,単価表,9)</f>
        <v>0</v>
      </c>
      <c r="Z277" s="77">
        <f>VLOOKUP($C278,単価表,10)</f>
        <v>0</v>
      </c>
      <c r="AA277" s="77">
        <f>VLOOKUP($C278,単価表,10)</f>
        <v>0</v>
      </c>
      <c r="AB277" s="77">
        <f>VLOOKUP($C278,単価表,10)</f>
        <v>0</v>
      </c>
      <c r="AC277" s="77">
        <f>VLOOKUP($C278,単価表,10)</f>
        <v>0</v>
      </c>
      <c r="AD277" s="77">
        <f>VLOOKUP($C278,単価表,10)</f>
        <v>0</v>
      </c>
      <c r="AE277" s="78"/>
      <c r="AF277" s="79"/>
      <c r="AG277" s="71"/>
    </row>
    <row r="278" spans="1:33" x14ac:dyDescent="0.2">
      <c r="A278" s="188"/>
      <c r="B278" s="198"/>
      <c r="C278" s="80">
        <v>11</v>
      </c>
      <c r="D278" s="81" t="s">
        <v>202</v>
      </c>
      <c r="E278" s="82">
        <v>84</v>
      </c>
      <c r="F278" s="83" t="s">
        <v>166</v>
      </c>
      <c r="G278" s="84" t="s">
        <v>114</v>
      </c>
      <c r="H278" s="85">
        <v>4877</v>
      </c>
      <c r="I278" s="85">
        <v>7511</v>
      </c>
      <c r="J278" s="85">
        <v>7977</v>
      </c>
      <c r="K278" s="85">
        <v>9033</v>
      </c>
      <c r="L278" s="85">
        <v>6374</v>
      </c>
      <c r="M278" s="85">
        <v>8966</v>
      </c>
      <c r="N278" s="85">
        <v>7158</v>
      </c>
      <c r="O278" s="85">
        <v>6811</v>
      </c>
      <c r="P278" s="85">
        <v>8769</v>
      </c>
      <c r="Q278" s="85">
        <v>8458</v>
      </c>
      <c r="R278" s="85">
        <v>8866</v>
      </c>
      <c r="S278" s="85">
        <v>6954</v>
      </c>
      <c r="T278" s="85">
        <v>4877</v>
      </c>
      <c r="U278" s="85">
        <v>7511</v>
      </c>
      <c r="V278" s="85">
        <v>7977</v>
      </c>
      <c r="W278" s="85">
        <v>9033</v>
      </c>
      <c r="X278" s="85">
        <v>6374</v>
      </c>
      <c r="Y278" s="85">
        <v>8966</v>
      </c>
      <c r="Z278" s="85">
        <v>7158</v>
      </c>
      <c r="AA278" s="85">
        <v>6811</v>
      </c>
      <c r="AB278" s="85">
        <v>8769</v>
      </c>
      <c r="AC278" s="85">
        <v>8458</v>
      </c>
      <c r="AD278" s="85">
        <v>8866</v>
      </c>
      <c r="AE278" s="103">
        <f>SUM(H278:AD278)</f>
        <v>176554</v>
      </c>
      <c r="AF278" s="87"/>
      <c r="AG278" s="88"/>
    </row>
    <row r="279" spans="1:33" x14ac:dyDescent="0.2">
      <c r="A279" s="220"/>
      <c r="B279" s="199"/>
      <c r="C279" s="104"/>
      <c r="D279" s="90" t="s">
        <v>204</v>
      </c>
      <c r="E279" s="91">
        <f>IF(C278&lt;8,INT(E277*契約月数),INT(E277*E278*契約月数))</f>
        <v>0</v>
      </c>
      <c r="F279" s="92"/>
      <c r="G279" s="93" t="s">
        <v>136</v>
      </c>
      <c r="H279" s="94">
        <f>INT(H277*H278)</f>
        <v>0</v>
      </c>
      <c r="I279" s="94">
        <f t="shared" ref="I279:AD279" si="169">INT(I277*I278)</f>
        <v>0</v>
      </c>
      <c r="J279" s="94">
        <f t="shared" si="169"/>
        <v>0</v>
      </c>
      <c r="K279" s="94">
        <f t="shared" si="169"/>
        <v>0</v>
      </c>
      <c r="L279" s="94">
        <f t="shared" si="169"/>
        <v>0</v>
      </c>
      <c r="M279" s="94">
        <f t="shared" si="169"/>
        <v>0</v>
      </c>
      <c r="N279" s="94">
        <f t="shared" si="169"/>
        <v>0</v>
      </c>
      <c r="O279" s="94">
        <f t="shared" si="169"/>
        <v>0</v>
      </c>
      <c r="P279" s="94">
        <f t="shared" si="169"/>
        <v>0</v>
      </c>
      <c r="Q279" s="94">
        <f t="shared" si="169"/>
        <v>0</v>
      </c>
      <c r="R279" s="94">
        <f t="shared" si="169"/>
        <v>0</v>
      </c>
      <c r="S279" s="94">
        <f t="shared" si="169"/>
        <v>0</v>
      </c>
      <c r="T279" s="94">
        <f t="shared" si="169"/>
        <v>0</v>
      </c>
      <c r="U279" s="94">
        <f t="shared" si="169"/>
        <v>0</v>
      </c>
      <c r="V279" s="94">
        <f t="shared" si="169"/>
        <v>0</v>
      </c>
      <c r="W279" s="94">
        <f t="shared" si="169"/>
        <v>0</v>
      </c>
      <c r="X279" s="94">
        <f t="shared" si="169"/>
        <v>0</v>
      </c>
      <c r="Y279" s="94">
        <f t="shared" si="169"/>
        <v>0</v>
      </c>
      <c r="Z279" s="94">
        <f t="shared" si="169"/>
        <v>0</v>
      </c>
      <c r="AA279" s="94">
        <f t="shared" si="169"/>
        <v>0</v>
      </c>
      <c r="AB279" s="94">
        <f t="shared" si="169"/>
        <v>0</v>
      </c>
      <c r="AC279" s="94">
        <f t="shared" si="169"/>
        <v>0</v>
      </c>
      <c r="AD279" s="94">
        <f t="shared" si="169"/>
        <v>0</v>
      </c>
      <c r="AE279" s="107">
        <f>SUM(H279:AD279)</f>
        <v>0</v>
      </c>
      <c r="AF279" s="96">
        <f>ROUNDDOWN(E279+AE279,0)</f>
        <v>0</v>
      </c>
      <c r="AG279" s="32"/>
    </row>
    <row r="280" spans="1:33" x14ac:dyDescent="0.2">
      <c r="A280" s="193">
        <v>5</v>
      </c>
      <c r="B280" s="221" t="s">
        <v>25</v>
      </c>
      <c r="C280" s="102"/>
      <c r="D280" s="73" t="s">
        <v>203</v>
      </c>
      <c r="E280" s="74">
        <f>VLOOKUP(C281,単価表,7)</f>
        <v>0</v>
      </c>
      <c r="F280" s="75"/>
      <c r="G280" s="76" t="s">
        <v>113</v>
      </c>
      <c r="H280" s="77">
        <f>VLOOKUP($C281,単価表,10)</f>
        <v>0</v>
      </c>
      <c r="I280" s="77">
        <f>VLOOKUP($C281,単価表,10)</f>
        <v>0</v>
      </c>
      <c r="J280" s="77">
        <f>VLOOKUP($C281,単価表,10)</f>
        <v>0</v>
      </c>
      <c r="K280" s="77">
        <f>VLOOKUP($C281,単価表,9)</f>
        <v>0</v>
      </c>
      <c r="L280" s="77">
        <f>VLOOKUP($C281,単価表,9)</f>
        <v>0</v>
      </c>
      <c r="M280" s="77">
        <f>VLOOKUP($C281,単価表,9)</f>
        <v>0</v>
      </c>
      <c r="N280" s="77">
        <f t="shared" ref="N280:V280" si="170">VLOOKUP($C281,単価表,10)</f>
        <v>0</v>
      </c>
      <c r="O280" s="77">
        <f t="shared" si="170"/>
        <v>0</v>
      </c>
      <c r="P280" s="77">
        <f t="shared" si="170"/>
        <v>0</v>
      </c>
      <c r="Q280" s="77">
        <f t="shared" si="170"/>
        <v>0</v>
      </c>
      <c r="R280" s="77">
        <f t="shared" si="170"/>
        <v>0</v>
      </c>
      <c r="S280" s="77">
        <f t="shared" si="170"/>
        <v>0</v>
      </c>
      <c r="T280" s="77">
        <f t="shared" si="170"/>
        <v>0</v>
      </c>
      <c r="U280" s="77">
        <f t="shared" si="170"/>
        <v>0</v>
      </c>
      <c r="V280" s="77">
        <f t="shared" si="170"/>
        <v>0</v>
      </c>
      <c r="W280" s="77">
        <f>VLOOKUP($C281,単価表,9)</f>
        <v>0</v>
      </c>
      <c r="X280" s="77">
        <f>VLOOKUP($C281,単価表,9)</f>
        <v>0</v>
      </c>
      <c r="Y280" s="77">
        <f>VLOOKUP($C281,単価表,9)</f>
        <v>0</v>
      </c>
      <c r="Z280" s="77">
        <f>VLOOKUP($C281,単価表,10)</f>
        <v>0</v>
      </c>
      <c r="AA280" s="77">
        <f>VLOOKUP($C281,単価表,10)</f>
        <v>0</v>
      </c>
      <c r="AB280" s="77">
        <f>VLOOKUP($C281,単価表,10)</f>
        <v>0</v>
      </c>
      <c r="AC280" s="77">
        <f>VLOOKUP($C281,単価表,10)</f>
        <v>0</v>
      </c>
      <c r="AD280" s="77">
        <f>VLOOKUP($C281,単価表,10)</f>
        <v>0</v>
      </c>
      <c r="AE280" s="78"/>
      <c r="AF280" s="79"/>
      <c r="AG280" s="71"/>
    </row>
    <row r="281" spans="1:33" x14ac:dyDescent="0.2">
      <c r="A281" s="188"/>
      <c r="B281" s="198"/>
      <c r="C281" s="80">
        <v>11</v>
      </c>
      <c r="D281" s="81" t="s">
        <v>202</v>
      </c>
      <c r="E281" s="82">
        <v>100</v>
      </c>
      <c r="F281" s="83" t="s">
        <v>166</v>
      </c>
      <c r="G281" s="84" t="s">
        <v>114</v>
      </c>
      <c r="H281" s="85">
        <v>9464</v>
      </c>
      <c r="I281" s="85">
        <v>12048</v>
      </c>
      <c r="J281" s="85">
        <v>12257</v>
      </c>
      <c r="K281" s="85">
        <v>13697</v>
      </c>
      <c r="L281" s="85">
        <v>10191</v>
      </c>
      <c r="M281" s="85">
        <v>12782</v>
      </c>
      <c r="N281" s="85">
        <v>8923</v>
      </c>
      <c r="O281" s="85">
        <v>8364</v>
      </c>
      <c r="P281" s="85">
        <v>12244</v>
      </c>
      <c r="Q281" s="85">
        <v>13801</v>
      </c>
      <c r="R281" s="85">
        <v>12909</v>
      </c>
      <c r="S281" s="85">
        <v>10263</v>
      </c>
      <c r="T281" s="85">
        <v>9464</v>
      </c>
      <c r="U281" s="85">
        <v>12048</v>
      </c>
      <c r="V281" s="85">
        <v>12257</v>
      </c>
      <c r="W281" s="85">
        <v>13697</v>
      </c>
      <c r="X281" s="85">
        <v>10191</v>
      </c>
      <c r="Y281" s="85">
        <v>12782</v>
      </c>
      <c r="Z281" s="85">
        <v>8923</v>
      </c>
      <c r="AA281" s="85">
        <v>8364</v>
      </c>
      <c r="AB281" s="85">
        <v>12244</v>
      </c>
      <c r="AC281" s="85">
        <v>13801</v>
      </c>
      <c r="AD281" s="85">
        <v>12909</v>
      </c>
      <c r="AE281" s="103">
        <f>SUM(H281:AD281)</f>
        <v>263623</v>
      </c>
      <c r="AF281" s="87"/>
      <c r="AG281" s="88"/>
    </row>
    <row r="282" spans="1:33" x14ac:dyDescent="0.2">
      <c r="A282" s="220"/>
      <c r="B282" s="199"/>
      <c r="C282" s="104"/>
      <c r="D282" s="90" t="s">
        <v>204</v>
      </c>
      <c r="E282" s="91">
        <f>IF(C281&lt;8,INT(E280*契約月数),INT(E280*E281*契約月数))</f>
        <v>0</v>
      </c>
      <c r="F282" s="92"/>
      <c r="G282" s="93" t="s">
        <v>136</v>
      </c>
      <c r="H282" s="94">
        <f>INT(H280*H281)</f>
        <v>0</v>
      </c>
      <c r="I282" s="94">
        <f t="shared" ref="I282:AD282" si="171">INT(I280*I281)</f>
        <v>0</v>
      </c>
      <c r="J282" s="94">
        <f t="shared" si="171"/>
        <v>0</v>
      </c>
      <c r="K282" s="94">
        <f t="shared" si="171"/>
        <v>0</v>
      </c>
      <c r="L282" s="94">
        <f t="shared" si="171"/>
        <v>0</v>
      </c>
      <c r="M282" s="94">
        <f t="shared" si="171"/>
        <v>0</v>
      </c>
      <c r="N282" s="94">
        <f t="shared" si="171"/>
        <v>0</v>
      </c>
      <c r="O282" s="94">
        <f t="shared" si="171"/>
        <v>0</v>
      </c>
      <c r="P282" s="94">
        <f t="shared" si="171"/>
        <v>0</v>
      </c>
      <c r="Q282" s="94">
        <f t="shared" si="171"/>
        <v>0</v>
      </c>
      <c r="R282" s="94">
        <f t="shared" si="171"/>
        <v>0</v>
      </c>
      <c r="S282" s="94">
        <f t="shared" si="171"/>
        <v>0</v>
      </c>
      <c r="T282" s="94">
        <f t="shared" si="171"/>
        <v>0</v>
      </c>
      <c r="U282" s="94">
        <f t="shared" si="171"/>
        <v>0</v>
      </c>
      <c r="V282" s="94">
        <f t="shared" si="171"/>
        <v>0</v>
      </c>
      <c r="W282" s="94">
        <f t="shared" si="171"/>
        <v>0</v>
      </c>
      <c r="X282" s="94">
        <f t="shared" si="171"/>
        <v>0</v>
      </c>
      <c r="Y282" s="94">
        <f t="shared" si="171"/>
        <v>0</v>
      </c>
      <c r="Z282" s="94">
        <f t="shared" si="171"/>
        <v>0</v>
      </c>
      <c r="AA282" s="94">
        <f t="shared" si="171"/>
        <v>0</v>
      </c>
      <c r="AB282" s="94">
        <f t="shared" si="171"/>
        <v>0</v>
      </c>
      <c r="AC282" s="94">
        <f t="shared" si="171"/>
        <v>0</v>
      </c>
      <c r="AD282" s="94">
        <f t="shared" si="171"/>
        <v>0</v>
      </c>
      <c r="AE282" s="107">
        <f>SUM(H282:AD282)</f>
        <v>0</v>
      </c>
      <c r="AF282" s="96">
        <f>ROUNDDOWN(E282+AE282,0)</f>
        <v>0</v>
      </c>
      <c r="AG282" s="32"/>
    </row>
    <row r="283" spans="1:33" x14ac:dyDescent="0.2">
      <c r="A283" s="193">
        <v>6</v>
      </c>
      <c r="B283" s="221" t="s">
        <v>27</v>
      </c>
      <c r="C283" s="102"/>
      <c r="D283" s="73" t="s">
        <v>203</v>
      </c>
      <c r="E283" s="74">
        <f>VLOOKUP(C284,単価表,7)</f>
        <v>0</v>
      </c>
      <c r="F283" s="75"/>
      <c r="G283" s="76" t="s">
        <v>113</v>
      </c>
      <c r="H283" s="77">
        <f>VLOOKUP($C284,単価表,10)</f>
        <v>0</v>
      </c>
      <c r="I283" s="77">
        <f>VLOOKUP($C284,単価表,10)</f>
        <v>0</v>
      </c>
      <c r="J283" s="77">
        <f>VLOOKUP($C284,単価表,10)</f>
        <v>0</v>
      </c>
      <c r="K283" s="77">
        <f>VLOOKUP($C284,単価表,9)</f>
        <v>0</v>
      </c>
      <c r="L283" s="77">
        <f>VLOOKUP($C284,単価表,9)</f>
        <v>0</v>
      </c>
      <c r="M283" s="77">
        <f>VLOOKUP($C284,単価表,9)</f>
        <v>0</v>
      </c>
      <c r="N283" s="77">
        <f t="shared" ref="N283:V283" si="172">VLOOKUP($C284,単価表,10)</f>
        <v>0</v>
      </c>
      <c r="O283" s="77">
        <f t="shared" si="172"/>
        <v>0</v>
      </c>
      <c r="P283" s="77">
        <f t="shared" si="172"/>
        <v>0</v>
      </c>
      <c r="Q283" s="77">
        <f t="shared" si="172"/>
        <v>0</v>
      </c>
      <c r="R283" s="77">
        <f t="shared" si="172"/>
        <v>0</v>
      </c>
      <c r="S283" s="77">
        <f t="shared" si="172"/>
        <v>0</v>
      </c>
      <c r="T283" s="77">
        <f t="shared" si="172"/>
        <v>0</v>
      </c>
      <c r="U283" s="77">
        <f t="shared" si="172"/>
        <v>0</v>
      </c>
      <c r="V283" s="77">
        <f t="shared" si="172"/>
        <v>0</v>
      </c>
      <c r="W283" s="77">
        <f>VLOOKUP($C284,単価表,9)</f>
        <v>0</v>
      </c>
      <c r="X283" s="77">
        <f>VLOOKUP($C284,単価表,9)</f>
        <v>0</v>
      </c>
      <c r="Y283" s="77">
        <f>VLOOKUP($C284,単価表,9)</f>
        <v>0</v>
      </c>
      <c r="Z283" s="77">
        <f>VLOOKUP($C284,単価表,10)</f>
        <v>0</v>
      </c>
      <c r="AA283" s="77">
        <f>VLOOKUP($C284,単価表,10)</f>
        <v>0</v>
      </c>
      <c r="AB283" s="77">
        <f>VLOOKUP($C284,単価表,10)</f>
        <v>0</v>
      </c>
      <c r="AC283" s="77">
        <f>VLOOKUP($C284,単価表,10)</f>
        <v>0</v>
      </c>
      <c r="AD283" s="77">
        <f>VLOOKUP($C284,単価表,10)</f>
        <v>0</v>
      </c>
      <c r="AE283" s="78"/>
      <c r="AF283" s="79"/>
      <c r="AG283" s="71"/>
    </row>
    <row r="284" spans="1:33" x14ac:dyDescent="0.2">
      <c r="A284" s="188"/>
      <c r="B284" s="198"/>
      <c r="C284" s="80">
        <v>11</v>
      </c>
      <c r="D284" s="81" t="s">
        <v>202</v>
      </c>
      <c r="E284" s="82">
        <v>49</v>
      </c>
      <c r="F284" s="83" t="s">
        <v>166</v>
      </c>
      <c r="G284" s="84" t="s">
        <v>114</v>
      </c>
      <c r="H284" s="85">
        <v>6575</v>
      </c>
      <c r="I284" s="85">
        <v>6249</v>
      </c>
      <c r="J284" s="85">
        <v>7160</v>
      </c>
      <c r="K284" s="85">
        <v>8406</v>
      </c>
      <c r="L284" s="85">
        <v>8568</v>
      </c>
      <c r="M284" s="85">
        <v>7370</v>
      </c>
      <c r="N284" s="85">
        <v>6747</v>
      </c>
      <c r="O284" s="85">
        <v>6646</v>
      </c>
      <c r="P284" s="85">
        <v>8661</v>
      </c>
      <c r="Q284" s="85">
        <v>9429</v>
      </c>
      <c r="R284" s="85">
        <v>8662</v>
      </c>
      <c r="S284" s="85">
        <v>8487</v>
      </c>
      <c r="T284" s="85">
        <v>6575</v>
      </c>
      <c r="U284" s="85">
        <v>6249</v>
      </c>
      <c r="V284" s="85">
        <v>7160</v>
      </c>
      <c r="W284" s="85">
        <v>8406</v>
      </c>
      <c r="X284" s="85">
        <v>8568</v>
      </c>
      <c r="Y284" s="85">
        <v>7370</v>
      </c>
      <c r="Z284" s="85">
        <v>6747</v>
      </c>
      <c r="AA284" s="85">
        <v>6646</v>
      </c>
      <c r="AB284" s="85">
        <v>8661</v>
      </c>
      <c r="AC284" s="85">
        <v>9429</v>
      </c>
      <c r="AD284" s="85">
        <v>8662</v>
      </c>
      <c r="AE284" s="103">
        <f>SUM(H284:AD284)</f>
        <v>177433</v>
      </c>
      <c r="AF284" s="87"/>
      <c r="AG284" s="88"/>
    </row>
    <row r="285" spans="1:33" x14ac:dyDescent="0.2">
      <c r="A285" s="220"/>
      <c r="B285" s="199"/>
      <c r="C285" s="104"/>
      <c r="D285" s="90" t="s">
        <v>204</v>
      </c>
      <c r="E285" s="91">
        <f>IF(C284&lt;8,INT(E283*契約月数),INT(E283*E284*契約月数))</f>
        <v>0</v>
      </c>
      <c r="F285" s="92"/>
      <c r="G285" s="93" t="s">
        <v>136</v>
      </c>
      <c r="H285" s="94">
        <f>INT(H283*H284)</f>
        <v>0</v>
      </c>
      <c r="I285" s="94">
        <f t="shared" ref="I285:AD285" si="173">INT(I283*I284)</f>
        <v>0</v>
      </c>
      <c r="J285" s="94">
        <f t="shared" si="173"/>
        <v>0</v>
      </c>
      <c r="K285" s="94">
        <f t="shared" si="173"/>
        <v>0</v>
      </c>
      <c r="L285" s="94">
        <f t="shared" si="173"/>
        <v>0</v>
      </c>
      <c r="M285" s="94">
        <f t="shared" si="173"/>
        <v>0</v>
      </c>
      <c r="N285" s="94">
        <f t="shared" si="173"/>
        <v>0</v>
      </c>
      <c r="O285" s="94">
        <f t="shared" si="173"/>
        <v>0</v>
      </c>
      <c r="P285" s="94">
        <f t="shared" si="173"/>
        <v>0</v>
      </c>
      <c r="Q285" s="94">
        <f t="shared" si="173"/>
        <v>0</v>
      </c>
      <c r="R285" s="94">
        <f t="shared" si="173"/>
        <v>0</v>
      </c>
      <c r="S285" s="94">
        <f t="shared" si="173"/>
        <v>0</v>
      </c>
      <c r="T285" s="94">
        <f t="shared" si="173"/>
        <v>0</v>
      </c>
      <c r="U285" s="94">
        <f t="shared" si="173"/>
        <v>0</v>
      </c>
      <c r="V285" s="94">
        <f t="shared" si="173"/>
        <v>0</v>
      </c>
      <c r="W285" s="94">
        <f t="shared" si="173"/>
        <v>0</v>
      </c>
      <c r="X285" s="94">
        <f t="shared" si="173"/>
        <v>0</v>
      </c>
      <c r="Y285" s="94">
        <f t="shared" si="173"/>
        <v>0</v>
      </c>
      <c r="Z285" s="94">
        <f t="shared" si="173"/>
        <v>0</v>
      </c>
      <c r="AA285" s="94">
        <f t="shared" si="173"/>
        <v>0</v>
      </c>
      <c r="AB285" s="94">
        <f t="shared" si="173"/>
        <v>0</v>
      </c>
      <c r="AC285" s="94">
        <f t="shared" si="173"/>
        <v>0</v>
      </c>
      <c r="AD285" s="94">
        <f t="shared" si="173"/>
        <v>0</v>
      </c>
      <c r="AE285" s="107">
        <f>SUM(H285:AD285)</f>
        <v>0</v>
      </c>
      <c r="AF285" s="96">
        <f>ROUNDDOWN(E285+AE285,0)</f>
        <v>0</v>
      </c>
      <c r="AG285" s="32"/>
    </row>
    <row r="286" spans="1:33" x14ac:dyDescent="0.2">
      <c r="A286" s="193">
        <v>7</v>
      </c>
      <c r="B286" s="221" t="s">
        <v>93</v>
      </c>
      <c r="C286" s="102"/>
      <c r="D286" s="73" t="s">
        <v>203</v>
      </c>
      <c r="E286" s="74">
        <f>VLOOKUP(C287,単価表,7)</f>
        <v>0</v>
      </c>
      <c r="F286" s="75"/>
      <c r="G286" s="76" t="s">
        <v>113</v>
      </c>
      <c r="H286" s="77">
        <f>VLOOKUP($C287,単価表,10)</f>
        <v>0</v>
      </c>
      <c r="I286" s="77">
        <f>VLOOKUP($C287,単価表,10)</f>
        <v>0</v>
      </c>
      <c r="J286" s="77">
        <f>VLOOKUP($C287,単価表,10)</f>
        <v>0</v>
      </c>
      <c r="K286" s="77">
        <f>VLOOKUP($C287,単価表,9)</f>
        <v>0</v>
      </c>
      <c r="L286" s="77">
        <f>VLOOKUP($C287,単価表,9)</f>
        <v>0</v>
      </c>
      <c r="M286" s="77">
        <f>VLOOKUP($C287,単価表,9)</f>
        <v>0</v>
      </c>
      <c r="N286" s="77">
        <f t="shared" ref="N286:V286" si="174">VLOOKUP($C287,単価表,10)</f>
        <v>0</v>
      </c>
      <c r="O286" s="77">
        <f t="shared" si="174"/>
        <v>0</v>
      </c>
      <c r="P286" s="77">
        <f t="shared" si="174"/>
        <v>0</v>
      </c>
      <c r="Q286" s="77">
        <f t="shared" si="174"/>
        <v>0</v>
      </c>
      <c r="R286" s="77">
        <f t="shared" si="174"/>
        <v>0</v>
      </c>
      <c r="S286" s="77">
        <f t="shared" si="174"/>
        <v>0</v>
      </c>
      <c r="T286" s="77">
        <f t="shared" si="174"/>
        <v>0</v>
      </c>
      <c r="U286" s="77">
        <f t="shared" si="174"/>
        <v>0</v>
      </c>
      <c r="V286" s="77">
        <f t="shared" si="174"/>
        <v>0</v>
      </c>
      <c r="W286" s="77">
        <f>VLOOKUP($C287,単価表,9)</f>
        <v>0</v>
      </c>
      <c r="X286" s="77">
        <f>VLOOKUP($C287,単価表,9)</f>
        <v>0</v>
      </c>
      <c r="Y286" s="77">
        <f>VLOOKUP($C287,単価表,9)</f>
        <v>0</v>
      </c>
      <c r="Z286" s="77">
        <f>VLOOKUP($C287,単価表,10)</f>
        <v>0</v>
      </c>
      <c r="AA286" s="77">
        <f>VLOOKUP($C287,単価表,10)</f>
        <v>0</v>
      </c>
      <c r="AB286" s="77">
        <f>VLOOKUP($C287,単価表,10)</f>
        <v>0</v>
      </c>
      <c r="AC286" s="77">
        <f>VLOOKUP($C287,単価表,10)</f>
        <v>0</v>
      </c>
      <c r="AD286" s="77">
        <f>VLOOKUP($C287,単価表,10)</f>
        <v>0</v>
      </c>
      <c r="AE286" s="78"/>
      <c r="AF286" s="79"/>
      <c r="AG286" s="71"/>
    </row>
    <row r="287" spans="1:33" x14ac:dyDescent="0.2">
      <c r="A287" s="188"/>
      <c r="B287" s="198"/>
      <c r="C287" s="80">
        <v>11</v>
      </c>
      <c r="D287" s="81" t="s">
        <v>202</v>
      </c>
      <c r="E287" s="82">
        <v>52</v>
      </c>
      <c r="F287" s="83" t="s">
        <v>166</v>
      </c>
      <c r="G287" s="84" t="s">
        <v>114</v>
      </c>
      <c r="H287" s="85">
        <v>7392</v>
      </c>
      <c r="I287" s="85">
        <v>6413</v>
      </c>
      <c r="J287" s="85">
        <v>7823</v>
      </c>
      <c r="K287" s="85">
        <v>8243</v>
      </c>
      <c r="L287" s="85">
        <v>5407</v>
      </c>
      <c r="M287" s="85">
        <v>6596</v>
      </c>
      <c r="N287" s="85">
        <v>7199</v>
      </c>
      <c r="O287" s="85">
        <v>6879</v>
      </c>
      <c r="P287" s="85">
        <v>8599</v>
      </c>
      <c r="Q287" s="85">
        <v>8534</v>
      </c>
      <c r="R287" s="85">
        <v>9089</v>
      </c>
      <c r="S287" s="85">
        <v>8858</v>
      </c>
      <c r="T287" s="85">
        <v>7392</v>
      </c>
      <c r="U287" s="85">
        <v>6413</v>
      </c>
      <c r="V287" s="85">
        <v>7823</v>
      </c>
      <c r="W287" s="85">
        <v>8243</v>
      </c>
      <c r="X287" s="85">
        <v>5407</v>
      </c>
      <c r="Y287" s="85">
        <v>6596</v>
      </c>
      <c r="Z287" s="85">
        <v>7199</v>
      </c>
      <c r="AA287" s="85">
        <v>6879</v>
      </c>
      <c r="AB287" s="85">
        <v>8599</v>
      </c>
      <c r="AC287" s="85">
        <v>8534</v>
      </c>
      <c r="AD287" s="85">
        <v>9089</v>
      </c>
      <c r="AE287" s="103">
        <f>SUM(H287:AD287)</f>
        <v>173206</v>
      </c>
      <c r="AF287" s="87"/>
      <c r="AG287" s="88"/>
    </row>
    <row r="288" spans="1:33" x14ac:dyDescent="0.2">
      <c r="A288" s="220"/>
      <c r="B288" s="199"/>
      <c r="C288" s="104"/>
      <c r="D288" s="90" t="s">
        <v>204</v>
      </c>
      <c r="E288" s="91">
        <f>IF(C287&lt;8,INT(E286*契約月数),INT(E286*E287*契約月数))</f>
        <v>0</v>
      </c>
      <c r="F288" s="92"/>
      <c r="G288" s="93" t="s">
        <v>136</v>
      </c>
      <c r="H288" s="94">
        <f>INT(H286*H287)</f>
        <v>0</v>
      </c>
      <c r="I288" s="94">
        <f t="shared" ref="I288:AD288" si="175">INT(I286*I287)</f>
        <v>0</v>
      </c>
      <c r="J288" s="94">
        <f t="shared" si="175"/>
        <v>0</v>
      </c>
      <c r="K288" s="94">
        <f t="shared" si="175"/>
        <v>0</v>
      </c>
      <c r="L288" s="94">
        <f t="shared" si="175"/>
        <v>0</v>
      </c>
      <c r="M288" s="94">
        <f t="shared" si="175"/>
        <v>0</v>
      </c>
      <c r="N288" s="94">
        <f t="shared" si="175"/>
        <v>0</v>
      </c>
      <c r="O288" s="94">
        <f t="shared" si="175"/>
        <v>0</v>
      </c>
      <c r="P288" s="94">
        <f t="shared" si="175"/>
        <v>0</v>
      </c>
      <c r="Q288" s="94">
        <f t="shared" si="175"/>
        <v>0</v>
      </c>
      <c r="R288" s="94">
        <f t="shared" si="175"/>
        <v>0</v>
      </c>
      <c r="S288" s="94">
        <f t="shared" si="175"/>
        <v>0</v>
      </c>
      <c r="T288" s="94">
        <f t="shared" si="175"/>
        <v>0</v>
      </c>
      <c r="U288" s="94">
        <f t="shared" si="175"/>
        <v>0</v>
      </c>
      <c r="V288" s="94">
        <f t="shared" si="175"/>
        <v>0</v>
      </c>
      <c r="W288" s="94">
        <f t="shared" si="175"/>
        <v>0</v>
      </c>
      <c r="X288" s="94">
        <f t="shared" si="175"/>
        <v>0</v>
      </c>
      <c r="Y288" s="94">
        <f t="shared" si="175"/>
        <v>0</v>
      </c>
      <c r="Z288" s="94">
        <f t="shared" si="175"/>
        <v>0</v>
      </c>
      <c r="AA288" s="94">
        <f t="shared" si="175"/>
        <v>0</v>
      </c>
      <c r="AB288" s="94">
        <f t="shared" si="175"/>
        <v>0</v>
      </c>
      <c r="AC288" s="94">
        <f t="shared" si="175"/>
        <v>0</v>
      </c>
      <c r="AD288" s="94">
        <f t="shared" si="175"/>
        <v>0</v>
      </c>
      <c r="AE288" s="107">
        <f>SUM(H288:AD288)</f>
        <v>0</v>
      </c>
      <c r="AF288" s="96">
        <f>ROUNDDOWN(E288+AE288,0)</f>
        <v>0</v>
      </c>
      <c r="AG288" s="32"/>
    </row>
    <row r="289" spans="1:33" x14ac:dyDescent="0.2">
      <c r="A289" s="193">
        <v>8</v>
      </c>
      <c r="B289" s="221" t="s">
        <v>30</v>
      </c>
      <c r="C289" s="102"/>
      <c r="D289" s="73" t="s">
        <v>203</v>
      </c>
      <c r="E289" s="74">
        <f>VLOOKUP(C290,単価表,7)</f>
        <v>0</v>
      </c>
      <c r="F289" s="75"/>
      <c r="G289" s="76" t="s">
        <v>113</v>
      </c>
      <c r="H289" s="77">
        <f>VLOOKUP($C290,単価表,10)</f>
        <v>0</v>
      </c>
      <c r="I289" s="77">
        <f>VLOOKUP($C290,単価表,10)</f>
        <v>0</v>
      </c>
      <c r="J289" s="77">
        <f>VLOOKUP($C290,単価表,10)</f>
        <v>0</v>
      </c>
      <c r="K289" s="77">
        <f>VLOOKUP($C290,単価表,9)</f>
        <v>0</v>
      </c>
      <c r="L289" s="77">
        <f>VLOOKUP($C290,単価表,9)</f>
        <v>0</v>
      </c>
      <c r="M289" s="77">
        <f>VLOOKUP($C290,単価表,9)</f>
        <v>0</v>
      </c>
      <c r="N289" s="77">
        <f t="shared" ref="N289:V289" si="176">VLOOKUP($C290,単価表,10)</f>
        <v>0</v>
      </c>
      <c r="O289" s="77">
        <f t="shared" si="176"/>
        <v>0</v>
      </c>
      <c r="P289" s="77">
        <f t="shared" si="176"/>
        <v>0</v>
      </c>
      <c r="Q289" s="77">
        <f t="shared" si="176"/>
        <v>0</v>
      </c>
      <c r="R289" s="77">
        <f t="shared" si="176"/>
        <v>0</v>
      </c>
      <c r="S289" s="77">
        <f t="shared" si="176"/>
        <v>0</v>
      </c>
      <c r="T289" s="77">
        <f t="shared" si="176"/>
        <v>0</v>
      </c>
      <c r="U289" s="77">
        <f t="shared" si="176"/>
        <v>0</v>
      </c>
      <c r="V289" s="77">
        <f t="shared" si="176"/>
        <v>0</v>
      </c>
      <c r="W289" s="77">
        <f>VLOOKUP($C290,単価表,9)</f>
        <v>0</v>
      </c>
      <c r="X289" s="77">
        <f>VLOOKUP($C290,単価表,9)</f>
        <v>0</v>
      </c>
      <c r="Y289" s="77">
        <f>VLOOKUP($C290,単価表,9)</f>
        <v>0</v>
      </c>
      <c r="Z289" s="77">
        <f>VLOOKUP($C290,単価表,10)</f>
        <v>0</v>
      </c>
      <c r="AA289" s="77">
        <f>VLOOKUP($C290,単価表,10)</f>
        <v>0</v>
      </c>
      <c r="AB289" s="77">
        <f>VLOOKUP($C290,単価表,10)</f>
        <v>0</v>
      </c>
      <c r="AC289" s="77">
        <f>VLOOKUP($C290,単価表,10)</f>
        <v>0</v>
      </c>
      <c r="AD289" s="77">
        <f>VLOOKUP($C290,単価表,10)</f>
        <v>0</v>
      </c>
      <c r="AE289" s="78"/>
      <c r="AF289" s="79"/>
      <c r="AG289" s="71"/>
    </row>
    <row r="290" spans="1:33" x14ac:dyDescent="0.2">
      <c r="A290" s="188"/>
      <c r="B290" s="198"/>
      <c r="C290" s="80">
        <v>11</v>
      </c>
      <c r="D290" s="81" t="s">
        <v>202</v>
      </c>
      <c r="E290" s="82">
        <v>74</v>
      </c>
      <c r="F290" s="83" t="s">
        <v>166</v>
      </c>
      <c r="G290" s="84" t="s">
        <v>114</v>
      </c>
      <c r="H290" s="85">
        <v>7463</v>
      </c>
      <c r="I290" s="85">
        <v>6786</v>
      </c>
      <c r="J290" s="85">
        <v>7303</v>
      </c>
      <c r="K290" s="85">
        <v>10142</v>
      </c>
      <c r="L290" s="85">
        <v>4921</v>
      </c>
      <c r="M290" s="85">
        <v>7010</v>
      </c>
      <c r="N290" s="85">
        <v>5579</v>
      </c>
      <c r="O290" s="85">
        <v>5787</v>
      </c>
      <c r="P290" s="85">
        <v>9029</v>
      </c>
      <c r="Q290" s="85">
        <v>10089</v>
      </c>
      <c r="R290" s="85">
        <v>9545</v>
      </c>
      <c r="S290" s="85">
        <v>8405</v>
      </c>
      <c r="T290" s="85">
        <v>7463</v>
      </c>
      <c r="U290" s="85">
        <v>6786</v>
      </c>
      <c r="V290" s="85">
        <v>7303</v>
      </c>
      <c r="W290" s="85">
        <v>10142</v>
      </c>
      <c r="X290" s="85">
        <v>4921</v>
      </c>
      <c r="Y290" s="85">
        <v>7010</v>
      </c>
      <c r="Z290" s="85">
        <v>5579</v>
      </c>
      <c r="AA290" s="85">
        <v>5787</v>
      </c>
      <c r="AB290" s="85">
        <v>9029</v>
      </c>
      <c r="AC290" s="85">
        <v>10089</v>
      </c>
      <c r="AD290" s="85">
        <v>9545</v>
      </c>
      <c r="AE290" s="103">
        <f>SUM(H290:AD290)</f>
        <v>175713</v>
      </c>
      <c r="AF290" s="87"/>
      <c r="AG290" s="88"/>
    </row>
    <row r="291" spans="1:33" x14ac:dyDescent="0.2">
      <c r="A291" s="220"/>
      <c r="B291" s="199"/>
      <c r="C291" s="104"/>
      <c r="D291" s="90" t="s">
        <v>204</v>
      </c>
      <c r="E291" s="91">
        <f>IF(C290&lt;8,INT(E289*契約月数),INT(E289*E290*契約月数))</f>
        <v>0</v>
      </c>
      <c r="F291" s="92"/>
      <c r="G291" s="93" t="s">
        <v>136</v>
      </c>
      <c r="H291" s="94">
        <f>INT(H289*H290)</f>
        <v>0</v>
      </c>
      <c r="I291" s="94">
        <f t="shared" ref="I291:AD291" si="177">INT(I289*I290)</f>
        <v>0</v>
      </c>
      <c r="J291" s="94">
        <f t="shared" si="177"/>
        <v>0</v>
      </c>
      <c r="K291" s="94">
        <f t="shared" si="177"/>
        <v>0</v>
      </c>
      <c r="L291" s="94">
        <f t="shared" si="177"/>
        <v>0</v>
      </c>
      <c r="M291" s="94">
        <f t="shared" si="177"/>
        <v>0</v>
      </c>
      <c r="N291" s="94">
        <f t="shared" si="177"/>
        <v>0</v>
      </c>
      <c r="O291" s="94">
        <f t="shared" si="177"/>
        <v>0</v>
      </c>
      <c r="P291" s="94">
        <f t="shared" si="177"/>
        <v>0</v>
      </c>
      <c r="Q291" s="94">
        <f t="shared" si="177"/>
        <v>0</v>
      </c>
      <c r="R291" s="94">
        <f t="shared" si="177"/>
        <v>0</v>
      </c>
      <c r="S291" s="94">
        <f t="shared" si="177"/>
        <v>0</v>
      </c>
      <c r="T291" s="94">
        <f t="shared" si="177"/>
        <v>0</v>
      </c>
      <c r="U291" s="94">
        <f t="shared" si="177"/>
        <v>0</v>
      </c>
      <c r="V291" s="94">
        <f t="shared" si="177"/>
        <v>0</v>
      </c>
      <c r="W291" s="94">
        <f t="shared" si="177"/>
        <v>0</v>
      </c>
      <c r="X291" s="94">
        <f t="shared" si="177"/>
        <v>0</v>
      </c>
      <c r="Y291" s="94">
        <f t="shared" si="177"/>
        <v>0</v>
      </c>
      <c r="Z291" s="94">
        <f t="shared" si="177"/>
        <v>0</v>
      </c>
      <c r="AA291" s="94">
        <f t="shared" si="177"/>
        <v>0</v>
      </c>
      <c r="AB291" s="94">
        <f t="shared" si="177"/>
        <v>0</v>
      </c>
      <c r="AC291" s="94">
        <f t="shared" si="177"/>
        <v>0</v>
      </c>
      <c r="AD291" s="94">
        <f t="shared" si="177"/>
        <v>0</v>
      </c>
      <c r="AE291" s="107">
        <f>SUM(H291:AD291)</f>
        <v>0</v>
      </c>
      <c r="AF291" s="96">
        <f>ROUNDDOWN(E291+AE291,0)</f>
        <v>0</v>
      </c>
      <c r="AG291" s="32"/>
    </row>
    <row r="292" spans="1:33" x14ac:dyDescent="0.2">
      <c r="A292" s="193">
        <v>9</v>
      </c>
      <c r="B292" s="221" t="s">
        <v>31</v>
      </c>
      <c r="C292" s="102"/>
      <c r="D292" s="73" t="s">
        <v>203</v>
      </c>
      <c r="E292" s="74">
        <f>VLOOKUP(C293,単価表,7)</f>
        <v>0</v>
      </c>
      <c r="F292" s="75"/>
      <c r="G292" s="76" t="s">
        <v>113</v>
      </c>
      <c r="H292" s="77">
        <f>VLOOKUP($C293,単価表,10)</f>
        <v>0</v>
      </c>
      <c r="I292" s="77">
        <f>VLOOKUP($C293,単価表,10)</f>
        <v>0</v>
      </c>
      <c r="J292" s="77">
        <f>VLOOKUP($C293,単価表,10)</f>
        <v>0</v>
      </c>
      <c r="K292" s="77">
        <f>VLOOKUP($C293,単価表,9)</f>
        <v>0</v>
      </c>
      <c r="L292" s="77">
        <f>VLOOKUP($C293,単価表,9)</f>
        <v>0</v>
      </c>
      <c r="M292" s="77">
        <f>VLOOKUP($C293,単価表,9)</f>
        <v>0</v>
      </c>
      <c r="N292" s="77">
        <f t="shared" ref="N292:V292" si="178">VLOOKUP($C293,単価表,10)</f>
        <v>0</v>
      </c>
      <c r="O292" s="77">
        <f t="shared" si="178"/>
        <v>0</v>
      </c>
      <c r="P292" s="77">
        <f t="shared" si="178"/>
        <v>0</v>
      </c>
      <c r="Q292" s="77">
        <f t="shared" si="178"/>
        <v>0</v>
      </c>
      <c r="R292" s="77">
        <f t="shared" si="178"/>
        <v>0</v>
      </c>
      <c r="S292" s="77">
        <f t="shared" si="178"/>
        <v>0</v>
      </c>
      <c r="T292" s="77">
        <f t="shared" si="178"/>
        <v>0</v>
      </c>
      <c r="U292" s="77">
        <f t="shared" si="178"/>
        <v>0</v>
      </c>
      <c r="V292" s="77">
        <f t="shared" si="178"/>
        <v>0</v>
      </c>
      <c r="W292" s="77">
        <f>VLOOKUP($C293,単価表,9)</f>
        <v>0</v>
      </c>
      <c r="X292" s="77">
        <f>VLOOKUP($C293,単価表,9)</f>
        <v>0</v>
      </c>
      <c r="Y292" s="77">
        <f>VLOOKUP($C293,単価表,9)</f>
        <v>0</v>
      </c>
      <c r="Z292" s="77">
        <f>VLOOKUP($C293,単価表,10)</f>
        <v>0</v>
      </c>
      <c r="AA292" s="77">
        <f>VLOOKUP($C293,単価表,10)</f>
        <v>0</v>
      </c>
      <c r="AB292" s="77">
        <f>VLOOKUP($C293,単価表,10)</f>
        <v>0</v>
      </c>
      <c r="AC292" s="77">
        <f>VLOOKUP($C293,単価表,10)</f>
        <v>0</v>
      </c>
      <c r="AD292" s="77">
        <f>VLOOKUP($C293,単価表,10)</f>
        <v>0</v>
      </c>
      <c r="AE292" s="78"/>
      <c r="AF292" s="79"/>
      <c r="AG292" s="71"/>
    </row>
    <row r="293" spans="1:33" x14ac:dyDescent="0.2">
      <c r="A293" s="188"/>
      <c r="B293" s="198"/>
      <c r="C293" s="80">
        <v>11</v>
      </c>
      <c r="D293" s="81" t="s">
        <v>202</v>
      </c>
      <c r="E293" s="82">
        <v>66</v>
      </c>
      <c r="F293" s="83" t="s">
        <v>166</v>
      </c>
      <c r="G293" s="84" t="s">
        <v>114</v>
      </c>
      <c r="H293" s="85">
        <v>6071</v>
      </c>
      <c r="I293" s="85">
        <v>5270</v>
      </c>
      <c r="J293" s="85">
        <v>6607</v>
      </c>
      <c r="K293" s="85">
        <v>7876</v>
      </c>
      <c r="L293" s="85">
        <v>4999</v>
      </c>
      <c r="M293" s="85">
        <v>5830</v>
      </c>
      <c r="N293" s="85">
        <v>6047</v>
      </c>
      <c r="O293" s="85">
        <v>5789</v>
      </c>
      <c r="P293" s="85">
        <v>8596</v>
      </c>
      <c r="Q293" s="85">
        <v>8674</v>
      </c>
      <c r="R293" s="85">
        <v>8785</v>
      </c>
      <c r="S293" s="85">
        <v>7699</v>
      </c>
      <c r="T293" s="85">
        <v>6071</v>
      </c>
      <c r="U293" s="85">
        <v>5270</v>
      </c>
      <c r="V293" s="85">
        <v>6607</v>
      </c>
      <c r="W293" s="85">
        <v>7876</v>
      </c>
      <c r="X293" s="85">
        <v>4999</v>
      </c>
      <c r="Y293" s="85">
        <v>5830</v>
      </c>
      <c r="Z293" s="85">
        <v>6047</v>
      </c>
      <c r="AA293" s="85">
        <v>5789</v>
      </c>
      <c r="AB293" s="85">
        <v>8596</v>
      </c>
      <c r="AC293" s="85">
        <v>8674</v>
      </c>
      <c r="AD293" s="85">
        <v>8785</v>
      </c>
      <c r="AE293" s="103">
        <f>SUM(H293:AD293)</f>
        <v>156787</v>
      </c>
      <c r="AF293" s="87"/>
      <c r="AG293" s="88"/>
    </row>
    <row r="294" spans="1:33" x14ac:dyDescent="0.2">
      <c r="A294" s="220"/>
      <c r="B294" s="199"/>
      <c r="C294" s="104"/>
      <c r="D294" s="90" t="s">
        <v>204</v>
      </c>
      <c r="E294" s="91">
        <f>IF(C293&lt;8,INT(E292*契約月数),INT(E292*E293*契約月数))</f>
        <v>0</v>
      </c>
      <c r="F294" s="92"/>
      <c r="G294" s="93" t="s">
        <v>136</v>
      </c>
      <c r="H294" s="94">
        <f>INT(H292*H293)</f>
        <v>0</v>
      </c>
      <c r="I294" s="94">
        <f t="shared" ref="I294:AD294" si="179">INT(I292*I293)</f>
        <v>0</v>
      </c>
      <c r="J294" s="94">
        <f t="shared" si="179"/>
        <v>0</v>
      </c>
      <c r="K294" s="94">
        <f t="shared" si="179"/>
        <v>0</v>
      </c>
      <c r="L294" s="94">
        <f t="shared" si="179"/>
        <v>0</v>
      </c>
      <c r="M294" s="94">
        <f t="shared" si="179"/>
        <v>0</v>
      </c>
      <c r="N294" s="94">
        <f t="shared" si="179"/>
        <v>0</v>
      </c>
      <c r="O294" s="94">
        <f t="shared" si="179"/>
        <v>0</v>
      </c>
      <c r="P294" s="94">
        <f t="shared" si="179"/>
        <v>0</v>
      </c>
      <c r="Q294" s="94">
        <f t="shared" si="179"/>
        <v>0</v>
      </c>
      <c r="R294" s="94">
        <f t="shared" si="179"/>
        <v>0</v>
      </c>
      <c r="S294" s="94">
        <f t="shared" si="179"/>
        <v>0</v>
      </c>
      <c r="T294" s="94">
        <f t="shared" si="179"/>
        <v>0</v>
      </c>
      <c r="U294" s="94">
        <f t="shared" si="179"/>
        <v>0</v>
      </c>
      <c r="V294" s="94">
        <f t="shared" si="179"/>
        <v>0</v>
      </c>
      <c r="W294" s="94">
        <f t="shared" si="179"/>
        <v>0</v>
      </c>
      <c r="X294" s="94">
        <f t="shared" si="179"/>
        <v>0</v>
      </c>
      <c r="Y294" s="94">
        <f t="shared" si="179"/>
        <v>0</v>
      </c>
      <c r="Z294" s="94">
        <f t="shared" si="179"/>
        <v>0</v>
      </c>
      <c r="AA294" s="94">
        <f t="shared" si="179"/>
        <v>0</v>
      </c>
      <c r="AB294" s="94">
        <f t="shared" si="179"/>
        <v>0</v>
      </c>
      <c r="AC294" s="94">
        <f t="shared" si="179"/>
        <v>0</v>
      </c>
      <c r="AD294" s="94">
        <f t="shared" si="179"/>
        <v>0</v>
      </c>
      <c r="AE294" s="107">
        <f>SUM(H294:AD294)</f>
        <v>0</v>
      </c>
      <c r="AF294" s="96">
        <f>ROUNDDOWN(E294+AE294,0)</f>
        <v>0</v>
      </c>
      <c r="AG294" s="32"/>
    </row>
    <row r="295" spans="1:33" x14ac:dyDescent="0.2">
      <c r="A295" s="193">
        <v>10</v>
      </c>
      <c r="B295" s="221" t="s">
        <v>32</v>
      </c>
      <c r="C295" s="105"/>
      <c r="D295" s="73" t="s">
        <v>203</v>
      </c>
      <c r="E295" s="74">
        <f>VLOOKUP(C296,単価表,7)</f>
        <v>0</v>
      </c>
      <c r="F295" s="75"/>
      <c r="G295" s="76" t="s">
        <v>113</v>
      </c>
      <c r="H295" s="77">
        <f>VLOOKUP($C296,単価表,10)</f>
        <v>0</v>
      </c>
      <c r="I295" s="77">
        <f>VLOOKUP($C296,単価表,10)</f>
        <v>0</v>
      </c>
      <c r="J295" s="77">
        <f>VLOOKUP($C296,単価表,10)</f>
        <v>0</v>
      </c>
      <c r="K295" s="77">
        <f>VLOOKUP($C296,単価表,9)</f>
        <v>0</v>
      </c>
      <c r="L295" s="77">
        <f>VLOOKUP($C296,単価表,9)</f>
        <v>0</v>
      </c>
      <c r="M295" s="77">
        <f>VLOOKUP($C296,単価表,9)</f>
        <v>0</v>
      </c>
      <c r="N295" s="77">
        <f t="shared" ref="N295:V295" si="180">VLOOKUP($C296,単価表,10)</f>
        <v>0</v>
      </c>
      <c r="O295" s="77">
        <f t="shared" si="180"/>
        <v>0</v>
      </c>
      <c r="P295" s="77">
        <f t="shared" si="180"/>
        <v>0</v>
      </c>
      <c r="Q295" s="77">
        <f t="shared" si="180"/>
        <v>0</v>
      </c>
      <c r="R295" s="77">
        <f t="shared" si="180"/>
        <v>0</v>
      </c>
      <c r="S295" s="77">
        <f t="shared" si="180"/>
        <v>0</v>
      </c>
      <c r="T295" s="77">
        <f t="shared" si="180"/>
        <v>0</v>
      </c>
      <c r="U295" s="77">
        <f t="shared" si="180"/>
        <v>0</v>
      </c>
      <c r="V295" s="77">
        <f t="shared" si="180"/>
        <v>0</v>
      </c>
      <c r="W295" s="77">
        <f>VLOOKUP($C296,単価表,9)</f>
        <v>0</v>
      </c>
      <c r="X295" s="77">
        <f>VLOOKUP($C296,単価表,9)</f>
        <v>0</v>
      </c>
      <c r="Y295" s="77">
        <f>VLOOKUP($C296,単価表,9)</f>
        <v>0</v>
      </c>
      <c r="Z295" s="77">
        <f>VLOOKUP($C296,単価表,10)</f>
        <v>0</v>
      </c>
      <c r="AA295" s="77">
        <f>VLOOKUP($C296,単価表,10)</f>
        <v>0</v>
      </c>
      <c r="AB295" s="77">
        <f>VLOOKUP($C296,単価表,10)</f>
        <v>0</v>
      </c>
      <c r="AC295" s="77">
        <f>VLOOKUP($C296,単価表,10)</f>
        <v>0</v>
      </c>
      <c r="AD295" s="77">
        <f>VLOOKUP($C296,単価表,10)</f>
        <v>0</v>
      </c>
      <c r="AE295" s="78"/>
      <c r="AF295" s="79"/>
      <c r="AG295" s="71"/>
    </row>
    <row r="296" spans="1:33" x14ac:dyDescent="0.2">
      <c r="A296" s="188"/>
      <c r="B296" s="198"/>
      <c r="C296" s="80">
        <v>11</v>
      </c>
      <c r="D296" s="81" t="s">
        <v>202</v>
      </c>
      <c r="E296" s="82">
        <v>79</v>
      </c>
      <c r="F296" s="83" t="s">
        <v>166</v>
      </c>
      <c r="G296" s="84" t="s">
        <v>114</v>
      </c>
      <c r="H296" s="85">
        <v>8518</v>
      </c>
      <c r="I296" s="85">
        <v>7234</v>
      </c>
      <c r="J296" s="85">
        <v>8012</v>
      </c>
      <c r="K296" s="85">
        <v>13191</v>
      </c>
      <c r="L296" s="85">
        <v>5315</v>
      </c>
      <c r="M296" s="85">
        <v>7221</v>
      </c>
      <c r="N296" s="85">
        <v>8914</v>
      </c>
      <c r="O296" s="85">
        <v>7571</v>
      </c>
      <c r="P296" s="85">
        <v>8928</v>
      </c>
      <c r="Q296" s="85">
        <v>10689</v>
      </c>
      <c r="R296" s="85">
        <v>11108</v>
      </c>
      <c r="S296" s="85">
        <v>10851</v>
      </c>
      <c r="T296" s="85">
        <v>8518</v>
      </c>
      <c r="U296" s="85">
        <v>7234</v>
      </c>
      <c r="V296" s="85">
        <v>8012</v>
      </c>
      <c r="W296" s="85">
        <v>13191</v>
      </c>
      <c r="X296" s="85">
        <v>5315</v>
      </c>
      <c r="Y296" s="85">
        <v>7221</v>
      </c>
      <c r="Z296" s="85">
        <v>8914</v>
      </c>
      <c r="AA296" s="85">
        <v>7571</v>
      </c>
      <c r="AB296" s="85">
        <v>8928</v>
      </c>
      <c r="AC296" s="85">
        <v>10689</v>
      </c>
      <c r="AD296" s="85">
        <v>11108</v>
      </c>
      <c r="AE296" s="103">
        <f>SUM(H296:AD296)</f>
        <v>204253</v>
      </c>
      <c r="AF296" s="87"/>
      <c r="AG296" s="88"/>
    </row>
    <row r="297" spans="1:33" x14ac:dyDescent="0.2">
      <c r="A297" s="189"/>
      <c r="B297" s="222"/>
      <c r="C297" s="106"/>
      <c r="D297" s="90" t="s">
        <v>204</v>
      </c>
      <c r="E297" s="91">
        <f>IF(C296&lt;8,INT(E295*契約月数),INT(E295*E296*契約月数))</f>
        <v>0</v>
      </c>
      <c r="F297" s="92"/>
      <c r="G297" s="93" t="s">
        <v>136</v>
      </c>
      <c r="H297" s="94">
        <f>INT(H295*H296)</f>
        <v>0</v>
      </c>
      <c r="I297" s="94">
        <f t="shared" ref="I297:AD297" si="181">INT(I295*I296)</f>
        <v>0</v>
      </c>
      <c r="J297" s="94">
        <f t="shared" si="181"/>
        <v>0</v>
      </c>
      <c r="K297" s="94">
        <f t="shared" si="181"/>
        <v>0</v>
      </c>
      <c r="L297" s="94">
        <f t="shared" si="181"/>
        <v>0</v>
      </c>
      <c r="M297" s="94">
        <f t="shared" si="181"/>
        <v>0</v>
      </c>
      <c r="N297" s="94">
        <f t="shared" si="181"/>
        <v>0</v>
      </c>
      <c r="O297" s="94">
        <f t="shared" si="181"/>
        <v>0</v>
      </c>
      <c r="P297" s="94">
        <f t="shared" si="181"/>
        <v>0</v>
      </c>
      <c r="Q297" s="94">
        <f t="shared" si="181"/>
        <v>0</v>
      </c>
      <c r="R297" s="94">
        <f t="shared" si="181"/>
        <v>0</v>
      </c>
      <c r="S297" s="94">
        <f t="shared" si="181"/>
        <v>0</v>
      </c>
      <c r="T297" s="94">
        <f t="shared" si="181"/>
        <v>0</v>
      </c>
      <c r="U297" s="94">
        <f t="shared" si="181"/>
        <v>0</v>
      </c>
      <c r="V297" s="94">
        <f t="shared" si="181"/>
        <v>0</v>
      </c>
      <c r="W297" s="94">
        <f t="shared" si="181"/>
        <v>0</v>
      </c>
      <c r="X297" s="94">
        <f t="shared" si="181"/>
        <v>0</v>
      </c>
      <c r="Y297" s="94">
        <f t="shared" si="181"/>
        <v>0</v>
      </c>
      <c r="Z297" s="94">
        <f t="shared" si="181"/>
        <v>0</v>
      </c>
      <c r="AA297" s="94">
        <f t="shared" si="181"/>
        <v>0</v>
      </c>
      <c r="AB297" s="94">
        <f t="shared" si="181"/>
        <v>0</v>
      </c>
      <c r="AC297" s="94">
        <f t="shared" si="181"/>
        <v>0</v>
      </c>
      <c r="AD297" s="94">
        <f t="shared" si="181"/>
        <v>0</v>
      </c>
      <c r="AE297" s="107">
        <f>SUM(H297:AD297)</f>
        <v>0</v>
      </c>
      <c r="AF297" s="96">
        <f>ROUNDDOWN(E297+AE297,0)</f>
        <v>0</v>
      </c>
      <c r="AG297" s="32"/>
    </row>
    <row r="298" spans="1:33" x14ac:dyDescent="0.2">
      <c r="A298" s="194">
        <v>10.1</v>
      </c>
      <c r="B298" s="197"/>
      <c r="C298" s="109"/>
      <c r="D298" s="73" t="s">
        <v>203</v>
      </c>
      <c r="E298" s="74">
        <f>VLOOKUP(C299,単価表,7)</f>
        <v>0</v>
      </c>
      <c r="F298" s="75"/>
      <c r="G298" s="76" t="s">
        <v>113</v>
      </c>
      <c r="H298" s="77">
        <f>VLOOKUP($C299,単価表,10)</f>
        <v>0</v>
      </c>
      <c r="I298" s="77">
        <f>VLOOKUP($C299,単価表,10)</f>
        <v>0</v>
      </c>
      <c r="J298" s="77">
        <f>VLOOKUP($C299,単価表,10)</f>
        <v>0</v>
      </c>
      <c r="K298" s="77">
        <f>VLOOKUP($C299,単価表,9)</f>
        <v>0</v>
      </c>
      <c r="L298" s="77">
        <f>VLOOKUP($C299,単価表,9)</f>
        <v>0</v>
      </c>
      <c r="M298" s="77">
        <f>VLOOKUP($C299,単価表,9)</f>
        <v>0</v>
      </c>
      <c r="N298" s="77">
        <f t="shared" ref="N298:V298" si="182">VLOOKUP($C299,単価表,10)</f>
        <v>0</v>
      </c>
      <c r="O298" s="77">
        <f t="shared" si="182"/>
        <v>0</v>
      </c>
      <c r="P298" s="77">
        <f t="shared" si="182"/>
        <v>0</v>
      </c>
      <c r="Q298" s="77">
        <f t="shared" si="182"/>
        <v>0</v>
      </c>
      <c r="R298" s="77">
        <f t="shared" si="182"/>
        <v>0</v>
      </c>
      <c r="S298" s="77">
        <f t="shared" si="182"/>
        <v>0</v>
      </c>
      <c r="T298" s="77">
        <f t="shared" si="182"/>
        <v>0</v>
      </c>
      <c r="U298" s="77">
        <f t="shared" si="182"/>
        <v>0</v>
      </c>
      <c r="V298" s="77">
        <f t="shared" si="182"/>
        <v>0</v>
      </c>
      <c r="W298" s="77">
        <f>VLOOKUP($C299,単価表,9)</f>
        <v>0</v>
      </c>
      <c r="X298" s="77">
        <f>VLOOKUP($C299,単価表,9)</f>
        <v>0</v>
      </c>
      <c r="Y298" s="77">
        <f>VLOOKUP($C299,単価表,9)</f>
        <v>0</v>
      </c>
      <c r="Z298" s="77">
        <f>VLOOKUP($C299,単価表,10)</f>
        <v>0</v>
      </c>
      <c r="AA298" s="77">
        <f>VLOOKUP($C299,単価表,10)</f>
        <v>0</v>
      </c>
      <c r="AB298" s="77">
        <f>VLOOKUP($C299,単価表,10)</f>
        <v>0</v>
      </c>
      <c r="AC298" s="77">
        <f>VLOOKUP($C299,単価表,10)</f>
        <v>0</v>
      </c>
      <c r="AD298" s="77">
        <f>VLOOKUP($C299,単価表,10)</f>
        <v>0</v>
      </c>
      <c r="AE298" s="78"/>
      <c r="AF298" s="79"/>
      <c r="AG298" s="71"/>
    </row>
    <row r="299" spans="1:33" x14ac:dyDescent="0.2">
      <c r="A299" s="195"/>
      <c r="B299" s="198"/>
      <c r="C299" s="80">
        <v>7</v>
      </c>
      <c r="D299" s="81" t="s">
        <v>202</v>
      </c>
      <c r="E299" s="82">
        <v>60</v>
      </c>
      <c r="F299" s="83" t="s">
        <v>165</v>
      </c>
      <c r="G299" s="84" t="s">
        <v>114</v>
      </c>
      <c r="H299" s="85">
        <v>265</v>
      </c>
      <c r="I299" s="85">
        <v>206</v>
      </c>
      <c r="J299" s="85">
        <v>211</v>
      </c>
      <c r="K299" s="85">
        <v>290</v>
      </c>
      <c r="L299" s="85">
        <v>159</v>
      </c>
      <c r="M299" s="85">
        <v>174</v>
      </c>
      <c r="N299" s="85">
        <v>283</v>
      </c>
      <c r="O299" s="85">
        <v>248</v>
      </c>
      <c r="P299" s="85">
        <v>235</v>
      </c>
      <c r="Q299" s="85">
        <v>327</v>
      </c>
      <c r="R299" s="85">
        <v>257</v>
      </c>
      <c r="S299" s="85">
        <v>288</v>
      </c>
      <c r="T299" s="85">
        <v>265</v>
      </c>
      <c r="U299" s="85">
        <v>206</v>
      </c>
      <c r="V299" s="85">
        <v>211</v>
      </c>
      <c r="W299" s="85">
        <v>290</v>
      </c>
      <c r="X299" s="85">
        <v>159</v>
      </c>
      <c r="Y299" s="85">
        <v>174</v>
      </c>
      <c r="Z299" s="85">
        <v>283</v>
      </c>
      <c r="AA299" s="85">
        <v>248</v>
      </c>
      <c r="AB299" s="85">
        <v>235</v>
      </c>
      <c r="AC299" s="85">
        <v>327</v>
      </c>
      <c r="AD299" s="85">
        <v>257</v>
      </c>
      <c r="AE299" s="103">
        <f>SUM(H299:AD299)</f>
        <v>5598</v>
      </c>
      <c r="AF299" s="87"/>
      <c r="AG299" s="88"/>
    </row>
    <row r="300" spans="1:33" x14ac:dyDescent="0.2">
      <c r="A300" s="196"/>
      <c r="B300" s="199"/>
      <c r="C300" s="106"/>
      <c r="D300" s="90" t="s">
        <v>204</v>
      </c>
      <c r="E300" s="91">
        <f>IF(C299&lt;8,INT(E298*契約月数),INT(E298*E299*契約月数))</f>
        <v>0</v>
      </c>
      <c r="F300" s="92"/>
      <c r="G300" s="93" t="s">
        <v>136</v>
      </c>
      <c r="H300" s="94">
        <f>INT(H298*H299)</f>
        <v>0</v>
      </c>
      <c r="I300" s="94">
        <f t="shared" ref="I300:AD300" si="183">INT(I298*I299)</f>
        <v>0</v>
      </c>
      <c r="J300" s="94">
        <f t="shared" si="183"/>
        <v>0</v>
      </c>
      <c r="K300" s="94">
        <f t="shared" si="183"/>
        <v>0</v>
      </c>
      <c r="L300" s="94">
        <f t="shared" si="183"/>
        <v>0</v>
      </c>
      <c r="M300" s="94">
        <f t="shared" si="183"/>
        <v>0</v>
      </c>
      <c r="N300" s="94">
        <f t="shared" si="183"/>
        <v>0</v>
      </c>
      <c r="O300" s="94">
        <f t="shared" si="183"/>
        <v>0</v>
      </c>
      <c r="P300" s="94">
        <f t="shared" si="183"/>
        <v>0</v>
      </c>
      <c r="Q300" s="94">
        <f t="shared" si="183"/>
        <v>0</v>
      </c>
      <c r="R300" s="94">
        <f t="shared" si="183"/>
        <v>0</v>
      </c>
      <c r="S300" s="94">
        <f t="shared" si="183"/>
        <v>0</v>
      </c>
      <c r="T300" s="94">
        <f t="shared" si="183"/>
        <v>0</v>
      </c>
      <c r="U300" s="94">
        <f t="shared" si="183"/>
        <v>0</v>
      </c>
      <c r="V300" s="94">
        <f t="shared" si="183"/>
        <v>0</v>
      </c>
      <c r="W300" s="94">
        <f t="shared" si="183"/>
        <v>0</v>
      </c>
      <c r="X300" s="94">
        <f t="shared" si="183"/>
        <v>0</v>
      </c>
      <c r="Y300" s="94">
        <f t="shared" si="183"/>
        <v>0</v>
      </c>
      <c r="Z300" s="94">
        <f t="shared" si="183"/>
        <v>0</v>
      </c>
      <c r="AA300" s="94">
        <f t="shared" si="183"/>
        <v>0</v>
      </c>
      <c r="AB300" s="94">
        <f t="shared" si="183"/>
        <v>0</v>
      </c>
      <c r="AC300" s="94">
        <f t="shared" si="183"/>
        <v>0</v>
      </c>
      <c r="AD300" s="94">
        <f t="shared" si="183"/>
        <v>0</v>
      </c>
      <c r="AE300" s="107">
        <f>SUM(H300:AD300)</f>
        <v>0</v>
      </c>
      <c r="AF300" s="96">
        <f>ROUNDDOWN(E300+AE300,0)</f>
        <v>0</v>
      </c>
      <c r="AG300" s="32"/>
    </row>
    <row r="301" spans="1:33" x14ac:dyDescent="0.2">
      <c r="A301" s="223">
        <v>11</v>
      </c>
      <c r="B301" s="226" t="s">
        <v>108</v>
      </c>
      <c r="C301" s="105"/>
      <c r="D301" s="73" t="s">
        <v>203</v>
      </c>
      <c r="E301" s="74">
        <f>VLOOKUP(C302,単価表,7)</f>
        <v>0</v>
      </c>
      <c r="F301" s="75"/>
      <c r="G301" s="76" t="s">
        <v>113</v>
      </c>
      <c r="H301" s="77">
        <f>VLOOKUP($C302,単価表,10)</f>
        <v>0</v>
      </c>
      <c r="I301" s="77">
        <f>VLOOKUP($C302,単価表,10)</f>
        <v>0</v>
      </c>
      <c r="J301" s="77">
        <f>VLOOKUP($C302,単価表,10)</f>
        <v>0</v>
      </c>
      <c r="K301" s="77">
        <f>VLOOKUP($C302,単価表,9)</f>
        <v>0</v>
      </c>
      <c r="L301" s="77">
        <f>VLOOKUP($C302,単価表,9)</f>
        <v>0</v>
      </c>
      <c r="M301" s="77">
        <f>VLOOKUP($C302,単価表,9)</f>
        <v>0</v>
      </c>
      <c r="N301" s="77">
        <f t="shared" ref="N301:V301" si="184">VLOOKUP($C302,単価表,10)</f>
        <v>0</v>
      </c>
      <c r="O301" s="77">
        <f t="shared" si="184"/>
        <v>0</v>
      </c>
      <c r="P301" s="77">
        <f t="shared" si="184"/>
        <v>0</v>
      </c>
      <c r="Q301" s="77">
        <f t="shared" si="184"/>
        <v>0</v>
      </c>
      <c r="R301" s="77">
        <f t="shared" si="184"/>
        <v>0</v>
      </c>
      <c r="S301" s="77">
        <f t="shared" si="184"/>
        <v>0</v>
      </c>
      <c r="T301" s="77">
        <f t="shared" si="184"/>
        <v>0</v>
      </c>
      <c r="U301" s="77">
        <f t="shared" si="184"/>
        <v>0</v>
      </c>
      <c r="V301" s="77">
        <f t="shared" si="184"/>
        <v>0</v>
      </c>
      <c r="W301" s="77">
        <f>VLOOKUP($C302,単価表,9)</f>
        <v>0</v>
      </c>
      <c r="X301" s="77">
        <f>VLOOKUP($C302,単価表,9)</f>
        <v>0</v>
      </c>
      <c r="Y301" s="77">
        <f>VLOOKUP($C302,単価表,9)</f>
        <v>0</v>
      </c>
      <c r="Z301" s="77">
        <f>VLOOKUP($C302,単価表,10)</f>
        <v>0</v>
      </c>
      <c r="AA301" s="77">
        <f>VLOOKUP($C302,単価表,10)</f>
        <v>0</v>
      </c>
      <c r="AB301" s="77">
        <f>VLOOKUP($C302,単価表,10)</f>
        <v>0</v>
      </c>
      <c r="AC301" s="77">
        <f>VLOOKUP($C302,単価表,10)</f>
        <v>0</v>
      </c>
      <c r="AD301" s="77">
        <f>VLOOKUP($C302,単価表,10)</f>
        <v>0</v>
      </c>
      <c r="AE301" s="78"/>
      <c r="AF301" s="79"/>
      <c r="AG301" s="71"/>
    </row>
    <row r="302" spans="1:33" x14ac:dyDescent="0.2">
      <c r="A302" s="224"/>
      <c r="B302" s="227"/>
      <c r="C302" s="80">
        <v>11</v>
      </c>
      <c r="D302" s="81" t="s">
        <v>202</v>
      </c>
      <c r="E302" s="82">
        <v>25</v>
      </c>
      <c r="F302" s="83" t="s">
        <v>166</v>
      </c>
      <c r="G302" s="84" t="s">
        <v>114</v>
      </c>
      <c r="H302" s="85">
        <v>2156</v>
      </c>
      <c r="I302" s="85">
        <v>1986</v>
      </c>
      <c r="J302" s="85">
        <v>2222</v>
      </c>
      <c r="K302" s="85">
        <v>2242</v>
      </c>
      <c r="L302" s="85">
        <v>1587</v>
      </c>
      <c r="M302" s="85">
        <v>2055</v>
      </c>
      <c r="N302" s="85">
        <v>3276</v>
      </c>
      <c r="O302" s="85">
        <v>2812</v>
      </c>
      <c r="P302" s="85">
        <v>2978</v>
      </c>
      <c r="Q302" s="85">
        <v>3424</v>
      </c>
      <c r="R302" s="85">
        <v>3394</v>
      </c>
      <c r="S302" s="85">
        <v>2962</v>
      </c>
      <c r="T302" s="85">
        <v>2156</v>
      </c>
      <c r="U302" s="85">
        <v>1986</v>
      </c>
      <c r="V302" s="85">
        <v>2222</v>
      </c>
      <c r="W302" s="85">
        <v>2242</v>
      </c>
      <c r="X302" s="85">
        <v>1587</v>
      </c>
      <c r="Y302" s="85">
        <v>2055</v>
      </c>
      <c r="Z302" s="85">
        <v>3276</v>
      </c>
      <c r="AA302" s="85">
        <v>2812</v>
      </c>
      <c r="AB302" s="85">
        <v>2978</v>
      </c>
      <c r="AC302" s="85">
        <v>3424</v>
      </c>
      <c r="AD302" s="85">
        <v>3394</v>
      </c>
      <c r="AE302" s="103">
        <f>SUM(H302:AD302)</f>
        <v>59226</v>
      </c>
      <c r="AF302" s="87"/>
      <c r="AG302" s="88"/>
    </row>
    <row r="303" spans="1:33" x14ac:dyDescent="0.2">
      <c r="A303" s="224"/>
      <c r="B303" s="227"/>
      <c r="C303" s="106"/>
      <c r="D303" s="90" t="s">
        <v>204</v>
      </c>
      <c r="E303" s="91">
        <f>IF(C302&lt;8,INT(E301*契約月数),INT(E301*E302*契約月数))</f>
        <v>0</v>
      </c>
      <c r="F303" s="92"/>
      <c r="G303" s="93" t="s">
        <v>136</v>
      </c>
      <c r="H303" s="94">
        <f>INT(H301*H302)</f>
        <v>0</v>
      </c>
      <c r="I303" s="94">
        <f t="shared" ref="I303:AD303" si="185">INT(I301*I302)</f>
        <v>0</v>
      </c>
      <c r="J303" s="94">
        <f t="shared" si="185"/>
        <v>0</v>
      </c>
      <c r="K303" s="94">
        <f t="shared" si="185"/>
        <v>0</v>
      </c>
      <c r="L303" s="94">
        <f t="shared" si="185"/>
        <v>0</v>
      </c>
      <c r="M303" s="94">
        <f t="shared" si="185"/>
        <v>0</v>
      </c>
      <c r="N303" s="94">
        <f t="shared" si="185"/>
        <v>0</v>
      </c>
      <c r="O303" s="94">
        <f t="shared" si="185"/>
        <v>0</v>
      </c>
      <c r="P303" s="94">
        <f t="shared" si="185"/>
        <v>0</v>
      </c>
      <c r="Q303" s="94">
        <f t="shared" si="185"/>
        <v>0</v>
      </c>
      <c r="R303" s="94">
        <f t="shared" si="185"/>
        <v>0</v>
      </c>
      <c r="S303" s="94">
        <f t="shared" si="185"/>
        <v>0</v>
      </c>
      <c r="T303" s="94">
        <f t="shared" si="185"/>
        <v>0</v>
      </c>
      <c r="U303" s="94">
        <f t="shared" si="185"/>
        <v>0</v>
      </c>
      <c r="V303" s="94">
        <f t="shared" si="185"/>
        <v>0</v>
      </c>
      <c r="W303" s="94">
        <f t="shared" si="185"/>
        <v>0</v>
      </c>
      <c r="X303" s="94">
        <f t="shared" si="185"/>
        <v>0</v>
      </c>
      <c r="Y303" s="94">
        <f t="shared" si="185"/>
        <v>0</v>
      </c>
      <c r="Z303" s="94">
        <f t="shared" si="185"/>
        <v>0</v>
      </c>
      <c r="AA303" s="94">
        <f t="shared" si="185"/>
        <v>0</v>
      </c>
      <c r="AB303" s="94">
        <f t="shared" si="185"/>
        <v>0</v>
      </c>
      <c r="AC303" s="94">
        <f t="shared" si="185"/>
        <v>0</v>
      </c>
      <c r="AD303" s="94">
        <f t="shared" si="185"/>
        <v>0</v>
      </c>
      <c r="AE303" s="107">
        <f>SUM(H303:AD303)</f>
        <v>0</v>
      </c>
      <c r="AF303" s="96">
        <f>ROUNDDOWN(E303+AE303,0)</f>
        <v>0</v>
      </c>
      <c r="AG303" s="32"/>
    </row>
    <row r="304" spans="1:33" x14ac:dyDescent="0.2">
      <c r="A304" s="153">
        <v>11.1</v>
      </c>
      <c r="B304" s="151"/>
      <c r="C304" s="109"/>
      <c r="D304" s="73" t="s">
        <v>203</v>
      </c>
      <c r="E304" s="74">
        <f>VLOOKUP(C305,単価表,7)</f>
        <v>0</v>
      </c>
      <c r="F304" s="75"/>
      <c r="G304" s="76" t="s">
        <v>113</v>
      </c>
      <c r="H304" s="77">
        <f>VLOOKUP($C305,単価表,10)</f>
        <v>0</v>
      </c>
      <c r="I304" s="77">
        <f>VLOOKUP($C305,単価表,10)</f>
        <v>0</v>
      </c>
      <c r="J304" s="77">
        <f>VLOOKUP($C305,単価表,10)</f>
        <v>0</v>
      </c>
      <c r="K304" s="77">
        <f>VLOOKUP($C305,単価表,9)</f>
        <v>0</v>
      </c>
      <c r="L304" s="77">
        <f>VLOOKUP($C305,単価表,9)</f>
        <v>0</v>
      </c>
      <c r="M304" s="77">
        <f>VLOOKUP($C305,単価表,9)</f>
        <v>0</v>
      </c>
      <c r="N304" s="77">
        <f t="shared" ref="N304:V304" si="186">VLOOKUP($C305,単価表,10)</f>
        <v>0</v>
      </c>
      <c r="O304" s="77">
        <f t="shared" si="186"/>
        <v>0</v>
      </c>
      <c r="P304" s="77">
        <f t="shared" si="186"/>
        <v>0</v>
      </c>
      <c r="Q304" s="77">
        <f t="shared" si="186"/>
        <v>0</v>
      </c>
      <c r="R304" s="77">
        <f t="shared" si="186"/>
        <v>0</v>
      </c>
      <c r="S304" s="77">
        <f t="shared" si="186"/>
        <v>0</v>
      </c>
      <c r="T304" s="77">
        <f t="shared" si="186"/>
        <v>0</v>
      </c>
      <c r="U304" s="77">
        <f t="shared" si="186"/>
        <v>0</v>
      </c>
      <c r="V304" s="77">
        <f t="shared" si="186"/>
        <v>0</v>
      </c>
      <c r="W304" s="77">
        <f>VLOOKUP($C305,単価表,9)</f>
        <v>0</v>
      </c>
      <c r="X304" s="77">
        <f>VLOOKUP($C305,単価表,9)</f>
        <v>0</v>
      </c>
      <c r="Y304" s="77">
        <f>VLOOKUP($C305,単価表,9)</f>
        <v>0</v>
      </c>
      <c r="Z304" s="77">
        <f>VLOOKUP($C305,単価表,10)</f>
        <v>0</v>
      </c>
      <c r="AA304" s="77">
        <f>VLOOKUP($C305,単価表,10)</f>
        <v>0</v>
      </c>
      <c r="AB304" s="77">
        <f>VLOOKUP($C305,単価表,10)</f>
        <v>0</v>
      </c>
      <c r="AC304" s="77">
        <f>VLOOKUP($C305,単価表,10)</f>
        <v>0</v>
      </c>
      <c r="AD304" s="77">
        <f>VLOOKUP($C305,単価表,10)</f>
        <v>0</v>
      </c>
      <c r="AE304" s="78"/>
      <c r="AF304" s="79"/>
      <c r="AG304" s="71"/>
    </row>
    <row r="305" spans="1:33" x14ac:dyDescent="0.2">
      <c r="A305" s="153"/>
      <c r="B305" s="151"/>
      <c r="C305" s="80">
        <v>4</v>
      </c>
      <c r="D305" s="81" t="s">
        <v>202</v>
      </c>
      <c r="E305" s="82">
        <v>20</v>
      </c>
      <c r="F305" s="83" t="s">
        <v>165</v>
      </c>
      <c r="G305" s="84" t="s">
        <v>114</v>
      </c>
      <c r="H305" s="85">
        <v>37</v>
      </c>
      <c r="I305" s="85">
        <v>37</v>
      </c>
      <c r="J305" s="85">
        <v>32</v>
      </c>
      <c r="K305" s="85">
        <v>37</v>
      </c>
      <c r="L305" s="85">
        <v>34</v>
      </c>
      <c r="M305" s="85">
        <v>37</v>
      </c>
      <c r="N305" s="85">
        <v>46</v>
      </c>
      <c r="O305" s="85">
        <v>38</v>
      </c>
      <c r="P305" s="85">
        <v>34</v>
      </c>
      <c r="Q305" s="85">
        <v>39</v>
      </c>
      <c r="R305" s="85">
        <v>38</v>
      </c>
      <c r="S305" s="85">
        <v>34</v>
      </c>
      <c r="T305" s="85">
        <v>37</v>
      </c>
      <c r="U305" s="85">
        <v>37</v>
      </c>
      <c r="V305" s="85">
        <v>32</v>
      </c>
      <c r="W305" s="85">
        <v>37</v>
      </c>
      <c r="X305" s="85">
        <v>34</v>
      </c>
      <c r="Y305" s="85">
        <v>37</v>
      </c>
      <c r="Z305" s="85">
        <v>46</v>
      </c>
      <c r="AA305" s="85">
        <v>38</v>
      </c>
      <c r="AB305" s="85">
        <v>34</v>
      </c>
      <c r="AC305" s="85">
        <v>39</v>
      </c>
      <c r="AD305" s="85">
        <v>38</v>
      </c>
      <c r="AE305" s="103">
        <f>SUM(H305:AD305)</f>
        <v>852</v>
      </c>
      <c r="AF305" s="87"/>
      <c r="AG305" s="88"/>
    </row>
    <row r="306" spans="1:33" x14ac:dyDescent="0.2">
      <c r="A306" s="153"/>
      <c r="B306" s="151"/>
      <c r="C306" s="106"/>
      <c r="D306" s="90" t="s">
        <v>204</v>
      </c>
      <c r="E306" s="91">
        <f>IF(C305&lt;8,INT(E304*契約月数),INT(E304*E305*契約月数))</f>
        <v>0</v>
      </c>
      <c r="F306" s="92"/>
      <c r="G306" s="93" t="s">
        <v>136</v>
      </c>
      <c r="H306" s="94">
        <f>INT(H304*H305)</f>
        <v>0</v>
      </c>
      <c r="I306" s="94">
        <f t="shared" ref="I306:AD306" si="187">INT(I304*I305)</f>
        <v>0</v>
      </c>
      <c r="J306" s="94">
        <f t="shared" si="187"/>
        <v>0</v>
      </c>
      <c r="K306" s="94">
        <f t="shared" si="187"/>
        <v>0</v>
      </c>
      <c r="L306" s="94">
        <f t="shared" si="187"/>
        <v>0</v>
      </c>
      <c r="M306" s="94">
        <f t="shared" si="187"/>
        <v>0</v>
      </c>
      <c r="N306" s="94">
        <f t="shared" si="187"/>
        <v>0</v>
      </c>
      <c r="O306" s="94">
        <f t="shared" si="187"/>
        <v>0</v>
      </c>
      <c r="P306" s="94">
        <f t="shared" si="187"/>
        <v>0</v>
      </c>
      <c r="Q306" s="94">
        <f t="shared" si="187"/>
        <v>0</v>
      </c>
      <c r="R306" s="94">
        <f t="shared" si="187"/>
        <v>0</v>
      </c>
      <c r="S306" s="94">
        <f t="shared" si="187"/>
        <v>0</v>
      </c>
      <c r="T306" s="94">
        <f t="shared" si="187"/>
        <v>0</v>
      </c>
      <c r="U306" s="94">
        <f t="shared" si="187"/>
        <v>0</v>
      </c>
      <c r="V306" s="94">
        <f t="shared" si="187"/>
        <v>0</v>
      </c>
      <c r="W306" s="94">
        <f t="shared" si="187"/>
        <v>0</v>
      </c>
      <c r="X306" s="94">
        <f t="shared" si="187"/>
        <v>0</v>
      </c>
      <c r="Y306" s="94">
        <f t="shared" si="187"/>
        <v>0</v>
      </c>
      <c r="Z306" s="94">
        <f t="shared" si="187"/>
        <v>0</v>
      </c>
      <c r="AA306" s="94">
        <f t="shared" si="187"/>
        <v>0</v>
      </c>
      <c r="AB306" s="94">
        <f t="shared" si="187"/>
        <v>0</v>
      </c>
      <c r="AC306" s="94">
        <f t="shared" si="187"/>
        <v>0</v>
      </c>
      <c r="AD306" s="94">
        <f t="shared" si="187"/>
        <v>0</v>
      </c>
      <c r="AE306" s="107">
        <f>SUM(H306:AD306)</f>
        <v>0</v>
      </c>
      <c r="AF306" s="96">
        <f>ROUNDDOWN(E306+AE306,0)</f>
        <v>0</v>
      </c>
      <c r="AG306" s="32"/>
    </row>
    <row r="307" spans="1:33" x14ac:dyDescent="0.2">
      <c r="A307" s="194">
        <v>11.2</v>
      </c>
      <c r="B307" s="237"/>
      <c r="C307" s="109"/>
      <c r="D307" s="73" t="s">
        <v>203</v>
      </c>
      <c r="E307" s="74">
        <f>VLOOKUP(C308,単価表,7)</f>
        <v>0</v>
      </c>
      <c r="F307" s="75"/>
      <c r="G307" s="76" t="s">
        <v>113</v>
      </c>
      <c r="H307" s="77">
        <f>VLOOKUP($C308,単価表,10)</f>
        <v>0</v>
      </c>
      <c r="I307" s="77">
        <f>VLOOKUP($C308,単価表,10)</f>
        <v>0</v>
      </c>
      <c r="J307" s="77">
        <f>VLOOKUP($C308,単価表,10)</f>
        <v>0</v>
      </c>
      <c r="K307" s="77">
        <f>VLOOKUP($C308,単価表,9)</f>
        <v>0</v>
      </c>
      <c r="L307" s="77">
        <f>VLOOKUP($C308,単価表,9)</f>
        <v>0</v>
      </c>
      <c r="M307" s="77">
        <f>VLOOKUP($C308,単価表,9)</f>
        <v>0</v>
      </c>
      <c r="N307" s="77">
        <f t="shared" ref="N307:V307" si="188">VLOOKUP($C308,単価表,10)</f>
        <v>0</v>
      </c>
      <c r="O307" s="77">
        <f t="shared" si="188"/>
        <v>0</v>
      </c>
      <c r="P307" s="77">
        <f t="shared" si="188"/>
        <v>0</v>
      </c>
      <c r="Q307" s="77">
        <f t="shared" si="188"/>
        <v>0</v>
      </c>
      <c r="R307" s="77">
        <f t="shared" si="188"/>
        <v>0</v>
      </c>
      <c r="S307" s="77">
        <f t="shared" si="188"/>
        <v>0</v>
      </c>
      <c r="T307" s="77">
        <f t="shared" si="188"/>
        <v>0</v>
      </c>
      <c r="U307" s="77">
        <f t="shared" si="188"/>
        <v>0</v>
      </c>
      <c r="V307" s="77">
        <f t="shared" si="188"/>
        <v>0</v>
      </c>
      <c r="W307" s="77">
        <f>VLOOKUP($C308,単価表,9)</f>
        <v>0</v>
      </c>
      <c r="X307" s="77">
        <f>VLOOKUP($C308,単価表,9)</f>
        <v>0</v>
      </c>
      <c r="Y307" s="77">
        <f>VLOOKUP($C308,単価表,9)</f>
        <v>0</v>
      </c>
      <c r="Z307" s="77">
        <f>VLOOKUP($C308,単価表,10)</f>
        <v>0</v>
      </c>
      <c r="AA307" s="77">
        <f>VLOOKUP($C308,単価表,10)</f>
        <v>0</v>
      </c>
      <c r="AB307" s="77">
        <f>VLOOKUP($C308,単価表,10)</f>
        <v>0</v>
      </c>
      <c r="AC307" s="77">
        <f>VLOOKUP($C308,単価表,10)</f>
        <v>0</v>
      </c>
      <c r="AD307" s="77">
        <f>VLOOKUP($C308,単価表,10)</f>
        <v>0</v>
      </c>
      <c r="AE307" s="78"/>
      <c r="AF307" s="79"/>
      <c r="AG307" s="71"/>
    </row>
    <row r="308" spans="1:33" x14ac:dyDescent="0.2">
      <c r="A308" s="195"/>
      <c r="B308" s="234"/>
      <c r="C308" s="80">
        <v>10</v>
      </c>
      <c r="D308" s="81" t="s">
        <v>202</v>
      </c>
      <c r="E308" s="82">
        <v>5</v>
      </c>
      <c r="F308" s="83" t="s">
        <v>166</v>
      </c>
      <c r="G308" s="84" t="s">
        <v>114</v>
      </c>
      <c r="H308" s="85">
        <v>0</v>
      </c>
      <c r="I308" s="85">
        <v>0</v>
      </c>
      <c r="J308" s="85">
        <v>1581</v>
      </c>
      <c r="K308" s="85">
        <v>1629</v>
      </c>
      <c r="L308" s="85">
        <v>0</v>
      </c>
      <c r="M308" s="85">
        <v>0</v>
      </c>
      <c r="N308" s="85">
        <v>0</v>
      </c>
      <c r="O308" s="85">
        <v>0</v>
      </c>
      <c r="P308" s="85">
        <v>0</v>
      </c>
      <c r="Q308" s="85">
        <v>0</v>
      </c>
      <c r="R308" s="85">
        <v>0</v>
      </c>
      <c r="S308" s="85">
        <v>0</v>
      </c>
      <c r="T308" s="85">
        <v>0</v>
      </c>
      <c r="U308" s="85">
        <v>0</v>
      </c>
      <c r="V308" s="85">
        <v>1581</v>
      </c>
      <c r="W308" s="85">
        <v>1629</v>
      </c>
      <c r="X308" s="85">
        <v>0</v>
      </c>
      <c r="Y308" s="85">
        <v>0</v>
      </c>
      <c r="Z308" s="85">
        <v>0</v>
      </c>
      <c r="AA308" s="85">
        <v>0</v>
      </c>
      <c r="AB308" s="85">
        <v>0</v>
      </c>
      <c r="AC308" s="85">
        <v>0</v>
      </c>
      <c r="AD308" s="85">
        <v>0</v>
      </c>
      <c r="AE308" s="103">
        <f>SUM(H308:AD308)</f>
        <v>6420</v>
      </c>
      <c r="AF308" s="87"/>
      <c r="AG308" s="88"/>
    </row>
    <row r="309" spans="1:33" x14ac:dyDescent="0.2">
      <c r="A309" s="196"/>
      <c r="B309" s="235"/>
      <c r="C309" s="106"/>
      <c r="D309" s="90" t="s">
        <v>204</v>
      </c>
      <c r="E309" s="91">
        <f>IF(C308&lt;8,INT(E307*契約月数),INT(E307*E308*契約月数))</f>
        <v>0</v>
      </c>
      <c r="F309" s="92"/>
      <c r="G309" s="93" t="s">
        <v>136</v>
      </c>
      <c r="H309" s="94">
        <f>INT(H307*H308)</f>
        <v>0</v>
      </c>
      <c r="I309" s="94">
        <f t="shared" ref="I309:AD309" si="189">INT(I307*I308)</f>
        <v>0</v>
      </c>
      <c r="J309" s="94">
        <f t="shared" si="189"/>
        <v>0</v>
      </c>
      <c r="K309" s="94">
        <f t="shared" si="189"/>
        <v>0</v>
      </c>
      <c r="L309" s="94">
        <f t="shared" si="189"/>
        <v>0</v>
      </c>
      <c r="M309" s="94">
        <f t="shared" si="189"/>
        <v>0</v>
      </c>
      <c r="N309" s="94">
        <f t="shared" si="189"/>
        <v>0</v>
      </c>
      <c r="O309" s="94">
        <f t="shared" si="189"/>
        <v>0</v>
      </c>
      <c r="P309" s="94">
        <f t="shared" si="189"/>
        <v>0</v>
      </c>
      <c r="Q309" s="94">
        <f t="shared" si="189"/>
        <v>0</v>
      </c>
      <c r="R309" s="94">
        <f t="shared" si="189"/>
        <v>0</v>
      </c>
      <c r="S309" s="94">
        <f t="shared" si="189"/>
        <v>0</v>
      </c>
      <c r="T309" s="94">
        <f t="shared" si="189"/>
        <v>0</v>
      </c>
      <c r="U309" s="94">
        <f t="shared" si="189"/>
        <v>0</v>
      </c>
      <c r="V309" s="94">
        <f t="shared" si="189"/>
        <v>0</v>
      </c>
      <c r="W309" s="94">
        <f t="shared" si="189"/>
        <v>0</v>
      </c>
      <c r="X309" s="94">
        <f t="shared" si="189"/>
        <v>0</v>
      </c>
      <c r="Y309" s="94">
        <f t="shared" si="189"/>
        <v>0</v>
      </c>
      <c r="Z309" s="94">
        <f t="shared" si="189"/>
        <v>0</v>
      </c>
      <c r="AA309" s="94">
        <f t="shared" si="189"/>
        <v>0</v>
      </c>
      <c r="AB309" s="94">
        <f t="shared" si="189"/>
        <v>0</v>
      </c>
      <c r="AC309" s="94">
        <f t="shared" si="189"/>
        <v>0</v>
      </c>
      <c r="AD309" s="94">
        <f t="shared" si="189"/>
        <v>0</v>
      </c>
      <c r="AE309" s="107">
        <f>SUM(H309:AD309)</f>
        <v>0</v>
      </c>
      <c r="AF309" s="96">
        <f>ROUNDDOWN(E309+AE309,0)</f>
        <v>0</v>
      </c>
      <c r="AG309" s="32"/>
    </row>
    <row r="310" spans="1:33" x14ac:dyDescent="0.2">
      <c r="A310" s="193">
        <v>12</v>
      </c>
      <c r="B310" s="221" t="s">
        <v>94</v>
      </c>
      <c r="C310" s="102"/>
      <c r="D310" s="73" t="s">
        <v>203</v>
      </c>
      <c r="E310" s="74">
        <f>VLOOKUP(C311,単価表,7)</f>
        <v>0</v>
      </c>
      <c r="F310" s="75">
        <v>12</v>
      </c>
      <c r="G310" s="76" t="s">
        <v>113</v>
      </c>
      <c r="H310" s="77">
        <f>VLOOKUP($C311,単価表,10)</f>
        <v>0</v>
      </c>
      <c r="I310" s="77">
        <f>VLOOKUP($C311,単価表,10)</f>
        <v>0</v>
      </c>
      <c r="J310" s="77">
        <f>VLOOKUP($C311,単価表,10)</f>
        <v>0</v>
      </c>
      <c r="K310" s="77">
        <f>VLOOKUP($C311,単価表,9)</f>
        <v>0</v>
      </c>
      <c r="L310" s="77">
        <f>VLOOKUP($C311,単価表,9)</f>
        <v>0</v>
      </c>
      <c r="M310" s="77">
        <f>VLOOKUP($C311,単価表,9)</f>
        <v>0</v>
      </c>
      <c r="N310" s="77">
        <f t="shared" ref="N310:V310" si="190">VLOOKUP($C311,単価表,10)</f>
        <v>0</v>
      </c>
      <c r="O310" s="77">
        <f t="shared" si="190"/>
        <v>0</v>
      </c>
      <c r="P310" s="77">
        <f t="shared" si="190"/>
        <v>0</v>
      </c>
      <c r="Q310" s="77">
        <f t="shared" si="190"/>
        <v>0</v>
      </c>
      <c r="R310" s="77">
        <f t="shared" si="190"/>
        <v>0</v>
      </c>
      <c r="S310" s="77">
        <f t="shared" si="190"/>
        <v>0</v>
      </c>
      <c r="T310" s="77">
        <f t="shared" si="190"/>
        <v>0</v>
      </c>
      <c r="U310" s="77">
        <f t="shared" si="190"/>
        <v>0</v>
      </c>
      <c r="V310" s="77">
        <f t="shared" si="190"/>
        <v>0</v>
      </c>
      <c r="W310" s="77">
        <f>VLOOKUP($C311,単価表,9)</f>
        <v>0</v>
      </c>
      <c r="X310" s="77">
        <f>VLOOKUP($C311,単価表,9)</f>
        <v>0</v>
      </c>
      <c r="Y310" s="77">
        <f>VLOOKUP($C311,単価表,9)</f>
        <v>0</v>
      </c>
      <c r="Z310" s="77">
        <f>VLOOKUP($C311,単価表,10)</f>
        <v>0</v>
      </c>
      <c r="AA310" s="77">
        <f>VLOOKUP($C311,単価表,10)</f>
        <v>0</v>
      </c>
      <c r="AB310" s="77">
        <f>VLOOKUP($C311,単価表,10)</f>
        <v>0</v>
      </c>
      <c r="AC310" s="77">
        <f>VLOOKUP($C311,単価表,10)</f>
        <v>0</v>
      </c>
      <c r="AD310" s="77">
        <f>VLOOKUP($C311,単価表,10)</f>
        <v>0</v>
      </c>
      <c r="AE310" s="78"/>
      <c r="AF310" s="79"/>
      <c r="AG310" s="71"/>
    </row>
    <row r="311" spans="1:33" x14ac:dyDescent="0.2">
      <c r="A311" s="188"/>
      <c r="B311" s="198"/>
      <c r="C311" s="80">
        <v>11</v>
      </c>
      <c r="D311" s="81" t="s">
        <v>202</v>
      </c>
      <c r="E311" s="82">
        <v>32</v>
      </c>
      <c r="F311" s="83" t="s">
        <v>166</v>
      </c>
      <c r="G311" s="84" t="s">
        <v>114</v>
      </c>
      <c r="H311" s="85">
        <v>3826</v>
      </c>
      <c r="I311" s="85">
        <v>3463</v>
      </c>
      <c r="J311" s="85">
        <v>3561</v>
      </c>
      <c r="K311" s="85">
        <v>4085</v>
      </c>
      <c r="L311" s="85">
        <v>4614</v>
      </c>
      <c r="M311" s="85">
        <v>5249</v>
      </c>
      <c r="N311" s="85">
        <v>3667</v>
      </c>
      <c r="O311" s="85">
        <v>3312</v>
      </c>
      <c r="P311" s="85">
        <v>5002</v>
      </c>
      <c r="Q311" s="85">
        <v>5292</v>
      </c>
      <c r="R311" s="85">
        <v>5104</v>
      </c>
      <c r="S311" s="85">
        <v>4688</v>
      </c>
      <c r="T311" s="85">
        <v>3826</v>
      </c>
      <c r="U311" s="85">
        <v>3463</v>
      </c>
      <c r="V311" s="85">
        <v>3561</v>
      </c>
      <c r="W311" s="85">
        <v>4085</v>
      </c>
      <c r="X311" s="85">
        <v>4614</v>
      </c>
      <c r="Y311" s="85">
        <v>5249</v>
      </c>
      <c r="Z311" s="85">
        <v>3667</v>
      </c>
      <c r="AA311" s="85">
        <v>3312</v>
      </c>
      <c r="AB311" s="85">
        <v>5002</v>
      </c>
      <c r="AC311" s="85">
        <v>5292</v>
      </c>
      <c r="AD311" s="85">
        <v>5104</v>
      </c>
      <c r="AE311" s="103">
        <f>SUM(H311:AD311)</f>
        <v>99038</v>
      </c>
      <c r="AF311" s="87"/>
      <c r="AG311" s="88"/>
    </row>
    <row r="312" spans="1:33" x14ac:dyDescent="0.2">
      <c r="A312" s="220"/>
      <c r="B312" s="199"/>
      <c r="C312" s="104"/>
      <c r="D312" s="90" t="s">
        <v>204</v>
      </c>
      <c r="E312" s="91">
        <f>IF(C311&lt;8,INT(E310*契約月数),INT(E310*E311*契約月数))</f>
        <v>0</v>
      </c>
      <c r="F312" s="92"/>
      <c r="G312" s="93" t="s">
        <v>136</v>
      </c>
      <c r="H312" s="94">
        <f>INT(H310*H311)</f>
        <v>0</v>
      </c>
      <c r="I312" s="94">
        <f t="shared" ref="I312:AD312" si="191">INT(I310*I311)</f>
        <v>0</v>
      </c>
      <c r="J312" s="94">
        <f t="shared" si="191"/>
        <v>0</v>
      </c>
      <c r="K312" s="94">
        <f t="shared" si="191"/>
        <v>0</v>
      </c>
      <c r="L312" s="94">
        <f t="shared" si="191"/>
        <v>0</v>
      </c>
      <c r="M312" s="94">
        <f t="shared" si="191"/>
        <v>0</v>
      </c>
      <c r="N312" s="94">
        <f t="shared" si="191"/>
        <v>0</v>
      </c>
      <c r="O312" s="94">
        <f t="shared" si="191"/>
        <v>0</v>
      </c>
      <c r="P312" s="94">
        <f t="shared" si="191"/>
        <v>0</v>
      </c>
      <c r="Q312" s="94">
        <f t="shared" si="191"/>
        <v>0</v>
      </c>
      <c r="R312" s="94">
        <f t="shared" si="191"/>
        <v>0</v>
      </c>
      <c r="S312" s="94">
        <f t="shared" si="191"/>
        <v>0</v>
      </c>
      <c r="T312" s="94">
        <f t="shared" si="191"/>
        <v>0</v>
      </c>
      <c r="U312" s="94">
        <f t="shared" si="191"/>
        <v>0</v>
      </c>
      <c r="V312" s="94">
        <f t="shared" si="191"/>
        <v>0</v>
      </c>
      <c r="W312" s="94">
        <f t="shared" si="191"/>
        <v>0</v>
      </c>
      <c r="X312" s="94">
        <f t="shared" si="191"/>
        <v>0</v>
      </c>
      <c r="Y312" s="94">
        <f t="shared" si="191"/>
        <v>0</v>
      </c>
      <c r="Z312" s="94">
        <f t="shared" si="191"/>
        <v>0</v>
      </c>
      <c r="AA312" s="94">
        <f t="shared" si="191"/>
        <v>0</v>
      </c>
      <c r="AB312" s="94">
        <f t="shared" si="191"/>
        <v>0</v>
      </c>
      <c r="AC312" s="94">
        <f t="shared" si="191"/>
        <v>0</v>
      </c>
      <c r="AD312" s="94">
        <f t="shared" si="191"/>
        <v>0</v>
      </c>
      <c r="AE312" s="107">
        <f>SUM(H312:AD312)</f>
        <v>0</v>
      </c>
      <c r="AF312" s="96">
        <f>ROUNDDOWN(E312+AE312,0)</f>
        <v>0</v>
      </c>
      <c r="AG312" s="32"/>
    </row>
    <row r="313" spans="1:33" x14ac:dyDescent="0.2">
      <c r="A313" s="193">
        <v>13</v>
      </c>
      <c r="B313" s="221" t="s">
        <v>34</v>
      </c>
      <c r="C313" s="102"/>
      <c r="D313" s="73" t="s">
        <v>203</v>
      </c>
      <c r="E313" s="74">
        <f>VLOOKUP(C314,単価表,7)</f>
        <v>0</v>
      </c>
      <c r="F313" s="75"/>
      <c r="G313" s="76" t="s">
        <v>113</v>
      </c>
      <c r="H313" s="77">
        <f>VLOOKUP($C314,単価表,10)</f>
        <v>0</v>
      </c>
      <c r="I313" s="77">
        <f>VLOOKUP($C314,単価表,10)</f>
        <v>0</v>
      </c>
      <c r="J313" s="77">
        <f>VLOOKUP($C314,単価表,10)</f>
        <v>0</v>
      </c>
      <c r="K313" s="77">
        <f>VLOOKUP($C314,単価表,9)</f>
        <v>0</v>
      </c>
      <c r="L313" s="77">
        <f>VLOOKUP($C314,単価表,9)</f>
        <v>0</v>
      </c>
      <c r="M313" s="77">
        <f>VLOOKUP($C314,単価表,9)</f>
        <v>0</v>
      </c>
      <c r="N313" s="77">
        <f t="shared" ref="N313:V313" si="192">VLOOKUP($C314,単価表,10)</f>
        <v>0</v>
      </c>
      <c r="O313" s="77">
        <f t="shared" si="192"/>
        <v>0</v>
      </c>
      <c r="P313" s="77">
        <f t="shared" si="192"/>
        <v>0</v>
      </c>
      <c r="Q313" s="77">
        <f t="shared" si="192"/>
        <v>0</v>
      </c>
      <c r="R313" s="77">
        <f t="shared" si="192"/>
        <v>0</v>
      </c>
      <c r="S313" s="77">
        <f t="shared" si="192"/>
        <v>0</v>
      </c>
      <c r="T313" s="77">
        <f t="shared" si="192"/>
        <v>0</v>
      </c>
      <c r="U313" s="77">
        <f t="shared" si="192"/>
        <v>0</v>
      </c>
      <c r="V313" s="77">
        <f t="shared" si="192"/>
        <v>0</v>
      </c>
      <c r="W313" s="77">
        <f>VLOOKUP($C314,単価表,9)</f>
        <v>0</v>
      </c>
      <c r="X313" s="77">
        <f>VLOOKUP($C314,単価表,9)</f>
        <v>0</v>
      </c>
      <c r="Y313" s="77">
        <f>VLOOKUP($C314,単価表,9)</f>
        <v>0</v>
      </c>
      <c r="Z313" s="77">
        <f>VLOOKUP($C314,単価表,10)</f>
        <v>0</v>
      </c>
      <c r="AA313" s="77">
        <f>VLOOKUP($C314,単価表,10)</f>
        <v>0</v>
      </c>
      <c r="AB313" s="77">
        <f>VLOOKUP($C314,単価表,10)</f>
        <v>0</v>
      </c>
      <c r="AC313" s="77">
        <f>VLOOKUP($C314,単価表,10)</f>
        <v>0</v>
      </c>
      <c r="AD313" s="77">
        <f>VLOOKUP($C314,単価表,10)</f>
        <v>0</v>
      </c>
      <c r="AE313" s="78"/>
      <c r="AF313" s="79"/>
      <c r="AG313" s="71"/>
    </row>
    <row r="314" spans="1:33" x14ac:dyDescent="0.2">
      <c r="A314" s="188"/>
      <c r="B314" s="198"/>
      <c r="C314" s="80">
        <v>11</v>
      </c>
      <c r="D314" s="81" t="s">
        <v>202</v>
      </c>
      <c r="E314" s="82">
        <v>89</v>
      </c>
      <c r="F314" s="83" t="s">
        <v>166</v>
      </c>
      <c r="G314" s="84" t="s">
        <v>114</v>
      </c>
      <c r="H314" s="85">
        <v>7327</v>
      </c>
      <c r="I314" s="85">
        <v>6774</v>
      </c>
      <c r="J314" s="85">
        <v>10234</v>
      </c>
      <c r="K314" s="85">
        <v>11537</v>
      </c>
      <c r="L314" s="85">
        <v>7027</v>
      </c>
      <c r="M314" s="85">
        <v>8892</v>
      </c>
      <c r="N314" s="85">
        <v>8795</v>
      </c>
      <c r="O314" s="85">
        <v>7176</v>
      </c>
      <c r="P314" s="85">
        <v>8698</v>
      </c>
      <c r="Q314" s="85">
        <v>9865</v>
      </c>
      <c r="R314" s="85">
        <v>9991</v>
      </c>
      <c r="S314" s="85">
        <v>9441</v>
      </c>
      <c r="T314" s="85">
        <v>7327</v>
      </c>
      <c r="U314" s="85">
        <v>6774</v>
      </c>
      <c r="V314" s="85">
        <v>10234</v>
      </c>
      <c r="W314" s="85">
        <v>11537</v>
      </c>
      <c r="X314" s="85">
        <v>7027</v>
      </c>
      <c r="Y314" s="85">
        <v>8892</v>
      </c>
      <c r="Z314" s="85">
        <v>8795</v>
      </c>
      <c r="AA314" s="85">
        <v>7176</v>
      </c>
      <c r="AB314" s="85">
        <v>8698</v>
      </c>
      <c r="AC314" s="85">
        <v>9865</v>
      </c>
      <c r="AD314" s="85">
        <v>9991</v>
      </c>
      <c r="AE314" s="103">
        <f>SUM(H314:AD314)</f>
        <v>202073</v>
      </c>
      <c r="AF314" s="87"/>
      <c r="AG314" s="88"/>
    </row>
    <row r="315" spans="1:33" x14ac:dyDescent="0.2">
      <c r="A315" s="220"/>
      <c r="B315" s="199"/>
      <c r="C315" s="104"/>
      <c r="D315" s="90" t="s">
        <v>204</v>
      </c>
      <c r="E315" s="91">
        <f>IF(C314&lt;8,INT(E313*契約月数),INT(E313*E314*契約月数))</f>
        <v>0</v>
      </c>
      <c r="F315" s="92"/>
      <c r="G315" s="93" t="s">
        <v>136</v>
      </c>
      <c r="H315" s="94">
        <f>INT(H313*H314)</f>
        <v>0</v>
      </c>
      <c r="I315" s="94">
        <f t="shared" ref="I315:AD315" si="193">INT(I313*I314)</f>
        <v>0</v>
      </c>
      <c r="J315" s="94">
        <f t="shared" si="193"/>
        <v>0</v>
      </c>
      <c r="K315" s="94">
        <f t="shared" si="193"/>
        <v>0</v>
      </c>
      <c r="L315" s="94">
        <f t="shared" si="193"/>
        <v>0</v>
      </c>
      <c r="M315" s="94">
        <f t="shared" si="193"/>
        <v>0</v>
      </c>
      <c r="N315" s="94">
        <f t="shared" si="193"/>
        <v>0</v>
      </c>
      <c r="O315" s="94">
        <f t="shared" si="193"/>
        <v>0</v>
      </c>
      <c r="P315" s="94">
        <f t="shared" si="193"/>
        <v>0</v>
      </c>
      <c r="Q315" s="94">
        <f t="shared" si="193"/>
        <v>0</v>
      </c>
      <c r="R315" s="94">
        <f t="shared" si="193"/>
        <v>0</v>
      </c>
      <c r="S315" s="94">
        <f t="shared" si="193"/>
        <v>0</v>
      </c>
      <c r="T315" s="94">
        <f t="shared" si="193"/>
        <v>0</v>
      </c>
      <c r="U315" s="94">
        <f t="shared" si="193"/>
        <v>0</v>
      </c>
      <c r="V315" s="94">
        <f t="shared" si="193"/>
        <v>0</v>
      </c>
      <c r="W315" s="94">
        <f t="shared" si="193"/>
        <v>0</v>
      </c>
      <c r="X315" s="94">
        <f t="shared" si="193"/>
        <v>0</v>
      </c>
      <c r="Y315" s="94">
        <f t="shared" si="193"/>
        <v>0</v>
      </c>
      <c r="Z315" s="94">
        <f t="shared" si="193"/>
        <v>0</v>
      </c>
      <c r="AA315" s="94">
        <f t="shared" si="193"/>
        <v>0</v>
      </c>
      <c r="AB315" s="94">
        <f t="shared" si="193"/>
        <v>0</v>
      </c>
      <c r="AC315" s="94">
        <f t="shared" si="193"/>
        <v>0</v>
      </c>
      <c r="AD315" s="94">
        <f t="shared" si="193"/>
        <v>0</v>
      </c>
      <c r="AE315" s="107">
        <f>SUM(H315:AD315)</f>
        <v>0</v>
      </c>
      <c r="AF315" s="96">
        <f>ROUNDDOWN(E315+AE315,0)</f>
        <v>0</v>
      </c>
      <c r="AG315" s="32"/>
    </row>
    <row r="316" spans="1:33" x14ac:dyDescent="0.2">
      <c r="A316" s="193">
        <v>14</v>
      </c>
      <c r="B316" s="221" t="s">
        <v>184</v>
      </c>
      <c r="C316" s="102"/>
      <c r="D316" s="73" t="s">
        <v>203</v>
      </c>
      <c r="E316" s="74">
        <f>VLOOKUP(C317,単価表,7)</f>
        <v>0</v>
      </c>
      <c r="F316" s="75"/>
      <c r="G316" s="76" t="s">
        <v>113</v>
      </c>
      <c r="H316" s="77">
        <f>VLOOKUP($C317,単価表,10)</f>
        <v>0</v>
      </c>
      <c r="I316" s="77">
        <f>VLOOKUP($C317,単価表,10)</f>
        <v>0</v>
      </c>
      <c r="J316" s="77">
        <f>VLOOKUP($C317,単価表,10)</f>
        <v>0</v>
      </c>
      <c r="K316" s="77">
        <f>VLOOKUP($C317,単価表,9)</f>
        <v>0</v>
      </c>
      <c r="L316" s="77">
        <f>VLOOKUP($C317,単価表,9)</f>
        <v>0</v>
      </c>
      <c r="M316" s="77">
        <f>VLOOKUP($C317,単価表,9)</f>
        <v>0</v>
      </c>
      <c r="N316" s="77">
        <f t="shared" ref="N316:V316" si="194">VLOOKUP($C317,単価表,10)</f>
        <v>0</v>
      </c>
      <c r="O316" s="77">
        <f t="shared" si="194"/>
        <v>0</v>
      </c>
      <c r="P316" s="77">
        <f t="shared" si="194"/>
        <v>0</v>
      </c>
      <c r="Q316" s="77">
        <f t="shared" si="194"/>
        <v>0</v>
      </c>
      <c r="R316" s="77">
        <f t="shared" si="194"/>
        <v>0</v>
      </c>
      <c r="S316" s="77">
        <f t="shared" si="194"/>
        <v>0</v>
      </c>
      <c r="T316" s="77">
        <f t="shared" si="194"/>
        <v>0</v>
      </c>
      <c r="U316" s="77">
        <f t="shared" si="194"/>
        <v>0</v>
      </c>
      <c r="V316" s="77">
        <f t="shared" si="194"/>
        <v>0</v>
      </c>
      <c r="W316" s="77">
        <f>VLOOKUP($C317,単価表,9)</f>
        <v>0</v>
      </c>
      <c r="X316" s="77">
        <f>VLOOKUP($C317,単価表,9)</f>
        <v>0</v>
      </c>
      <c r="Y316" s="77">
        <f>VLOOKUP($C317,単価表,9)</f>
        <v>0</v>
      </c>
      <c r="Z316" s="77">
        <f>VLOOKUP($C317,単価表,10)</f>
        <v>0</v>
      </c>
      <c r="AA316" s="77">
        <f>VLOOKUP($C317,単価表,10)</f>
        <v>0</v>
      </c>
      <c r="AB316" s="77">
        <f>VLOOKUP($C317,単価表,10)</f>
        <v>0</v>
      </c>
      <c r="AC316" s="77">
        <f>VLOOKUP($C317,単価表,10)</f>
        <v>0</v>
      </c>
      <c r="AD316" s="77">
        <f>VLOOKUP($C317,単価表,10)</f>
        <v>0</v>
      </c>
      <c r="AE316" s="78"/>
      <c r="AF316" s="79"/>
      <c r="AG316" s="71"/>
    </row>
    <row r="317" spans="1:33" x14ac:dyDescent="0.2">
      <c r="A317" s="188"/>
      <c r="B317" s="198"/>
      <c r="C317" s="80">
        <v>11</v>
      </c>
      <c r="D317" s="81" t="s">
        <v>202</v>
      </c>
      <c r="E317" s="82">
        <v>53</v>
      </c>
      <c r="F317" s="83" t="s">
        <v>166</v>
      </c>
      <c r="G317" s="84" t="s">
        <v>114</v>
      </c>
      <c r="H317" s="85">
        <v>11541</v>
      </c>
      <c r="I317" s="85">
        <v>7645</v>
      </c>
      <c r="J317" s="85">
        <v>8401</v>
      </c>
      <c r="K317" s="85">
        <v>7980</v>
      </c>
      <c r="L317" s="85">
        <v>4542</v>
      </c>
      <c r="M317" s="85">
        <v>5904</v>
      </c>
      <c r="N317" s="85">
        <v>6834</v>
      </c>
      <c r="O317" s="85">
        <v>8874</v>
      </c>
      <c r="P317" s="85">
        <v>13776</v>
      </c>
      <c r="Q317" s="85">
        <v>15678</v>
      </c>
      <c r="R317" s="85">
        <v>14649</v>
      </c>
      <c r="S317" s="85">
        <v>14465</v>
      </c>
      <c r="T317" s="85">
        <v>11541</v>
      </c>
      <c r="U317" s="85">
        <v>7645</v>
      </c>
      <c r="V317" s="85">
        <v>8401</v>
      </c>
      <c r="W317" s="85">
        <v>7980</v>
      </c>
      <c r="X317" s="85">
        <v>4542</v>
      </c>
      <c r="Y317" s="85">
        <v>5904</v>
      </c>
      <c r="Z317" s="85">
        <v>6834</v>
      </c>
      <c r="AA317" s="85">
        <v>8874</v>
      </c>
      <c r="AB317" s="85">
        <v>13776</v>
      </c>
      <c r="AC317" s="85">
        <v>15678</v>
      </c>
      <c r="AD317" s="85">
        <v>14649</v>
      </c>
      <c r="AE317" s="103">
        <f>SUM(H317:AD317)</f>
        <v>226113</v>
      </c>
      <c r="AF317" s="87"/>
      <c r="AG317" s="88"/>
    </row>
    <row r="318" spans="1:33" x14ac:dyDescent="0.2">
      <c r="A318" s="220"/>
      <c r="B318" s="199"/>
      <c r="C318" s="104"/>
      <c r="D318" s="90" t="s">
        <v>204</v>
      </c>
      <c r="E318" s="91">
        <f>IF(C317&lt;8,INT(E316*契約月数),INT(E316*E317*契約月数))</f>
        <v>0</v>
      </c>
      <c r="F318" s="92"/>
      <c r="G318" s="93" t="s">
        <v>136</v>
      </c>
      <c r="H318" s="94">
        <f>INT(H316*H317)</f>
        <v>0</v>
      </c>
      <c r="I318" s="94">
        <f t="shared" ref="I318:AD318" si="195">INT(I316*I317)</f>
        <v>0</v>
      </c>
      <c r="J318" s="94">
        <f t="shared" si="195"/>
        <v>0</v>
      </c>
      <c r="K318" s="94">
        <f t="shared" si="195"/>
        <v>0</v>
      </c>
      <c r="L318" s="94">
        <f t="shared" si="195"/>
        <v>0</v>
      </c>
      <c r="M318" s="94">
        <f t="shared" si="195"/>
        <v>0</v>
      </c>
      <c r="N318" s="94">
        <f t="shared" si="195"/>
        <v>0</v>
      </c>
      <c r="O318" s="94">
        <f t="shared" si="195"/>
        <v>0</v>
      </c>
      <c r="P318" s="94">
        <f t="shared" si="195"/>
        <v>0</v>
      </c>
      <c r="Q318" s="94">
        <f t="shared" si="195"/>
        <v>0</v>
      </c>
      <c r="R318" s="94">
        <f t="shared" si="195"/>
        <v>0</v>
      </c>
      <c r="S318" s="94">
        <f t="shared" si="195"/>
        <v>0</v>
      </c>
      <c r="T318" s="94">
        <f t="shared" si="195"/>
        <v>0</v>
      </c>
      <c r="U318" s="94">
        <f t="shared" si="195"/>
        <v>0</v>
      </c>
      <c r="V318" s="94">
        <f t="shared" si="195"/>
        <v>0</v>
      </c>
      <c r="W318" s="94">
        <f t="shared" si="195"/>
        <v>0</v>
      </c>
      <c r="X318" s="94">
        <f t="shared" si="195"/>
        <v>0</v>
      </c>
      <c r="Y318" s="94">
        <f t="shared" si="195"/>
        <v>0</v>
      </c>
      <c r="Z318" s="94">
        <f t="shared" si="195"/>
        <v>0</v>
      </c>
      <c r="AA318" s="94">
        <f t="shared" si="195"/>
        <v>0</v>
      </c>
      <c r="AB318" s="94">
        <f t="shared" si="195"/>
        <v>0</v>
      </c>
      <c r="AC318" s="94">
        <f t="shared" si="195"/>
        <v>0</v>
      </c>
      <c r="AD318" s="94">
        <f t="shared" si="195"/>
        <v>0</v>
      </c>
      <c r="AE318" s="107">
        <f>SUM(H318:AD318)</f>
        <v>0</v>
      </c>
      <c r="AF318" s="96">
        <f>ROUNDDOWN(E318+AE318,0)</f>
        <v>0</v>
      </c>
      <c r="AG318" s="32"/>
    </row>
    <row r="319" spans="1:33" x14ac:dyDescent="0.2">
      <c r="A319" s="193">
        <v>15</v>
      </c>
      <c r="B319" s="221" t="s">
        <v>185</v>
      </c>
      <c r="C319" s="102"/>
      <c r="D319" s="73" t="s">
        <v>203</v>
      </c>
      <c r="E319" s="74">
        <f>VLOOKUP(C320,単価表,7)</f>
        <v>0</v>
      </c>
      <c r="F319" s="75"/>
      <c r="G319" s="76" t="s">
        <v>113</v>
      </c>
      <c r="H319" s="77">
        <f>VLOOKUP($C320,単価表,10)</f>
        <v>0</v>
      </c>
      <c r="I319" s="77">
        <f>VLOOKUP($C320,単価表,10)</f>
        <v>0</v>
      </c>
      <c r="J319" s="77">
        <f>VLOOKUP($C320,単価表,10)</f>
        <v>0</v>
      </c>
      <c r="K319" s="77">
        <f>VLOOKUP($C320,単価表,9)</f>
        <v>0</v>
      </c>
      <c r="L319" s="77">
        <f>VLOOKUP($C320,単価表,9)</f>
        <v>0</v>
      </c>
      <c r="M319" s="77">
        <f>VLOOKUP($C320,単価表,9)</f>
        <v>0</v>
      </c>
      <c r="N319" s="77">
        <f t="shared" ref="N319:V319" si="196">VLOOKUP($C320,単価表,10)</f>
        <v>0</v>
      </c>
      <c r="O319" s="77">
        <f t="shared" si="196"/>
        <v>0</v>
      </c>
      <c r="P319" s="77">
        <f t="shared" si="196"/>
        <v>0</v>
      </c>
      <c r="Q319" s="77">
        <f t="shared" si="196"/>
        <v>0</v>
      </c>
      <c r="R319" s="77">
        <f t="shared" si="196"/>
        <v>0</v>
      </c>
      <c r="S319" s="77">
        <f t="shared" si="196"/>
        <v>0</v>
      </c>
      <c r="T319" s="77">
        <f t="shared" si="196"/>
        <v>0</v>
      </c>
      <c r="U319" s="77">
        <f t="shared" si="196"/>
        <v>0</v>
      </c>
      <c r="V319" s="77">
        <f t="shared" si="196"/>
        <v>0</v>
      </c>
      <c r="W319" s="77">
        <f>VLOOKUP($C320,単価表,9)</f>
        <v>0</v>
      </c>
      <c r="X319" s="77">
        <f>VLOOKUP($C320,単価表,9)</f>
        <v>0</v>
      </c>
      <c r="Y319" s="77">
        <f>VLOOKUP($C320,単価表,9)</f>
        <v>0</v>
      </c>
      <c r="Z319" s="77">
        <f>VLOOKUP($C320,単価表,10)</f>
        <v>0</v>
      </c>
      <c r="AA319" s="77">
        <f>VLOOKUP($C320,単価表,10)</f>
        <v>0</v>
      </c>
      <c r="AB319" s="77">
        <f>VLOOKUP($C320,単価表,10)</f>
        <v>0</v>
      </c>
      <c r="AC319" s="77">
        <f>VLOOKUP($C320,単価表,10)</f>
        <v>0</v>
      </c>
      <c r="AD319" s="77">
        <f>VLOOKUP($C320,単価表,10)</f>
        <v>0</v>
      </c>
      <c r="AE319" s="78"/>
      <c r="AF319" s="79"/>
      <c r="AG319" s="71"/>
    </row>
    <row r="320" spans="1:33" x14ac:dyDescent="0.2">
      <c r="A320" s="188"/>
      <c r="B320" s="198"/>
      <c r="C320" s="80">
        <v>11</v>
      </c>
      <c r="D320" s="81" t="s">
        <v>202</v>
      </c>
      <c r="E320" s="82">
        <v>32</v>
      </c>
      <c r="F320" s="83" t="s">
        <v>166</v>
      </c>
      <c r="G320" s="84" t="s">
        <v>114</v>
      </c>
      <c r="H320" s="85">
        <v>5721</v>
      </c>
      <c r="I320" s="85">
        <v>3146</v>
      </c>
      <c r="J320" s="85">
        <v>2665</v>
      </c>
      <c r="K320" s="85">
        <v>2532</v>
      </c>
      <c r="L320" s="85">
        <v>2128</v>
      </c>
      <c r="M320" s="85">
        <v>2567</v>
      </c>
      <c r="N320" s="85">
        <v>3441</v>
      </c>
      <c r="O320" s="85">
        <v>4563</v>
      </c>
      <c r="P320" s="85">
        <v>7981</v>
      </c>
      <c r="Q320" s="85">
        <v>10063</v>
      </c>
      <c r="R320" s="85">
        <v>8996</v>
      </c>
      <c r="S320" s="85">
        <v>7947</v>
      </c>
      <c r="T320" s="85">
        <v>5721</v>
      </c>
      <c r="U320" s="85">
        <v>3146</v>
      </c>
      <c r="V320" s="85">
        <v>2665</v>
      </c>
      <c r="W320" s="85">
        <v>2532</v>
      </c>
      <c r="X320" s="85">
        <v>2128</v>
      </c>
      <c r="Y320" s="85">
        <v>2567</v>
      </c>
      <c r="Z320" s="85">
        <v>3441</v>
      </c>
      <c r="AA320" s="85">
        <v>4563</v>
      </c>
      <c r="AB320" s="85">
        <v>7981</v>
      </c>
      <c r="AC320" s="85">
        <v>10063</v>
      </c>
      <c r="AD320" s="85">
        <v>8996</v>
      </c>
      <c r="AE320" s="103">
        <f>SUM(H320:AD320)</f>
        <v>115553</v>
      </c>
      <c r="AF320" s="87"/>
      <c r="AG320" s="88"/>
    </row>
    <row r="321" spans="1:33" x14ac:dyDescent="0.2">
      <c r="A321" s="220"/>
      <c r="B321" s="199"/>
      <c r="C321" s="104"/>
      <c r="D321" s="90" t="s">
        <v>204</v>
      </c>
      <c r="E321" s="91">
        <f>IF(C320&lt;8,INT(E319*契約月数),INT(E319*E320*契約月数))</f>
        <v>0</v>
      </c>
      <c r="F321" s="92"/>
      <c r="G321" s="93" t="s">
        <v>136</v>
      </c>
      <c r="H321" s="94">
        <f>INT(H319*H320)</f>
        <v>0</v>
      </c>
      <c r="I321" s="94">
        <f t="shared" ref="I321:AD321" si="197">INT(I319*I320)</f>
        <v>0</v>
      </c>
      <c r="J321" s="94">
        <f t="shared" si="197"/>
        <v>0</v>
      </c>
      <c r="K321" s="94">
        <f t="shared" si="197"/>
        <v>0</v>
      </c>
      <c r="L321" s="94">
        <f t="shared" si="197"/>
        <v>0</v>
      </c>
      <c r="M321" s="94">
        <f t="shared" si="197"/>
        <v>0</v>
      </c>
      <c r="N321" s="94">
        <f t="shared" si="197"/>
        <v>0</v>
      </c>
      <c r="O321" s="94">
        <f t="shared" si="197"/>
        <v>0</v>
      </c>
      <c r="P321" s="94">
        <f t="shared" si="197"/>
        <v>0</v>
      </c>
      <c r="Q321" s="94">
        <f t="shared" si="197"/>
        <v>0</v>
      </c>
      <c r="R321" s="94">
        <f t="shared" si="197"/>
        <v>0</v>
      </c>
      <c r="S321" s="94">
        <f t="shared" si="197"/>
        <v>0</v>
      </c>
      <c r="T321" s="94">
        <f t="shared" si="197"/>
        <v>0</v>
      </c>
      <c r="U321" s="94">
        <f t="shared" si="197"/>
        <v>0</v>
      </c>
      <c r="V321" s="94">
        <f t="shared" si="197"/>
        <v>0</v>
      </c>
      <c r="W321" s="94">
        <f t="shared" si="197"/>
        <v>0</v>
      </c>
      <c r="X321" s="94">
        <f t="shared" si="197"/>
        <v>0</v>
      </c>
      <c r="Y321" s="94">
        <f t="shared" si="197"/>
        <v>0</v>
      </c>
      <c r="Z321" s="94">
        <f t="shared" si="197"/>
        <v>0</v>
      </c>
      <c r="AA321" s="94">
        <f t="shared" si="197"/>
        <v>0</v>
      </c>
      <c r="AB321" s="94">
        <f t="shared" si="197"/>
        <v>0</v>
      </c>
      <c r="AC321" s="94">
        <f t="shared" si="197"/>
        <v>0</v>
      </c>
      <c r="AD321" s="94">
        <f t="shared" si="197"/>
        <v>0</v>
      </c>
      <c r="AE321" s="107">
        <f>SUM(H321:AD321)</f>
        <v>0</v>
      </c>
      <c r="AF321" s="96">
        <f>ROUNDDOWN(E321+AE321,0)</f>
        <v>0</v>
      </c>
      <c r="AG321" s="32"/>
    </row>
    <row r="322" spans="1:33" x14ac:dyDescent="0.2">
      <c r="A322" s="193">
        <v>16</v>
      </c>
      <c r="B322" s="221" t="s">
        <v>95</v>
      </c>
      <c r="C322" s="102"/>
      <c r="D322" s="73" t="s">
        <v>203</v>
      </c>
      <c r="E322" s="74">
        <f>VLOOKUP(C323,単価表,7)</f>
        <v>0</v>
      </c>
      <c r="F322" s="75"/>
      <c r="G322" s="76" t="s">
        <v>113</v>
      </c>
      <c r="H322" s="77">
        <f>VLOOKUP($C323,単価表,10)</f>
        <v>0</v>
      </c>
      <c r="I322" s="77">
        <f>VLOOKUP($C323,単価表,10)</f>
        <v>0</v>
      </c>
      <c r="J322" s="77">
        <f>VLOOKUP($C323,単価表,10)</f>
        <v>0</v>
      </c>
      <c r="K322" s="77">
        <f>VLOOKUP($C323,単価表,9)</f>
        <v>0</v>
      </c>
      <c r="L322" s="77">
        <f>VLOOKUP($C323,単価表,9)</f>
        <v>0</v>
      </c>
      <c r="M322" s="77">
        <f>VLOOKUP($C323,単価表,9)</f>
        <v>0</v>
      </c>
      <c r="N322" s="77">
        <f t="shared" ref="N322:V322" si="198">VLOOKUP($C323,単価表,10)</f>
        <v>0</v>
      </c>
      <c r="O322" s="77">
        <f t="shared" si="198"/>
        <v>0</v>
      </c>
      <c r="P322" s="77">
        <f t="shared" si="198"/>
        <v>0</v>
      </c>
      <c r="Q322" s="77">
        <f t="shared" si="198"/>
        <v>0</v>
      </c>
      <c r="R322" s="77">
        <f t="shared" si="198"/>
        <v>0</v>
      </c>
      <c r="S322" s="77">
        <f t="shared" si="198"/>
        <v>0</v>
      </c>
      <c r="T322" s="77">
        <f t="shared" si="198"/>
        <v>0</v>
      </c>
      <c r="U322" s="77">
        <f t="shared" si="198"/>
        <v>0</v>
      </c>
      <c r="V322" s="77">
        <f t="shared" si="198"/>
        <v>0</v>
      </c>
      <c r="W322" s="77">
        <f>VLOOKUP($C323,単価表,9)</f>
        <v>0</v>
      </c>
      <c r="X322" s="77">
        <f>VLOOKUP($C323,単価表,9)</f>
        <v>0</v>
      </c>
      <c r="Y322" s="77">
        <f>VLOOKUP($C323,単価表,9)</f>
        <v>0</v>
      </c>
      <c r="Z322" s="77">
        <f>VLOOKUP($C323,単価表,10)</f>
        <v>0</v>
      </c>
      <c r="AA322" s="77">
        <f>VLOOKUP($C323,単価表,10)</f>
        <v>0</v>
      </c>
      <c r="AB322" s="77">
        <f>VLOOKUP($C323,単価表,10)</f>
        <v>0</v>
      </c>
      <c r="AC322" s="77">
        <f>VLOOKUP($C323,単価表,10)</f>
        <v>0</v>
      </c>
      <c r="AD322" s="77">
        <f>VLOOKUP($C323,単価表,10)</f>
        <v>0</v>
      </c>
      <c r="AE322" s="78"/>
      <c r="AF322" s="79"/>
      <c r="AG322" s="71"/>
    </row>
    <row r="323" spans="1:33" x14ac:dyDescent="0.2">
      <c r="A323" s="188"/>
      <c r="B323" s="198"/>
      <c r="C323" s="80">
        <v>11</v>
      </c>
      <c r="D323" s="81" t="s">
        <v>202</v>
      </c>
      <c r="E323" s="82">
        <v>106</v>
      </c>
      <c r="F323" s="83" t="s">
        <v>166</v>
      </c>
      <c r="G323" s="84" t="s">
        <v>114</v>
      </c>
      <c r="H323" s="85">
        <v>7597</v>
      </c>
      <c r="I323" s="85">
        <v>8403</v>
      </c>
      <c r="J323" s="85">
        <v>9940</v>
      </c>
      <c r="K323" s="85">
        <v>12592</v>
      </c>
      <c r="L323" s="85">
        <v>8859</v>
      </c>
      <c r="M323" s="85">
        <v>10161</v>
      </c>
      <c r="N323" s="85">
        <v>7380</v>
      </c>
      <c r="O323" s="85">
        <v>6925</v>
      </c>
      <c r="P323" s="85">
        <v>10467</v>
      </c>
      <c r="Q323" s="85">
        <v>12235</v>
      </c>
      <c r="R323" s="85">
        <v>11062</v>
      </c>
      <c r="S323" s="85">
        <v>9397</v>
      </c>
      <c r="T323" s="85">
        <v>7597</v>
      </c>
      <c r="U323" s="85">
        <v>8403</v>
      </c>
      <c r="V323" s="85">
        <v>9940</v>
      </c>
      <c r="W323" s="85">
        <v>12592</v>
      </c>
      <c r="X323" s="85">
        <v>8859</v>
      </c>
      <c r="Y323" s="85">
        <v>10161</v>
      </c>
      <c r="Z323" s="85">
        <v>7380</v>
      </c>
      <c r="AA323" s="85">
        <v>6925</v>
      </c>
      <c r="AB323" s="85">
        <v>10467</v>
      </c>
      <c r="AC323" s="85">
        <v>12235</v>
      </c>
      <c r="AD323" s="85">
        <v>11062</v>
      </c>
      <c r="AE323" s="103">
        <f>SUM(H323:AD323)</f>
        <v>220639</v>
      </c>
      <c r="AF323" s="87"/>
      <c r="AG323" s="88"/>
    </row>
    <row r="324" spans="1:33" x14ac:dyDescent="0.2">
      <c r="A324" s="220"/>
      <c r="B324" s="199"/>
      <c r="C324" s="104"/>
      <c r="D324" s="90" t="s">
        <v>204</v>
      </c>
      <c r="E324" s="91">
        <f>IF(C323&lt;8,INT(E322*契約月数),INT(E322*E323*契約月数))</f>
        <v>0</v>
      </c>
      <c r="F324" s="92"/>
      <c r="G324" s="93" t="s">
        <v>136</v>
      </c>
      <c r="H324" s="94">
        <f>INT(H322*H323)</f>
        <v>0</v>
      </c>
      <c r="I324" s="94">
        <f t="shared" ref="I324:AD324" si="199">INT(I322*I323)</f>
        <v>0</v>
      </c>
      <c r="J324" s="94">
        <f t="shared" si="199"/>
        <v>0</v>
      </c>
      <c r="K324" s="94">
        <f t="shared" si="199"/>
        <v>0</v>
      </c>
      <c r="L324" s="94">
        <f t="shared" si="199"/>
        <v>0</v>
      </c>
      <c r="M324" s="94">
        <f t="shared" si="199"/>
        <v>0</v>
      </c>
      <c r="N324" s="94">
        <f t="shared" si="199"/>
        <v>0</v>
      </c>
      <c r="O324" s="94">
        <f t="shared" si="199"/>
        <v>0</v>
      </c>
      <c r="P324" s="94">
        <f t="shared" si="199"/>
        <v>0</v>
      </c>
      <c r="Q324" s="94">
        <f t="shared" si="199"/>
        <v>0</v>
      </c>
      <c r="R324" s="94">
        <f t="shared" si="199"/>
        <v>0</v>
      </c>
      <c r="S324" s="94">
        <f t="shared" si="199"/>
        <v>0</v>
      </c>
      <c r="T324" s="94">
        <f t="shared" si="199"/>
        <v>0</v>
      </c>
      <c r="U324" s="94">
        <f t="shared" si="199"/>
        <v>0</v>
      </c>
      <c r="V324" s="94">
        <f t="shared" si="199"/>
        <v>0</v>
      </c>
      <c r="W324" s="94">
        <f t="shared" si="199"/>
        <v>0</v>
      </c>
      <c r="X324" s="94">
        <f t="shared" si="199"/>
        <v>0</v>
      </c>
      <c r="Y324" s="94">
        <f t="shared" si="199"/>
        <v>0</v>
      </c>
      <c r="Z324" s="94">
        <f t="shared" si="199"/>
        <v>0</v>
      </c>
      <c r="AA324" s="94">
        <f t="shared" si="199"/>
        <v>0</v>
      </c>
      <c r="AB324" s="94">
        <f t="shared" si="199"/>
        <v>0</v>
      </c>
      <c r="AC324" s="94">
        <f t="shared" si="199"/>
        <v>0</v>
      </c>
      <c r="AD324" s="94">
        <f t="shared" si="199"/>
        <v>0</v>
      </c>
      <c r="AE324" s="107">
        <f>SUM(H324:AD324)</f>
        <v>0</v>
      </c>
      <c r="AF324" s="96">
        <f>ROUNDDOWN(E324+AE324,0)</f>
        <v>0</v>
      </c>
      <c r="AG324" s="32"/>
    </row>
    <row r="325" spans="1:33" x14ac:dyDescent="0.2">
      <c r="A325" s="193">
        <v>17</v>
      </c>
      <c r="B325" s="221" t="s">
        <v>96</v>
      </c>
      <c r="C325" s="102"/>
      <c r="D325" s="73" t="s">
        <v>203</v>
      </c>
      <c r="E325" s="74">
        <f>VLOOKUP(C326,単価表,7)</f>
        <v>0</v>
      </c>
      <c r="F325" s="75"/>
      <c r="G325" s="76" t="s">
        <v>113</v>
      </c>
      <c r="H325" s="77">
        <f>VLOOKUP($C326,単価表,10)</f>
        <v>0</v>
      </c>
      <c r="I325" s="77">
        <f>VLOOKUP($C326,単価表,10)</f>
        <v>0</v>
      </c>
      <c r="J325" s="77">
        <f>VLOOKUP($C326,単価表,10)</f>
        <v>0</v>
      </c>
      <c r="K325" s="77">
        <f>VLOOKUP($C326,単価表,9)</f>
        <v>0</v>
      </c>
      <c r="L325" s="77">
        <f>VLOOKUP($C326,単価表,9)</f>
        <v>0</v>
      </c>
      <c r="M325" s="77">
        <f>VLOOKUP($C326,単価表,9)</f>
        <v>0</v>
      </c>
      <c r="N325" s="77">
        <f t="shared" ref="N325:V325" si="200">VLOOKUP($C326,単価表,10)</f>
        <v>0</v>
      </c>
      <c r="O325" s="77">
        <f t="shared" si="200"/>
        <v>0</v>
      </c>
      <c r="P325" s="77">
        <f t="shared" si="200"/>
        <v>0</v>
      </c>
      <c r="Q325" s="77">
        <f t="shared" si="200"/>
        <v>0</v>
      </c>
      <c r="R325" s="77">
        <f t="shared" si="200"/>
        <v>0</v>
      </c>
      <c r="S325" s="77">
        <f t="shared" si="200"/>
        <v>0</v>
      </c>
      <c r="T325" s="77">
        <f t="shared" si="200"/>
        <v>0</v>
      </c>
      <c r="U325" s="77">
        <f t="shared" si="200"/>
        <v>0</v>
      </c>
      <c r="V325" s="77">
        <f t="shared" si="200"/>
        <v>0</v>
      </c>
      <c r="W325" s="77">
        <f>VLOOKUP($C326,単価表,9)</f>
        <v>0</v>
      </c>
      <c r="X325" s="77">
        <f>VLOOKUP($C326,単価表,9)</f>
        <v>0</v>
      </c>
      <c r="Y325" s="77">
        <f>VLOOKUP($C326,単価表,9)</f>
        <v>0</v>
      </c>
      <c r="Z325" s="77">
        <f>VLOOKUP($C326,単価表,10)</f>
        <v>0</v>
      </c>
      <c r="AA325" s="77">
        <f>VLOOKUP($C326,単価表,10)</f>
        <v>0</v>
      </c>
      <c r="AB325" s="77">
        <f>VLOOKUP($C326,単価表,10)</f>
        <v>0</v>
      </c>
      <c r="AC325" s="77">
        <f>VLOOKUP($C326,単価表,10)</f>
        <v>0</v>
      </c>
      <c r="AD325" s="77">
        <f>VLOOKUP($C326,単価表,10)</f>
        <v>0</v>
      </c>
      <c r="AE325" s="78"/>
      <c r="AF325" s="79"/>
      <c r="AG325" s="71"/>
    </row>
    <row r="326" spans="1:33" x14ac:dyDescent="0.2">
      <c r="A326" s="188"/>
      <c r="B326" s="198"/>
      <c r="C326" s="80">
        <v>11</v>
      </c>
      <c r="D326" s="81" t="s">
        <v>202</v>
      </c>
      <c r="E326" s="82">
        <v>55</v>
      </c>
      <c r="F326" s="83" t="s">
        <v>166</v>
      </c>
      <c r="G326" s="84" t="s">
        <v>114</v>
      </c>
      <c r="H326" s="85">
        <v>5676</v>
      </c>
      <c r="I326" s="85">
        <v>5535</v>
      </c>
      <c r="J326" s="85">
        <v>8146</v>
      </c>
      <c r="K326" s="85">
        <v>8600</v>
      </c>
      <c r="L326" s="85">
        <v>4541</v>
      </c>
      <c r="M326" s="85">
        <v>5551</v>
      </c>
      <c r="N326" s="85">
        <v>6389</v>
      </c>
      <c r="O326" s="85">
        <v>5756</v>
      </c>
      <c r="P326" s="85">
        <v>8247</v>
      </c>
      <c r="Q326" s="85">
        <v>9632</v>
      </c>
      <c r="R326" s="85">
        <v>8738</v>
      </c>
      <c r="S326" s="85">
        <v>7639</v>
      </c>
      <c r="T326" s="85">
        <v>5676</v>
      </c>
      <c r="U326" s="85">
        <v>5535</v>
      </c>
      <c r="V326" s="85">
        <v>8146</v>
      </c>
      <c r="W326" s="85">
        <v>8600</v>
      </c>
      <c r="X326" s="85">
        <v>4541</v>
      </c>
      <c r="Y326" s="85">
        <v>5551</v>
      </c>
      <c r="Z326" s="85">
        <v>6389</v>
      </c>
      <c r="AA326" s="85">
        <v>5756</v>
      </c>
      <c r="AB326" s="85">
        <v>8247</v>
      </c>
      <c r="AC326" s="85">
        <v>9632</v>
      </c>
      <c r="AD326" s="85">
        <v>8738</v>
      </c>
      <c r="AE326" s="103">
        <f>SUM(H326:AD326)</f>
        <v>161261</v>
      </c>
      <c r="AF326" s="87"/>
      <c r="AG326" s="88"/>
    </row>
    <row r="327" spans="1:33" x14ac:dyDescent="0.2">
      <c r="A327" s="220"/>
      <c r="B327" s="199"/>
      <c r="C327" s="104"/>
      <c r="D327" s="90" t="s">
        <v>204</v>
      </c>
      <c r="E327" s="91">
        <f>IF(C326&lt;8,INT(E325*契約月数),INT(E325*E326*契約月数))</f>
        <v>0</v>
      </c>
      <c r="F327" s="92"/>
      <c r="G327" s="93" t="s">
        <v>136</v>
      </c>
      <c r="H327" s="94">
        <f>INT(H325*H326)</f>
        <v>0</v>
      </c>
      <c r="I327" s="94">
        <f t="shared" ref="I327:AD327" si="201">INT(I325*I326)</f>
        <v>0</v>
      </c>
      <c r="J327" s="94">
        <f t="shared" si="201"/>
        <v>0</v>
      </c>
      <c r="K327" s="94">
        <f t="shared" si="201"/>
        <v>0</v>
      </c>
      <c r="L327" s="94">
        <f t="shared" si="201"/>
        <v>0</v>
      </c>
      <c r="M327" s="94">
        <f t="shared" si="201"/>
        <v>0</v>
      </c>
      <c r="N327" s="94">
        <f t="shared" si="201"/>
        <v>0</v>
      </c>
      <c r="O327" s="94">
        <f t="shared" si="201"/>
        <v>0</v>
      </c>
      <c r="P327" s="94">
        <f t="shared" si="201"/>
        <v>0</v>
      </c>
      <c r="Q327" s="94">
        <f t="shared" si="201"/>
        <v>0</v>
      </c>
      <c r="R327" s="94">
        <f t="shared" si="201"/>
        <v>0</v>
      </c>
      <c r="S327" s="94">
        <f t="shared" si="201"/>
        <v>0</v>
      </c>
      <c r="T327" s="94">
        <f t="shared" si="201"/>
        <v>0</v>
      </c>
      <c r="U327" s="94">
        <f t="shared" si="201"/>
        <v>0</v>
      </c>
      <c r="V327" s="94">
        <f t="shared" si="201"/>
        <v>0</v>
      </c>
      <c r="W327" s="94">
        <f t="shared" si="201"/>
        <v>0</v>
      </c>
      <c r="X327" s="94">
        <f t="shared" si="201"/>
        <v>0</v>
      </c>
      <c r="Y327" s="94">
        <f t="shared" si="201"/>
        <v>0</v>
      </c>
      <c r="Z327" s="94">
        <f t="shared" si="201"/>
        <v>0</v>
      </c>
      <c r="AA327" s="94">
        <f t="shared" si="201"/>
        <v>0</v>
      </c>
      <c r="AB327" s="94">
        <f t="shared" si="201"/>
        <v>0</v>
      </c>
      <c r="AC327" s="94">
        <f t="shared" si="201"/>
        <v>0</v>
      </c>
      <c r="AD327" s="94">
        <f t="shared" si="201"/>
        <v>0</v>
      </c>
      <c r="AE327" s="107">
        <f>SUM(H327:AD327)</f>
        <v>0</v>
      </c>
      <c r="AF327" s="96">
        <f>ROUNDDOWN(E327+AE327,0)</f>
        <v>0</v>
      </c>
      <c r="AG327" s="32"/>
    </row>
    <row r="328" spans="1:33" x14ac:dyDescent="0.2">
      <c r="A328" s="193">
        <v>18</v>
      </c>
      <c r="B328" s="221" t="s">
        <v>186</v>
      </c>
      <c r="C328" s="102"/>
      <c r="D328" s="73" t="s">
        <v>203</v>
      </c>
      <c r="E328" s="74">
        <f>VLOOKUP(C329,単価表,7)</f>
        <v>0</v>
      </c>
      <c r="F328" s="75"/>
      <c r="G328" s="76" t="s">
        <v>113</v>
      </c>
      <c r="H328" s="77">
        <f>VLOOKUP($C329,単価表,10)</f>
        <v>0</v>
      </c>
      <c r="I328" s="77">
        <f>VLOOKUP($C329,単価表,10)</f>
        <v>0</v>
      </c>
      <c r="J328" s="77">
        <f>VLOOKUP($C329,単価表,10)</f>
        <v>0</v>
      </c>
      <c r="K328" s="77">
        <f>VLOOKUP($C329,単価表,9)</f>
        <v>0</v>
      </c>
      <c r="L328" s="77">
        <f>VLOOKUP($C329,単価表,9)</f>
        <v>0</v>
      </c>
      <c r="M328" s="77">
        <f>VLOOKUP($C329,単価表,9)</f>
        <v>0</v>
      </c>
      <c r="N328" s="77">
        <f t="shared" ref="N328:V328" si="202">VLOOKUP($C329,単価表,10)</f>
        <v>0</v>
      </c>
      <c r="O328" s="77">
        <f t="shared" si="202"/>
        <v>0</v>
      </c>
      <c r="P328" s="77">
        <f t="shared" si="202"/>
        <v>0</v>
      </c>
      <c r="Q328" s="77">
        <f t="shared" si="202"/>
        <v>0</v>
      </c>
      <c r="R328" s="77">
        <f t="shared" si="202"/>
        <v>0</v>
      </c>
      <c r="S328" s="77">
        <f t="shared" si="202"/>
        <v>0</v>
      </c>
      <c r="T328" s="77">
        <f t="shared" si="202"/>
        <v>0</v>
      </c>
      <c r="U328" s="77">
        <f t="shared" si="202"/>
        <v>0</v>
      </c>
      <c r="V328" s="77">
        <f t="shared" si="202"/>
        <v>0</v>
      </c>
      <c r="W328" s="77">
        <f>VLOOKUP($C329,単価表,9)</f>
        <v>0</v>
      </c>
      <c r="X328" s="77">
        <f>VLOOKUP($C329,単価表,9)</f>
        <v>0</v>
      </c>
      <c r="Y328" s="77">
        <f>VLOOKUP($C329,単価表,9)</f>
        <v>0</v>
      </c>
      <c r="Z328" s="77">
        <f>VLOOKUP($C329,単価表,10)</f>
        <v>0</v>
      </c>
      <c r="AA328" s="77">
        <f>VLOOKUP($C329,単価表,10)</f>
        <v>0</v>
      </c>
      <c r="AB328" s="77">
        <f>VLOOKUP($C329,単価表,10)</f>
        <v>0</v>
      </c>
      <c r="AC328" s="77">
        <f>VLOOKUP($C329,単価表,10)</f>
        <v>0</v>
      </c>
      <c r="AD328" s="77">
        <f>VLOOKUP($C329,単価表,10)</f>
        <v>0</v>
      </c>
      <c r="AE328" s="78"/>
      <c r="AF328" s="79"/>
      <c r="AG328" s="71"/>
    </row>
    <row r="329" spans="1:33" x14ac:dyDescent="0.2">
      <c r="A329" s="188"/>
      <c r="B329" s="198"/>
      <c r="C329" s="80">
        <v>11</v>
      </c>
      <c r="D329" s="81" t="s">
        <v>202</v>
      </c>
      <c r="E329" s="82">
        <v>69</v>
      </c>
      <c r="F329" s="83" t="s">
        <v>166</v>
      </c>
      <c r="G329" s="84" t="s">
        <v>114</v>
      </c>
      <c r="H329" s="85">
        <v>9136</v>
      </c>
      <c r="I329" s="85">
        <v>6728</v>
      </c>
      <c r="J329" s="85">
        <v>7386</v>
      </c>
      <c r="K329" s="85">
        <v>6417</v>
      </c>
      <c r="L329" s="85">
        <v>4688</v>
      </c>
      <c r="M329" s="85">
        <v>6526</v>
      </c>
      <c r="N329" s="85">
        <v>5939</v>
      </c>
      <c r="O329" s="85">
        <v>6221</v>
      </c>
      <c r="P329" s="85">
        <v>14155</v>
      </c>
      <c r="Q329" s="85">
        <v>15350</v>
      </c>
      <c r="R329" s="85">
        <v>12769</v>
      </c>
      <c r="S329" s="85">
        <v>11992</v>
      </c>
      <c r="T329" s="85">
        <v>9136</v>
      </c>
      <c r="U329" s="85">
        <v>6728</v>
      </c>
      <c r="V329" s="85">
        <v>7386</v>
      </c>
      <c r="W329" s="85">
        <v>6417</v>
      </c>
      <c r="X329" s="85">
        <v>4688</v>
      </c>
      <c r="Y329" s="85">
        <v>6526</v>
      </c>
      <c r="Z329" s="85">
        <v>5939</v>
      </c>
      <c r="AA329" s="85">
        <v>6221</v>
      </c>
      <c r="AB329" s="85">
        <v>14155</v>
      </c>
      <c r="AC329" s="85">
        <v>15350</v>
      </c>
      <c r="AD329" s="85">
        <v>12769</v>
      </c>
      <c r="AE329" s="103">
        <f>SUM(H329:AD329)</f>
        <v>202622</v>
      </c>
      <c r="AF329" s="87"/>
      <c r="AG329" s="88"/>
    </row>
    <row r="330" spans="1:33" x14ac:dyDescent="0.2">
      <c r="A330" s="220"/>
      <c r="B330" s="199"/>
      <c r="C330" s="104"/>
      <c r="D330" s="90" t="s">
        <v>204</v>
      </c>
      <c r="E330" s="91">
        <f>IF(C329&lt;8,INT(E328*契約月数),INT(E328*E329*契約月数))</f>
        <v>0</v>
      </c>
      <c r="F330" s="92"/>
      <c r="G330" s="93" t="s">
        <v>136</v>
      </c>
      <c r="H330" s="94">
        <f>INT(H328*H329)</f>
        <v>0</v>
      </c>
      <c r="I330" s="94">
        <f t="shared" ref="I330:AD330" si="203">INT(I328*I329)</f>
        <v>0</v>
      </c>
      <c r="J330" s="94">
        <f t="shared" si="203"/>
        <v>0</v>
      </c>
      <c r="K330" s="94">
        <f t="shared" si="203"/>
        <v>0</v>
      </c>
      <c r="L330" s="94">
        <f t="shared" si="203"/>
        <v>0</v>
      </c>
      <c r="M330" s="94">
        <f t="shared" si="203"/>
        <v>0</v>
      </c>
      <c r="N330" s="94">
        <f t="shared" si="203"/>
        <v>0</v>
      </c>
      <c r="O330" s="94">
        <f t="shared" si="203"/>
        <v>0</v>
      </c>
      <c r="P330" s="94">
        <f t="shared" si="203"/>
        <v>0</v>
      </c>
      <c r="Q330" s="94">
        <f t="shared" si="203"/>
        <v>0</v>
      </c>
      <c r="R330" s="94">
        <f t="shared" si="203"/>
        <v>0</v>
      </c>
      <c r="S330" s="94">
        <f t="shared" si="203"/>
        <v>0</v>
      </c>
      <c r="T330" s="94">
        <f t="shared" si="203"/>
        <v>0</v>
      </c>
      <c r="U330" s="94">
        <f t="shared" si="203"/>
        <v>0</v>
      </c>
      <c r="V330" s="94">
        <f t="shared" si="203"/>
        <v>0</v>
      </c>
      <c r="W330" s="94">
        <f t="shared" si="203"/>
        <v>0</v>
      </c>
      <c r="X330" s="94">
        <f t="shared" si="203"/>
        <v>0</v>
      </c>
      <c r="Y330" s="94">
        <f t="shared" si="203"/>
        <v>0</v>
      </c>
      <c r="Z330" s="94">
        <f t="shared" si="203"/>
        <v>0</v>
      </c>
      <c r="AA330" s="94">
        <f t="shared" si="203"/>
        <v>0</v>
      </c>
      <c r="AB330" s="94">
        <f t="shared" si="203"/>
        <v>0</v>
      </c>
      <c r="AC330" s="94">
        <f t="shared" si="203"/>
        <v>0</v>
      </c>
      <c r="AD330" s="94">
        <f t="shared" si="203"/>
        <v>0</v>
      </c>
      <c r="AE330" s="107">
        <f>SUM(H330:AD330)</f>
        <v>0</v>
      </c>
      <c r="AF330" s="96">
        <f>ROUNDDOWN(E330+AE330,0)</f>
        <v>0</v>
      </c>
      <c r="AG330" s="32"/>
    </row>
    <row r="331" spans="1:33" x14ac:dyDescent="0.2">
      <c r="A331" s="193">
        <v>19</v>
      </c>
      <c r="B331" s="221" t="s">
        <v>97</v>
      </c>
      <c r="C331" s="105"/>
      <c r="D331" s="73" t="s">
        <v>203</v>
      </c>
      <c r="E331" s="74">
        <f>VLOOKUP(C332,単価表,7)</f>
        <v>0</v>
      </c>
      <c r="F331" s="75"/>
      <c r="G331" s="76" t="s">
        <v>113</v>
      </c>
      <c r="H331" s="77">
        <f>VLOOKUP($C332,単価表,10)</f>
        <v>0</v>
      </c>
      <c r="I331" s="77">
        <f>VLOOKUP($C332,単価表,10)</f>
        <v>0</v>
      </c>
      <c r="J331" s="77">
        <f>VLOOKUP($C332,単価表,10)</f>
        <v>0</v>
      </c>
      <c r="K331" s="77">
        <f>VLOOKUP($C332,単価表,9)</f>
        <v>0</v>
      </c>
      <c r="L331" s="77">
        <f>VLOOKUP($C332,単価表,9)</f>
        <v>0</v>
      </c>
      <c r="M331" s="77">
        <f>VLOOKUP($C332,単価表,9)</f>
        <v>0</v>
      </c>
      <c r="N331" s="77">
        <f t="shared" ref="N331:V331" si="204">VLOOKUP($C332,単価表,10)</f>
        <v>0</v>
      </c>
      <c r="O331" s="77">
        <f t="shared" si="204"/>
        <v>0</v>
      </c>
      <c r="P331" s="77">
        <f t="shared" si="204"/>
        <v>0</v>
      </c>
      <c r="Q331" s="77">
        <f t="shared" si="204"/>
        <v>0</v>
      </c>
      <c r="R331" s="77">
        <f t="shared" si="204"/>
        <v>0</v>
      </c>
      <c r="S331" s="77">
        <f t="shared" si="204"/>
        <v>0</v>
      </c>
      <c r="T331" s="77">
        <f t="shared" si="204"/>
        <v>0</v>
      </c>
      <c r="U331" s="77">
        <f t="shared" si="204"/>
        <v>0</v>
      </c>
      <c r="V331" s="77">
        <f t="shared" si="204"/>
        <v>0</v>
      </c>
      <c r="W331" s="77">
        <f>VLOOKUP($C332,単価表,9)</f>
        <v>0</v>
      </c>
      <c r="X331" s="77">
        <f>VLOOKUP($C332,単価表,9)</f>
        <v>0</v>
      </c>
      <c r="Y331" s="77">
        <f>VLOOKUP($C332,単価表,9)</f>
        <v>0</v>
      </c>
      <c r="Z331" s="77">
        <f>VLOOKUP($C332,単価表,10)</f>
        <v>0</v>
      </c>
      <c r="AA331" s="77">
        <f>VLOOKUP($C332,単価表,10)</f>
        <v>0</v>
      </c>
      <c r="AB331" s="77">
        <f>VLOOKUP($C332,単価表,10)</f>
        <v>0</v>
      </c>
      <c r="AC331" s="77">
        <f>VLOOKUP($C332,単価表,10)</f>
        <v>0</v>
      </c>
      <c r="AD331" s="77">
        <f>VLOOKUP($C332,単価表,10)</f>
        <v>0</v>
      </c>
      <c r="AE331" s="78"/>
      <c r="AF331" s="79"/>
      <c r="AG331" s="71"/>
    </row>
    <row r="332" spans="1:33" x14ac:dyDescent="0.2">
      <c r="A332" s="188"/>
      <c r="B332" s="198"/>
      <c r="C332" s="80">
        <v>11</v>
      </c>
      <c r="D332" s="81" t="s">
        <v>202</v>
      </c>
      <c r="E332" s="82">
        <v>77</v>
      </c>
      <c r="F332" s="83" t="s">
        <v>166</v>
      </c>
      <c r="G332" s="84" t="s">
        <v>114</v>
      </c>
      <c r="H332" s="85">
        <v>8327</v>
      </c>
      <c r="I332" s="85">
        <v>7668</v>
      </c>
      <c r="J332" s="85">
        <v>9540</v>
      </c>
      <c r="K332" s="85">
        <v>11560</v>
      </c>
      <c r="L332" s="85">
        <v>5905</v>
      </c>
      <c r="M332" s="85">
        <v>8162</v>
      </c>
      <c r="N332" s="85">
        <v>8538</v>
      </c>
      <c r="O332" s="85">
        <v>8717</v>
      </c>
      <c r="P332" s="85">
        <v>10325</v>
      </c>
      <c r="Q332" s="85">
        <v>11815</v>
      </c>
      <c r="R332" s="85">
        <v>11818</v>
      </c>
      <c r="S332" s="85">
        <v>11347</v>
      </c>
      <c r="T332" s="85">
        <v>8327</v>
      </c>
      <c r="U332" s="85">
        <v>7668</v>
      </c>
      <c r="V332" s="85">
        <v>9540</v>
      </c>
      <c r="W332" s="85">
        <v>11560</v>
      </c>
      <c r="X332" s="85">
        <v>5905</v>
      </c>
      <c r="Y332" s="85">
        <v>8162</v>
      </c>
      <c r="Z332" s="85">
        <v>8538</v>
      </c>
      <c r="AA332" s="85">
        <v>8717</v>
      </c>
      <c r="AB332" s="85">
        <v>10325</v>
      </c>
      <c r="AC332" s="85">
        <v>11815</v>
      </c>
      <c r="AD332" s="85">
        <v>11818</v>
      </c>
      <c r="AE332" s="103">
        <f>SUM(H332:AD332)</f>
        <v>216097</v>
      </c>
      <c r="AF332" s="87"/>
      <c r="AG332" s="88"/>
    </row>
    <row r="333" spans="1:33" x14ac:dyDescent="0.2">
      <c r="A333" s="189"/>
      <c r="B333" s="222"/>
      <c r="C333" s="106"/>
      <c r="D333" s="90" t="s">
        <v>204</v>
      </c>
      <c r="E333" s="91">
        <f>IF(C332&lt;8,INT(E331*契約月数),INT(E331*E332*契約月数))</f>
        <v>0</v>
      </c>
      <c r="F333" s="92"/>
      <c r="G333" s="93" t="s">
        <v>136</v>
      </c>
      <c r="H333" s="94">
        <f>INT(H331*H332)</f>
        <v>0</v>
      </c>
      <c r="I333" s="94">
        <f t="shared" ref="I333:AD333" si="205">INT(I331*I332)</f>
        <v>0</v>
      </c>
      <c r="J333" s="94">
        <f t="shared" si="205"/>
        <v>0</v>
      </c>
      <c r="K333" s="94">
        <f t="shared" si="205"/>
        <v>0</v>
      </c>
      <c r="L333" s="94">
        <f t="shared" si="205"/>
        <v>0</v>
      </c>
      <c r="M333" s="94">
        <f t="shared" si="205"/>
        <v>0</v>
      </c>
      <c r="N333" s="94">
        <f t="shared" si="205"/>
        <v>0</v>
      </c>
      <c r="O333" s="94">
        <f t="shared" si="205"/>
        <v>0</v>
      </c>
      <c r="P333" s="94">
        <f t="shared" si="205"/>
        <v>0</v>
      </c>
      <c r="Q333" s="94">
        <f t="shared" si="205"/>
        <v>0</v>
      </c>
      <c r="R333" s="94">
        <f t="shared" si="205"/>
        <v>0</v>
      </c>
      <c r="S333" s="94">
        <f t="shared" si="205"/>
        <v>0</v>
      </c>
      <c r="T333" s="94">
        <f t="shared" si="205"/>
        <v>0</v>
      </c>
      <c r="U333" s="94">
        <f t="shared" si="205"/>
        <v>0</v>
      </c>
      <c r="V333" s="94">
        <f t="shared" si="205"/>
        <v>0</v>
      </c>
      <c r="W333" s="94">
        <f t="shared" si="205"/>
        <v>0</v>
      </c>
      <c r="X333" s="94">
        <f t="shared" si="205"/>
        <v>0</v>
      </c>
      <c r="Y333" s="94">
        <f t="shared" si="205"/>
        <v>0</v>
      </c>
      <c r="Z333" s="94">
        <f t="shared" si="205"/>
        <v>0</v>
      </c>
      <c r="AA333" s="94">
        <f t="shared" si="205"/>
        <v>0</v>
      </c>
      <c r="AB333" s="94">
        <f t="shared" si="205"/>
        <v>0</v>
      </c>
      <c r="AC333" s="94">
        <f t="shared" si="205"/>
        <v>0</v>
      </c>
      <c r="AD333" s="94">
        <f t="shared" si="205"/>
        <v>0</v>
      </c>
      <c r="AE333" s="107">
        <f>SUM(H333:AD333)</f>
        <v>0</v>
      </c>
      <c r="AF333" s="96">
        <f>ROUNDDOWN(E333+AE333,0)</f>
        <v>0</v>
      </c>
      <c r="AG333" s="32"/>
    </row>
    <row r="334" spans="1:33" x14ac:dyDescent="0.2">
      <c r="A334" s="194">
        <v>19.100000000000001</v>
      </c>
      <c r="B334" s="197"/>
      <c r="C334" s="109"/>
      <c r="D334" s="73" t="s">
        <v>203</v>
      </c>
      <c r="E334" s="74">
        <f>VLOOKUP(C335,単価表,7)</f>
        <v>0</v>
      </c>
      <c r="F334" s="75"/>
      <c r="G334" s="76" t="s">
        <v>113</v>
      </c>
      <c r="H334" s="77">
        <f>VLOOKUP($C335,単価表,10)</f>
        <v>0</v>
      </c>
      <c r="I334" s="77">
        <f>VLOOKUP($C335,単価表,10)</f>
        <v>0</v>
      </c>
      <c r="J334" s="77">
        <f>VLOOKUP($C335,単価表,10)</f>
        <v>0</v>
      </c>
      <c r="K334" s="77">
        <f>VLOOKUP($C335,単価表,9)</f>
        <v>0</v>
      </c>
      <c r="L334" s="77">
        <f>VLOOKUP($C335,単価表,9)</f>
        <v>0</v>
      </c>
      <c r="M334" s="77">
        <f>VLOOKUP($C335,単価表,9)</f>
        <v>0</v>
      </c>
      <c r="N334" s="77">
        <f t="shared" ref="N334:V334" si="206">VLOOKUP($C335,単価表,10)</f>
        <v>0</v>
      </c>
      <c r="O334" s="77">
        <f t="shared" si="206"/>
        <v>0</v>
      </c>
      <c r="P334" s="77">
        <f t="shared" si="206"/>
        <v>0</v>
      </c>
      <c r="Q334" s="77">
        <f t="shared" si="206"/>
        <v>0</v>
      </c>
      <c r="R334" s="77">
        <f t="shared" si="206"/>
        <v>0</v>
      </c>
      <c r="S334" s="77">
        <f t="shared" si="206"/>
        <v>0</v>
      </c>
      <c r="T334" s="77">
        <f t="shared" si="206"/>
        <v>0</v>
      </c>
      <c r="U334" s="77">
        <f t="shared" si="206"/>
        <v>0</v>
      </c>
      <c r="V334" s="77">
        <f t="shared" si="206"/>
        <v>0</v>
      </c>
      <c r="W334" s="77">
        <f>VLOOKUP($C335,単価表,9)</f>
        <v>0</v>
      </c>
      <c r="X334" s="77">
        <f>VLOOKUP($C335,単価表,9)</f>
        <v>0</v>
      </c>
      <c r="Y334" s="77">
        <f>VLOOKUP($C335,単価表,9)</f>
        <v>0</v>
      </c>
      <c r="Z334" s="77">
        <f>VLOOKUP($C335,単価表,10)</f>
        <v>0</v>
      </c>
      <c r="AA334" s="77">
        <f>VLOOKUP($C335,単価表,10)</f>
        <v>0</v>
      </c>
      <c r="AB334" s="77">
        <f>VLOOKUP($C335,単価表,10)</f>
        <v>0</v>
      </c>
      <c r="AC334" s="77">
        <f>VLOOKUP($C335,単価表,10)</f>
        <v>0</v>
      </c>
      <c r="AD334" s="77">
        <f>VLOOKUP($C335,単価表,10)</f>
        <v>0</v>
      </c>
      <c r="AE334" s="78"/>
      <c r="AF334" s="79"/>
      <c r="AG334" s="71"/>
    </row>
    <row r="335" spans="1:33" x14ac:dyDescent="0.2">
      <c r="A335" s="195"/>
      <c r="B335" s="198"/>
      <c r="C335" s="80">
        <v>9</v>
      </c>
      <c r="D335" s="81" t="s">
        <v>202</v>
      </c>
      <c r="E335" s="82">
        <v>3</v>
      </c>
      <c r="F335" s="83" t="s">
        <v>166</v>
      </c>
      <c r="G335" s="84" t="s">
        <v>114</v>
      </c>
      <c r="H335" s="85">
        <v>0</v>
      </c>
      <c r="I335" s="85">
        <v>24</v>
      </c>
      <c r="J335" s="85">
        <v>15</v>
      </c>
      <c r="K335" s="85">
        <v>0</v>
      </c>
      <c r="L335" s="85">
        <v>19</v>
      </c>
      <c r="M335" s="85">
        <v>0</v>
      </c>
      <c r="N335" s="85">
        <v>0</v>
      </c>
      <c r="O335" s="85">
        <v>0</v>
      </c>
      <c r="P335" s="85">
        <v>0</v>
      </c>
      <c r="Q335" s="85">
        <v>0</v>
      </c>
      <c r="R335" s="85">
        <v>0</v>
      </c>
      <c r="S335" s="85">
        <v>0</v>
      </c>
      <c r="T335" s="85">
        <v>0</v>
      </c>
      <c r="U335" s="85">
        <v>24</v>
      </c>
      <c r="V335" s="85">
        <v>15</v>
      </c>
      <c r="W335" s="85">
        <v>0</v>
      </c>
      <c r="X335" s="85">
        <v>19</v>
      </c>
      <c r="Y335" s="85">
        <v>0</v>
      </c>
      <c r="Z335" s="85">
        <v>0</v>
      </c>
      <c r="AA335" s="85">
        <v>0</v>
      </c>
      <c r="AB335" s="85">
        <v>0</v>
      </c>
      <c r="AC335" s="85">
        <v>0</v>
      </c>
      <c r="AD335" s="85">
        <v>0</v>
      </c>
      <c r="AE335" s="103">
        <f>SUM(H335:AD335)</f>
        <v>116</v>
      </c>
      <c r="AF335" s="87"/>
      <c r="AG335" s="88"/>
    </row>
    <row r="336" spans="1:33" x14ac:dyDescent="0.2">
      <c r="A336" s="196"/>
      <c r="B336" s="199"/>
      <c r="C336" s="106"/>
      <c r="D336" s="90" t="s">
        <v>204</v>
      </c>
      <c r="E336" s="91">
        <f>IF(C335&lt;8,INT(E334*契約月数),INT(E334*E335*契約月数))</f>
        <v>0</v>
      </c>
      <c r="F336" s="92"/>
      <c r="G336" s="93" t="s">
        <v>136</v>
      </c>
      <c r="H336" s="94">
        <f>INT(H334*H335)</f>
        <v>0</v>
      </c>
      <c r="I336" s="94">
        <f t="shared" ref="I336:AD336" si="207">INT(I334*I335)</f>
        <v>0</v>
      </c>
      <c r="J336" s="94">
        <f t="shared" si="207"/>
        <v>0</v>
      </c>
      <c r="K336" s="94">
        <f t="shared" si="207"/>
        <v>0</v>
      </c>
      <c r="L336" s="94">
        <f t="shared" si="207"/>
        <v>0</v>
      </c>
      <c r="M336" s="94">
        <f t="shared" si="207"/>
        <v>0</v>
      </c>
      <c r="N336" s="94">
        <f t="shared" si="207"/>
        <v>0</v>
      </c>
      <c r="O336" s="94">
        <f t="shared" si="207"/>
        <v>0</v>
      </c>
      <c r="P336" s="94">
        <f t="shared" si="207"/>
        <v>0</v>
      </c>
      <c r="Q336" s="94">
        <f t="shared" si="207"/>
        <v>0</v>
      </c>
      <c r="R336" s="94">
        <f t="shared" si="207"/>
        <v>0</v>
      </c>
      <c r="S336" s="94">
        <f t="shared" si="207"/>
        <v>0</v>
      </c>
      <c r="T336" s="94">
        <f t="shared" si="207"/>
        <v>0</v>
      </c>
      <c r="U336" s="94">
        <f t="shared" si="207"/>
        <v>0</v>
      </c>
      <c r="V336" s="94">
        <f t="shared" si="207"/>
        <v>0</v>
      </c>
      <c r="W336" s="94">
        <f t="shared" si="207"/>
        <v>0</v>
      </c>
      <c r="X336" s="94">
        <f t="shared" si="207"/>
        <v>0</v>
      </c>
      <c r="Y336" s="94">
        <f t="shared" si="207"/>
        <v>0</v>
      </c>
      <c r="Z336" s="94">
        <f t="shared" si="207"/>
        <v>0</v>
      </c>
      <c r="AA336" s="94">
        <f t="shared" si="207"/>
        <v>0</v>
      </c>
      <c r="AB336" s="94">
        <f t="shared" si="207"/>
        <v>0</v>
      </c>
      <c r="AC336" s="94">
        <f t="shared" si="207"/>
        <v>0</v>
      </c>
      <c r="AD336" s="94">
        <f t="shared" si="207"/>
        <v>0</v>
      </c>
      <c r="AE336" s="107">
        <f>SUM(H336:AD336)</f>
        <v>0</v>
      </c>
      <c r="AF336" s="96">
        <f>ROUNDDOWN(E336+AE336,0)</f>
        <v>0</v>
      </c>
      <c r="AG336" s="32"/>
    </row>
    <row r="337" spans="1:33" x14ac:dyDescent="0.2">
      <c r="A337" s="193">
        <v>20</v>
      </c>
      <c r="B337" s="221" t="s">
        <v>179</v>
      </c>
      <c r="C337" s="105"/>
      <c r="D337" s="73" t="s">
        <v>203</v>
      </c>
      <c r="E337" s="74">
        <f>VLOOKUP(C338,単価表,7)</f>
        <v>0</v>
      </c>
      <c r="F337" s="75"/>
      <c r="G337" s="76" t="s">
        <v>113</v>
      </c>
      <c r="H337" s="77">
        <f>VLOOKUP($C338,単価表,10)</f>
        <v>0</v>
      </c>
      <c r="I337" s="77">
        <f>VLOOKUP($C338,単価表,10)</f>
        <v>0</v>
      </c>
      <c r="J337" s="77">
        <f>VLOOKUP($C338,単価表,10)</f>
        <v>0</v>
      </c>
      <c r="K337" s="77">
        <f>VLOOKUP($C338,単価表,9)</f>
        <v>0</v>
      </c>
      <c r="L337" s="77">
        <f>VLOOKUP($C338,単価表,9)</f>
        <v>0</v>
      </c>
      <c r="M337" s="77">
        <f>VLOOKUP($C338,単価表,9)</f>
        <v>0</v>
      </c>
      <c r="N337" s="77">
        <f t="shared" ref="N337:V337" si="208">VLOOKUP($C338,単価表,10)</f>
        <v>0</v>
      </c>
      <c r="O337" s="77">
        <f t="shared" si="208"/>
        <v>0</v>
      </c>
      <c r="P337" s="77">
        <f t="shared" si="208"/>
        <v>0</v>
      </c>
      <c r="Q337" s="77">
        <f t="shared" si="208"/>
        <v>0</v>
      </c>
      <c r="R337" s="77">
        <f t="shared" si="208"/>
        <v>0</v>
      </c>
      <c r="S337" s="77">
        <f t="shared" si="208"/>
        <v>0</v>
      </c>
      <c r="T337" s="77">
        <f t="shared" si="208"/>
        <v>0</v>
      </c>
      <c r="U337" s="77">
        <f t="shared" si="208"/>
        <v>0</v>
      </c>
      <c r="V337" s="77">
        <f t="shared" si="208"/>
        <v>0</v>
      </c>
      <c r="W337" s="77">
        <f>VLOOKUP($C338,単価表,9)</f>
        <v>0</v>
      </c>
      <c r="X337" s="77">
        <f>VLOOKUP($C338,単価表,9)</f>
        <v>0</v>
      </c>
      <c r="Y337" s="77">
        <f>VLOOKUP($C338,単価表,9)</f>
        <v>0</v>
      </c>
      <c r="Z337" s="77">
        <f>VLOOKUP($C338,単価表,10)</f>
        <v>0</v>
      </c>
      <c r="AA337" s="77">
        <f>VLOOKUP($C338,単価表,10)</f>
        <v>0</v>
      </c>
      <c r="AB337" s="77">
        <f>VLOOKUP($C338,単価表,10)</f>
        <v>0</v>
      </c>
      <c r="AC337" s="77">
        <f>VLOOKUP($C338,単価表,10)</f>
        <v>0</v>
      </c>
      <c r="AD337" s="77">
        <f>VLOOKUP($C338,単価表,10)</f>
        <v>0</v>
      </c>
      <c r="AE337" s="78"/>
      <c r="AF337" s="79"/>
      <c r="AG337" s="71"/>
    </row>
    <row r="338" spans="1:33" x14ac:dyDescent="0.2">
      <c r="A338" s="188"/>
      <c r="B338" s="198"/>
      <c r="C338" s="80">
        <v>11</v>
      </c>
      <c r="D338" s="81" t="s">
        <v>202</v>
      </c>
      <c r="E338" s="82">
        <v>117</v>
      </c>
      <c r="F338" s="83" t="s">
        <v>166</v>
      </c>
      <c r="G338" s="84" t="s">
        <v>114</v>
      </c>
      <c r="H338" s="85">
        <v>12170</v>
      </c>
      <c r="I338" s="85">
        <v>13542</v>
      </c>
      <c r="J338" s="85">
        <v>14659</v>
      </c>
      <c r="K338" s="85">
        <v>16615</v>
      </c>
      <c r="L338" s="85">
        <v>12660</v>
      </c>
      <c r="M338" s="85">
        <v>11092</v>
      </c>
      <c r="N338" s="85">
        <v>8556</v>
      </c>
      <c r="O338" s="85">
        <v>10178</v>
      </c>
      <c r="P338" s="85">
        <v>16352</v>
      </c>
      <c r="Q338" s="85">
        <v>16449</v>
      </c>
      <c r="R338" s="85">
        <v>15912</v>
      </c>
      <c r="S338" s="85">
        <v>13331</v>
      </c>
      <c r="T338" s="85">
        <v>12170</v>
      </c>
      <c r="U338" s="85">
        <v>13542</v>
      </c>
      <c r="V338" s="85">
        <v>14659</v>
      </c>
      <c r="W338" s="85">
        <v>16615</v>
      </c>
      <c r="X338" s="85">
        <v>12660</v>
      </c>
      <c r="Y338" s="85">
        <v>11092</v>
      </c>
      <c r="Z338" s="85">
        <v>8556</v>
      </c>
      <c r="AA338" s="85">
        <v>10178</v>
      </c>
      <c r="AB338" s="85">
        <v>16352</v>
      </c>
      <c r="AC338" s="85">
        <v>16449</v>
      </c>
      <c r="AD338" s="85">
        <v>15912</v>
      </c>
      <c r="AE338" s="103">
        <f>SUM(H338:AD338)</f>
        <v>309701</v>
      </c>
      <c r="AF338" s="87"/>
      <c r="AG338" s="88"/>
    </row>
    <row r="339" spans="1:33" x14ac:dyDescent="0.2">
      <c r="A339" s="189"/>
      <c r="B339" s="222"/>
      <c r="C339" s="106"/>
      <c r="D339" s="90" t="s">
        <v>204</v>
      </c>
      <c r="E339" s="91">
        <f>IF(C338&lt;8,INT(E337*契約月数),INT(E337*E338*契約月数))</f>
        <v>0</v>
      </c>
      <c r="F339" s="92"/>
      <c r="G339" s="93" t="s">
        <v>136</v>
      </c>
      <c r="H339" s="94">
        <f>INT(H337*H338)</f>
        <v>0</v>
      </c>
      <c r="I339" s="94">
        <f t="shared" ref="I339:AD339" si="209">INT(I337*I338)</f>
        <v>0</v>
      </c>
      <c r="J339" s="94">
        <f t="shared" si="209"/>
        <v>0</v>
      </c>
      <c r="K339" s="94">
        <f t="shared" si="209"/>
        <v>0</v>
      </c>
      <c r="L339" s="94">
        <f t="shared" si="209"/>
        <v>0</v>
      </c>
      <c r="M339" s="94">
        <f t="shared" si="209"/>
        <v>0</v>
      </c>
      <c r="N339" s="94">
        <f t="shared" si="209"/>
        <v>0</v>
      </c>
      <c r="O339" s="94">
        <f t="shared" si="209"/>
        <v>0</v>
      </c>
      <c r="P339" s="94">
        <f t="shared" si="209"/>
        <v>0</v>
      </c>
      <c r="Q339" s="94">
        <f t="shared" si="209"/>
        <v>0</v>
      </c>
      <c r="R339" s="94">
        <f t="shared" si="209"/>
        <v>0</v>
      </c>
      <c r="S339" s="94">
        <f t="shared" si="209"/>
        <v>0</v>
      </c>
      <c r="T339" s="94">
        <f t="shared" si="209"/>
        <v>0</v>
      </c>
      <c r="U339" s="94">
        <f t="shared" si="209"/>
        <v>0</v>
      </c>
      <c r="V339" s="94">
        <f t="shared" si="209"/>
        <v>0</v>
      </c>
      <c r="W339" s="94">
        <f t="shared" si="209"/>
        <v>0</v>
      </c>
      <c r="X339" s="94">
        <f t="shared" si="209"/>
        <v>0</v>
      </c>
      <c r="Y339" s="94">
        <f t="shared" si="209"/>
        <v>0</v>
      </c>
      <c r="Z339" s="94">
        <f t="shared" si="209"/>
        <v>0</v>
      </c>
      <c r="AA339" s="94">
        <f t="shared" si="209"/>
        <v>0</v>
      </c>
      <c r="AB339" s="94">
        <f t="shared" si="209"/>
        <v>0</v>
      </c>
      <c r="AC339" s="94">
        <f t="shared" si="209"/>
        <v>0</v>
      </c>
      <c r="AD339" s="94">
        <f t="shared" si="209"/>
        <v>0</v>
      </c>
      <c r="AE339" s="107">
        <f>SUM(H339:AD339)</f>
        <v>0</v>
      </c>
      <c r="AF339" s="96">
        <f>ROUNDDOWN(E339+AE339,0)</f>
        <v>0</v>
      </c>
      <c r="AG339" s="32"/>
    </row>
    <row r="340" spans="1:33" x14ac:dyDescent="0.2">
      <c r="A340" s="194">
        <v>20.100000000000001</v>
      </c>
      <c r="B340" s="237"/>
      <c r="C340" s="109"/>
      <c r="D340" s="73" t="s">
        <v>203</v>
      </c>
      <c r="E340" s="74">
        <f>VLOOKUP(C341,単価表,7)</f>
        <v>0</v>
      </c>
      <c r="F340" s="75"/>
      <c r="G340" s="76" t="s">
        <v>113</v>
      </c>
      <c r="H340" s="77">
        <f>VLOOKUP($C341,単価表,10)</f>
        <v>0</v>
      </c>
      <c r="I340" s="77">
        <f>VLOOKUP($C341,単価表,10)</f>
        <v>0</v>
      </c>
      <c r="J340" s="77">
        <f>VLOOKUP($C341,単価表,10)</f>
        <v>0</v>
      </c>
      <c r="K340" s="77">
        <f>VLOOKUP($C341,単価表,9)</f>
        <v>0</v>
      </c>
      <c r="L340" s="77">
        <f>VLOOKUP($C341,単価表,9)</f>
        <v>0</v>
      </c>
      <c r="M340" s="77">
        <f>VLOOKUP($C341,単価表,9)</f>
        <v>0</v>
      </c>
      <c r="N340" s="77">
        <f t="shared" ref="N340:V340" si="210">VLOOKUP($C341,単価表,10)</f>
        <v>0</v>
      </c>
      <c r="O340" s="77">
        <f t="shared" si="210"/>
        <v>0</v>
      </c>
      <c r="P340" s="77">
        <f t="shared" si="210"/>
        <v>0</v>
      </c>
      <c r="Q340" s="77">
        <f t="shared" si="210"/>
        <v>0</v>
      </c>
      <c r="R340" s="77">
        <f t="shared" si="210"/>
        <v>0</v>
      </c>
      <c r="S340" s="77">
        <f t="shared" si="210"/>
        <v>0</v>
      </c>
      <c r="T340" s="77">
        <f t="shared" si="210"/>
        <v>0</v>
      </c>
      <c r="U340" s="77">
        <f t="shared" si="210"/>
        <v>0</v>
      </c>
      <c r="V340" s="77">
        <f t="shared" si="210"/>
        <v>0</v>
      </c>
      <c r="W340" s="77">
        <f>VLOOKUP($C341,単価表,9)</f>
        <v>0</v>
      </c>
      <c r="X340" s="77">
        <f>VLOOKUP($C341,単価表,9)</f>
        <v>0</v>
      </c>
      <c r="Y340" s="77">
        <f>VLOOKUP($C341,単価表,9)</f>
        <v>0</v>
      </c>
      <c r="Z340" s="77">
        <f>VLOOKUP($C341,単価表,10)</f>
        <v>0</v>
      </c>
      <c r="AA340" s="77">
        <f>VLOOKUP($C341,単価表,10)</f>
        <v>0</v>
      </c>
      <c r="AB340" s="77">
        <f>VLOOKUP($C341,単価表,10)</f>
        <v>0</v>
      </c>
      <c r="AC340" s="77">
        <f>VLOOKUP($C341,単価表,10)</f>
        <v>0</v>
      </c>
      <c r="AD340" s="77">
        <f>VLOOKUP($C341,単価表,10)</f>
        <v>0</v>
      </c>
      <c r="AE340" s="78"/>
      <c r="AF340" s="79"/>
      <c r="AG340" s="71"/>
    </row>
    <row r="341" spans="1:33" x14ac:dyDescent="0.2">
      <c r="A341" s="195"/>
      <c r="B341" s="234"/>
      <c r="C341" s="80">
        <v>5</v>
      </c>
      <c r="D341" s="81" t="s">
        <v>202</v>
      </c>
      <c r="E341" s="82">
        <v>30</v>
      </c>
      <c r="F341" s="83" t="s">
        <v>165</v>
      </c>
      <c r="G341" s="84" t="s">
        <v>114</v>
      </c>
      <c r="H341" s="85">
        <v>829</v>
      </c>
      <c r="I341" s="85">
        <v>761</v>
      </c>
      <c r="J341" s="85">
        <v>598</v>
      </c>
      <c r="K341" s="85">
        <v>381</v>
      </c>
      <c r="L341" s="85">
        <v>57</v>
      </c>
      <c r="M341" s="85">
        <v>250</v>
      </c>
      <c r="N341" s="85">
        <v>541</v>
      </c>
      <c r="O341" s="85">
        <v>750</v>
      </c>
      <c r="P341" s="85">
        <v>751</v>
      </c>
      <c r="Q341" s="85">
        <v>878</v>
      </c>
      <c r="R341" s="85">
        <v>697</v>
      </c>
      <c r="S341" s="85">
        <v>775</v>
      </c>
      <c r="T341" s="85">
        <v>829</v>
      </c>
      <c r="U341" s="85">
        <v>761</v>
      </c>
      <c r="V341" s="85">
        <v>598</v>
      </c>
      <c r="W341" s="85">
        <v>381</v>
      </c>
      <c r="X341" s="85">
        <v>57</v>
      </c>
      <c r="Y341" s="85">
        <v>250</v>
      </c>
      <c r="Z341" s="85">
        <v>541</v>
      </c>
      <c r="AA341" s="85">
        <v>750</v>
      </c>
      <c r="AB341" s="85">
        <v>751</v>
      </c>
      <c r="AC341" s="85">
        <v>878</v>
      </c>
      <c r="AD341" s="85">
        <v>697</v>
      </c>
      <c r="AE341" s="103">
        <f>SUM(H341:AD341)</f>
        <v>13761</v>
      </c>
      <c r="AF341" s="87"/>
      <c r="AG341" s="88"/>
    </row>
    <row r="342" spans="1:33" x14ac:dyDescent="0.2">
      <c r="A342" s="228"/>
      <c r="B342" s="238"/>
      <c r="C342" s="106"/>
      <c r="D342" s="90" t="s">
        <v>204</v>
      </c>
      <c r="E342" s="91">
        <f>IF(C341&lt;8,INT(E340*契約月数),INT(E340*E341*契約月数))</f>
        <v>0</v>
      </c>
      <c r="F342" s="92"/>
      <c r="G342" s="93" t="s">
        <v>136</v>
      </c>
      <c r="H342" s="94">
        <f>INT(H340*H341)</f>
        <v>0</v>
      </c>
      <c r="I342" s="94">
        <f t="shared" ref="I342:AD342" si="211">INT(I340*I341)</f>
        <v>0</v>
      </c>
      <c r="J342" s="94">
        <f t="shared" si="211"/>
        <v>0</v>
      </c>
      <c r="K342" s="94">
        <f t="shared" si="211"/>
        <v>0</v>
      </c>
      <c r="L342" s="94">
        <f t="shared" si="211"/>
        <v>0</v>
      </c>
      <c r="M342" s="94">
        <f t="shared" si="211"/>
        <v>0</v>
      </c>
      <c r="N342" s="94">
        <f t="shared" si="211"/>
        <v>0</v>
      </c>
      <c r="O342" s="94">
        <f t="shared" si="211"/>
        <v>0</v>
      </c>
      <c r="P342" s="94">
        <f t="shared" si="211"/>
        <v>0</v>
      </c>
      <c r="Q342" s="94">
        <f t="shared" si="211"/>
        <v>0</v>
      </c>
      <c r="R342" s="94">
        <f t="shared" si="211"/>
        <v>0</v>
      </c>
      <c r="S342" s="94">
        <f t="shared" si="211"/>
        <v>0</v>
      </c>
      <c r="T342" s="94">
        <f t="shared" si="211"/>
        <v>0</v>
      </c>
      <c r="U342" s="94">
        <f t="shared" si="211"/>
        <v>0</v>
      </c>
      <c r="V342" s="94">
        <f t="shared" si="211"/>
        <v>0</v>
      </c>
      <c r="W342" s="94">
        <f t="shared" si="211"/>
        <v>0</v>
      </c>
      <c r="X342" s="94">
        <f t="shared" si="211"/>
        <v>0</v>
      </c>
      <c r="Y342" s="94">
        <f t="shared" si="211"/>
        <v>0</v>
      </c>
      <c r="Z342" s="94">
        <f t="shared" si="211"/>
        <v>0</v>
      </c>
      <c r="AA342" s="94">
        <f t="shared" si="211"/>
        <v>0</v>
      </c>
      <c r="AB342" s="94">
        <f t="shared" si="211"/>
        <v>0</v>
      </c>
      <c r="AC342" s="94">
        <f t="shared" si="211"/>
        <v>0</v>
      </c>
      <c r="AD342" s="94">
        <f t="shared" si="211"/>
        <v>0</v>
      </c>
      <c r="AE342" s="107">
        <f>SUM(H342:AD342)</f>
        <v>0</v>
      </c>
      <c r="AF342" s="96">
        <f>ROUNDDOWN(E342+AE342,0)</f>
        <v>0</v>
      </c>
      <c r="AG342" s="32"/>
    </row>
    <row r="343" spans="1:33" x14ac:dyDescent="0.2">
      <c r="A343" s="153">
        <v>20.2</v>
      </c>
      <c r="B343" s="151"/>
      <c r="C343" s="105"/>
      <c r="D343" s="73" t="s">
        <v>203</v>
      </c>
      <c r="E343" s="74">
        <f>VLOOKUP(C344,単価表,7)</f>
        <v>0</v>
      </c>
      <c r="F343" s="75"/>
      <c r="G343" s="76" t="s">
        <v>113</v>
      </c>
      <c r="H343" s="77">
        <f>VLOOKUP($C344,単価表,10)</f>
        <v>0</v>
      </c>
      <c r="I343" s="77">
        <f>VLOOKUP($C344,単価表,10)</f>
        <v>0</v>
      </c>
      <c r="J343" s="77">
        <f>VLOOKUP($C344,単価表,10)</f>
        <v>0</v>
      </c>
      <c r="K343" s="77">
        <f>VLOOKUP($C344,単価表,9)</f>
        <v>0</v>
      </c>
      <c r="L343" s="77">
        <f>VLOOKUP($C344,単価表,9)</f>
        <v>0</v>
      </c>
      <c r="M343" s="77">
        <f>VLOOKUP($C344,単価表,9)</f>
        <v>0</v>
      </c>
      <c r="N343" s="77">
        <f t="shared" ref="N343:V343" si="212">VLOOKUP($C344,単価表,10)</f>
        <v>0</v>
      </c>
      <c r="O343" s="77">
        <f t="shared" si="212"/>
        <v>0</v>
      </c>
      <c r="P343" s="77">
        <f t="shared" si="212"/>
        <v>0</v>
      </c>
      <c r="Q343" s="77">
        <f t="shared" si="212"/>
        <v>0</v>
      </c>
      <c r="R343" s="77">
        <f t="shared" si="212"/>
        <v>0</v>
      </c>
      <c r="S343" s="77">
        <f t="shared" si="212"/>
        <v>0</v>
      </c>
      <c r="T343" s="77">
        <f t="shared" si="212"/>
        <v>0</v>
      </c>
      <c r="U343" s="77">
        <f t="shared" si="212"/>
        <v>0</v>
      </c>
      <c r="V343" s="77">
        <f t="shared" si="212"/>
        <v>0</v>
      </c>
      <c r="W343" s="77">
        <f>VLOOKUP($C344,単価表,9)</f>
        <v>0</v>
      </c>
      <c r="X343" s="77">
        <f>VLOOKUP($C344,単価表,9)</f>
        <v>0</v>
      </c>
      <c r="Y343" s="77">
        <f>VLOOKUP($C344,単価表,9)</f>
        <v>0</v>
      </c>
      <c r="Z343" s="77">
        <f>VLOOKUP($C344,単価表,10)</f>
        <v>0</v>
      </c>
      <c r="AA343" s="77">
        <f>VLOOKUP($C344,単価表,10)</f>
        <v>0</v>
      </c>
      <c r="AB343" s="77">
        <f>VLOOKUP($C344,単価表,10)</f>
        <v>0</v>
      </c>
      <c r="AC343" s="77">
        <f>VLOOKUP($C344,単価表,10)</f>
        <v>0</v>
      </c>
      <c r="AD343" s="77">
        <f>VLOOKUP($C344,単価表,10)</f>
        <v>0</v>
      </c>
      <c r="AE343" s="78"/>
      <c r="AF343" s="79"/>
      <c r="AG343" s="71"/>
    </row>
    <row r="344" spans="1:33" x14ac:dyDescent="0.2">
      <c r="A344" s="153"/>
      <c r="B344" s="151"/>
      <c r="C344" s="80">
        <v>10</v>
      </c>
      <c r="D344" s="81" t="s">
        <v>202</v>
      </c>
      <c r="E344" s="82">
        <v>14</v>
      </c>
      <c r="F344" s="83" t="s">
        <v>166</v>
      </c>
      <c r="G344" s="84" t="s">
        <v>114</v>
      </c>
      <c r="H344" s="85">
        <v>392</v>
      </c>
      <c r="I344" s="85">
        <v>706</v>
      </c>
      <c r="J344" s="85">
        <v>474</v>
      </c>
      <c r="K344" s="85">
        <v>367</v>
      </c>
      <c r="L344" s="85">
        <v>321</v>
      </c>
      <c r="M344" s="85">
        <v>242</v>
      </c>
      <c r="N344" s="85">
        <v>504</v>
      </c>
      <c r="O344" s="85">
        <v>297</v>
      </c>
      <c r="P344" s="85">
        <v>294</v>
      </c>
      <c r="Q344" s="85">
        <v>275</v>
      </c>
      <c r="R344" s="85">
        <v>312</v>
      </c>
      <c r="S344" s="85">
        <v>376</v>
      </c>
      <c r="T344" s="85">
        <v>392</v>
      </c>
      <c r="U344" s="85">
        <v>706</v>
      </c>
      <c r="V344" s="85">
        <v>474</v>
      </c>
      <c r="W344" s="85">
        <v>367</v>
      </c>
      <c r="X344" s="85">
        <v>321</v>
      </c>
      <c r="Y344" s="85">
        <v>242</v>
      </c>
      <c r="Z344" s="85">
        <v>504</v>
      </c>
      <c r="AA344" s="85">
        <v>297</v>
      </c>
      <c r="AB344" s="85">
        <v>294</v>
      </c>
      <c r="AC344" s="85">
        <v>275</v>
      </c>
      <c r="AD344" s="85">
        <v>312</v>
      </c>
      <c r="AE344" s="103">
        <f>SUM(H344:AD344)</f>
        <v>8744</v>
      </c>
      <c r="AF344" s="87"/>
      <c r="AG344" s="88"/>
    </row>
    <row r="345" spans="1:33" x14ac:dyDescent="0.2">
      <c r="A345" s="154"/>
      <c r="B345" s="152"/>
      <c r="C345" s="106"/>
      <c r="D345" s="90" t="s">
        <v>204</v>
      </c>
      <c r="E345" s="91">
        <f>IF(C344&lt;8,INT(E343*契約月数),INT(E343*E344*契約月数))</f>
        <v>0</v>
      </c>
      <c r="F345" s="92"/>
      <c r="G345" s="93" t="s">
        <v>136</v>
      </c>
      <c r="H345" s="94">
        <f>INT(H343*H344)</f>
        <v>0</v>
      </c>
      <c r="I345" s="94">
        <f t="shared" ref="I345:AD345" si="213">INT(I343*I344)</f>
        <v>0</v>
      </c>
      <c r="J345" s="94">
        <f t="shared" si="213"/>
        <v>0</v>
      </c>
      <c r="K345" s="94">
        <f t="shared" si="213"/>
        <v>0</v>
      </c>
      <c r="L345" s="94">
        <f t="shared" si="213"/>
        <v>0</v>
      </c>
      <c r="M345" s="94">
        <f t="shared" si="213"/>
        <v>0</v>
      </c>
      <c r="N345" s="94">
        <f t="shared" si="213"/>
        <v>0</v>
      </c>
      <c r="O345" s="94">
        <f t="shared" si="213"/>
        <v>0</v>
      </c>
      <c r="P345" s="94">
        <f t="shared" si="213"/>
        <v>0</v>
      </c>
      <c r="Q345" s="94">
        <f t="shared" si="213"/>
        <v>0</v>
      </c>
      <c r="R345" s="94">
        <f t="shared" si="213"/>
        <v>0</v>
      </c>
      <c r="S345" s="94">
        <f t="shared" si="213"/>
        <v>0</v>
      </c>
      <c r="T345" s="94">
        <f t="shared" si="213"/>
        <v>0</v>
      </c>
      <c r="U345" s="94">
        <f t="shared" si="213"/>
        <v>0</v>
      </c>
      <c r="V345" s="94">
        <f t="shared" si="213"/>
        <v>0</v>
      </c>
      <c r="W345" s="94">
        <f t="shared" si="213"/>
        <v>0</v>
      </c>
      <c r="X345" s="94">
        <f t="shared" si="213"/>
        <v>0</v>
      </c>
      <c r="Y345" s="94">
        <f t="shared" si="213"/>
        <v>0</v>
      </c>
      <c r="Z345" s="94">
        <f t="shared" si="213"/>
        <v>0</v>
      </c>
      <c r="AA345" s="94">
        <f t="shared" si="213"/>
        <v>0</v>
      </c>
      <c r="AB345" s="94">
        <f t="shared" si="213"/>
        <v>0</v>
      </c>
      <c r="AC345" s="94">
        <f t="shared" si="213"/>
        <v>0</v>
      </c>
      <c r="AD345" s="94">
        <f t="shared" si="213"/>
        <v>0</v>
      </c>
      <c r="AE345" s="107">
        <f>SUM(H345:AD345)</f>
        <v>0</v>
      </c>
      <c r="AF345" s="96">
        <f>ROUNDDOWN(E345+AE345,0)</f>
        <v>0</v>
      </c>
      <c r="AG345" s="32"/>
    </row>
    <row r="346" spans="1:33" x14ac:dyDescent="0.2">
      <c r="A346" s="223">
        <v>21</v>
      </c>
      <c r="B346" s="226" t="s">
        <v>180</v>
      </c>
      <c r="C346" s="109"/>
      <c r="D346" s="73" t="s">
        <v>203</v>
      </c>
      <c r="E346" s="74">
        <f>VLOOKUP(C347,単価表,7)</f>
        <v>0</v>
      </c>
      <c r="F346" s="75"/>
      <c r="G346" s="76" t="s">
        <v>113</v>
      </c>
      <c r="H346" s="77">
        <f>VLOOKUP($C347,単価表,10)</f>
        <v>0</v>
      </c>
      <c r="I346" s="77">
        <f>VLOOKUP($C347,単価表,10)</f>
        <v>0</v>
      </c>
      <c r="J346" s="77">
        <f>VLOOKUP($C347,単価表,10)</f>
        <v>0</v>
      </c>
      <c r="K346" s="77">
        <f>VLOOKUP($C347,単価表,9)</f>
        <v>0</v>
      </c>
      <c r="L346" s="77">
        <f>VLOOKUP($C347,単価表,9)</f>
        <v>0</v>
      </c>
      <c r="M346" s="77">
        <f>VLOOKUP($C347,単価表,9)</f>
        <v>0</v>
      </c>
      <c r="N346" s="77">
        <f t="shared" ref="N346:V346" si="214">VLOOKUP($C347,単価表,10)</f>
        <v>0</v>
      </c>
      <c r="O346" s="77">
        <f t="shared" si="214"/>
        <v>0</v>
      </c>
      <c r="P346" s="77">
        <f t="shared" si="214"/>
        <v>0</v>
      </c>
      <c r="Q346" s="77">
        <f t="shared" si="214"/>
        <v>0</v>
      </c>
      <c r="R346" s="77">
        <f t="shared" si="214"/>
        <v>0</v>
      </c>
      <c r="S346" s="77">
        <f t="shared" si="214"/>
        <v>0</v>
      </c>
      <c r="T346" s="77">
        <f t="shared" si="214"/>
        <v>0</v>
      </c>
      <c r="U346" s="77">
        <f t="shared" si="214"/>
        <v>0</v>
      </c>
      <c r="V346" s="77">
        <f t="shared" si="214"/>
        <v>0</v>
      </c>
      <c r="W346" s="77">
        <f>VLOOKUP($C347,単価表,9)</f>
        <v>0</v>
      </c>
      <c r="X346" s="77">
        <f>VLOOKUP($C347,単価表,9)</f>
        <v>0</v>
      </c>
      <c r="Y346" s="77">
        <f>VLOOKUP($C347,単価表,9)</f>
        <v>0</v>
      </c>
      <c r="Z346" s="77">
        <f>VLOOKUP($C347,単価表,10)</f>
        <v>0</v>
      </c>
      <c r="AA346" s="77">
        <f>VLOOKUP($C347,単価表,10)</f>
        <v>0</v>
      </c>
      <c r="AB346" s="77">
        <f>VLOOKUP($C347,単価表,10)</f>
        <v>0</v>
      </c>
      <c r="AC346" s="77">
        <f>VLOOKUP($C347,単価表,10)</f>
        <v>0</v>
      </c>
      <c r="AD346" s="77">
        <f>VLOOKUP($C347,単価表,10)</f>
        <v>0</v>
      </c>
      <c r="AE346" s="78"/>
      <c r="AF346" s="79"/>
      <c r="AG346" s="71"/>
    </row>
    <row r="347" spans="1:33" x14ac:dyDescent="0.2">
      <c r="A347" s="224"/>
      <c r="B347" s="227"/>
      <c r="C347" s="80">
        <v>11</v>
      </c>
      <c r="D347" s="81" t="s">
        <v>202</v>
      </c>
      <c r="E347" s="82">
        <v>86</v>
      </c>
      <c r="F347" s="83" t="s">
        <v>166</v>
      </c>
      <c r="G347" s="84" t="s">
        <v>114</v>
      </c>
      <c r="H347" s="85">
        <v>8649</v>
      </c>
      <c r="I347" s="85">
        <v>8169</v>
      </c>
      <c r="J347" s="85">
        <v>11237</v>
      </c>
      <c r="K347" s="85">
        <v>11810</v>
      </c>
      <c r="L347" s="85">
        <v>5794</v>
      </c>
      <c r="M347" s="85">
        <v>9139</v>
      </c>
      <c r="N347" s="85">
        <v>9934</v>
      </c>
      <c r="O347" s="85">
        <v>9638</v>
      </c>
      <c r="P347" s="85">
        <v>12758</v>
      </c>
      <c r="Q347" s="85">
        <v>12838</v>
      </c>
      <c r="R347" s="85">
        <v>12989</v>
      </c>
      <c r="S347" s="85">
        <v>11909</v>
      </c>
      <c r="T347" s="85">
        <v>8649</v>
      </c>
      <c r="U347" s="85">
        <v>8169</v>
      </c>
      <c r="V347" s="85">
        <v>11237</v>
      </c>
      <c r="W347" s="85">
        <v>11810</v>
      </c>
      <c r="X347" s="85">
        <v>5794</v>
      </c>
      <c r="Y347" s="85">
        <v>9139</v>
      </c>
      <c r="Z347" s="85">
        <v>9934</v>
      </c>
      <c r="AA347" s="85">
        <v>9638</v>
      </c>
      <c r="AB347" s="85">
        <v>12758</v>
      </c>
      <c r="AC347" s="85">
        <v>12838</v>
      </c>
      <c r="AD347" s="85">
        <v>12989</v>
      </c>
      <c r="AE347" s="103">
        <f>SUM(H347:AD347)</f>
        <v>237819</v>
      </c>
      <c r="AF347" s="87"/>
      <c r="AG347" s="88"/>
    </row>
    <row r="348" spans="1:33" x14ac:dyDescent="0.2">
      <c r="A348" s="225"/>
      <c r="B348" s="227"/>
      <c r="C348" s="106"/>
      <c r="D348" s="90" t="s">
        <v>204</v>
      </c>
      <c r="E348" s="91">
        <f>IF(C347&lt;8,INT(E346*契約月数),INT(E346*E347*契約月数))</f>
        <v>0</v>
      </c>
      <c r="F348" s="92"/>
      <c r="G348" s="93" t="s">
        <v>136</v>
      </c>
      <c r="H348" s="94">
        <f>INT(H346*H347)</f>
        <v>0</v>
      </c>
      <c r="I348" s="94">
        <f t="shared" ref="I348:AD348" si="215">INT(I346*I347)</f>
        <v>0</v>
      </c>
      <c r="J348" s="94">
        <f t="shared" si="215"/>
        <v>0</v>
      </c>
      <c r="K348" s="94">
        <f t="shared" si="215"/>
        <v>0</v>
      </c>
      <c r="L348" s="94">
        <f t="shared" si="215"/>
        <v>0</v>
      </c>
      <c r="M348" s="94">
        <f t="shared" si="215"/>
        <v>0</v>
      </c>
      <c r="N348" s="94">
        <f t="shared" si="215"/>
        <v>0</v>
      </c>
      <c r="O348" s="94">
        <f t="shared" si="215"/>
        <v>0</v>
      </c>
      <c r="P348" s="94">
        <f t="shared" si="215"/>
        <v>0</v>
      </c>
      <c r="Q348" s="94">
        <f t="shared" si="215"/>
        <v>0</v>
      </c>
      <c r="R348" s="94">
        <f t="shared" si="215"/>
        <v>0</v>
      </c>
      <c r="S348" s="94">
        <f t="shared" si="215"/>
        <v>0</v>
      </c>
      <c r="T348" s="94">
        <f t="shared" si="215"/>
        <v>0</v>
      </c>
      <c r="U348" s="94">
        <f t="shared" si="215"/>
        <v>0</v>
      </c>
      <c r="V348" s="94">
        <f t="shared" si="215"/>
        <v>0</v>
      </c>
      <c r="W348" s="94">
        <f t="shared" si="215"/>
        <v>0</v>
      </c>
      <c r="X348" s="94">
        <f t="shared" si="215"/>
        <v>0</v>
      </c>
      <c r="Y348" s="94">
        <f t="shared" si="215"/>
        <v>0</v>
      </c>
      <c r="Z348" s="94">
        <f t="shared" si="215"/>
        <v>0</v>
      </c>
      <c r="AA348" s="94">
        <f t="shared" si="215"/>
        <v>0</v>
      </c>
      <c r="AB348" s="94">
        <f t="shared" si="215"/>
        <v>0</v>
      </c>
      <c r="AC348" s="94">
        <f t="shared" si="215"/>
        <v>0</v>
      </c>
      <c r="AD348" s="94">
        <f t="shared" si="215"/>
        <v>0</v>
      </c>
      <c r="AE348" s="107">
        <f>SUM(H348:AD348)</f>
        <v>0</v>
      </c>
      <c r="AF348" s="96">
        <f>ROUNDDOWN(E348+AE348,0)</f>
        <v>0</v>
      </c>
      <c r="AG348" s="32"/>
    </row>
    <row r="349" spans="1:33" x14ac:dyDescent="0.2">
      <c r="A349" s="232">
        <v>22</v>
      </c>
      <c r="B349" s="226" t="s">
        <v>98</v>
      </c>
      <c r="C349" s="109"/>
      <c r="D349" s="73" t="s">
        <v>203</v>
      </c>
      <c r="E349" s="74">
        <f>VLOOKUP(C350,単価表,7)</f>
        <v>0</v>
      </c>
      <c r="F349" s="75"/>
      <c r="G349" s="76" t="s">
        <v>113</v>
      </c>
      <c r="H349" s="77">
        <f>VLOOKUP($C350,単価表,10)</f>
        <v>0</v>
      </c>
      <c r="I349" s="77">
        <f>VLOOKUP($C350,単価表,10)</f>
        <v>0</v>
      </c>
      <c r="J349" s="77">
        <f>VLOOKUP($C350,単価表,10)</f>
        <v>0</v>
      </c>
      <c r="K349" s="77">
        <f>VLOOKUP($C350,単価表,9)</f>
        <v>0</v>
      </c>
      <c r="L349" s="77">
        <f>VLOOKUP($C350,単価表,9)</f>
        <v>0</v>
      </c>
      <c r="M349" s="77">
        <f>VLOOKUP($C350,単価表,9)</f>
        <v>0</v>
      </c>
      <c r="N349" s="77">
        <f t="shared" ref="N349:V349" si="216">VLOOKUP($C350,単価表,10)</f>
        <v>0</v>
      </c>
      <c r="O349" s="77">
        <f t="shared" si="216"/>
        <v>0</v>
      </c>
      <c r="P349" s="77">
        <f t="shared" si="216"/>
        <v>0</v>
      </c>
      <c r="Q349" s="77">
        <f t="shared" si="216"/>
        <v>0</v>
      </c>
      <c r="R349" s="77">
        <f t="shared" si="216"/>
        <v>0</v>
      </c>
      <c r="S349" s="77">
        <f t="shared" si="216"/>
        <v>0</v>
      </c>
      <c r="T349" s="77">
        <f t="shared" si="216"/>
        <v>0</v>
      </c>
      <c r="U349" s="77">
        <f t="shared" si="216"/>
        <v>0</v>
      </c>
      <c r="V349" s="77">
        <f t="shared" si="216"/>
        <v>0</v>
      </c>
      <c r="W349" s="77">
        <f>VLOOKUP($C350,単価表,9)</f>
        <v>0</v>
      </c>
      <c r="X349" s="77">
        <f>VLOOKUP($C350,単価表,9)</f>
        <v>0</v>
      </c>
      <c r="Y349" s="77">
        <f>VLOOKUP($C350,単価表,9)</f>
        <v>0</v>
      </c>
      <c r="Z349" s="77">
        <f>VLOOKUP($C350,単価表,10)</f>
        <v>0</v>
      </c>
      <c r="AA349" s="77">
        <f>VLOOKUP($C350,単価表,10)</f>
        <v>0</v>
      </c>
      <c r="AB349" s="77">
        <f>VLOOKUP($C350,単価表,10)</f>
        <v>0</v>
      </c>
      <c r="AC349" s="77">
        <f>VLOOKUP($C350,単価表,10)</f>
        <v>0</v>
      </c>
      <c r="AD349" s="77">
        <f>VLOOKUP($C350,単価表,10)</f>
        <v>0</v>
      </c>
      <c r="AE349" s="78"/>
      <c r="AF349" s="79"/>
      <c r="AG349" s="71"/>
    </row>
    <row r="350" spans="1:33" x14ac:dyDescent="0.2">
      <c r="A350" s="188"/>
      <c r="B350" s="227"/>
      <c r="C350" s="80">
        <v>11</v>
      </c>
      <c r="D350" s="81" t="s">
        <v>202</v>
      </c>
      <c r="E350" s="82">
        <v>87</v>
      </c>
      <c r="F350" s="83" t="s">
        <v>166</v>
      </c>
      <c r="G350" s="84" t="s">
        <v>114</v>
      </c>
      <c r="H350" s="85">
        <v>5910</v>
      </c>
      <c r="I350" s="85">
        <v>5481</v>
      </c>
      <c r="J350" s="85">
        <v>7440</v>
      </c>
      <c r="K350" s="85">
        <v>8610</v>
      </c>
      <c r="L350" s="85">
        <v>5795</v>
      </c>
      <c r="M350" s="85">
        <v>7452</v>
      </c>
      <c r="N350" s="85">
        <v>6855</v>
      </c>
      <c r="O350" s="85">
        <v>6431</v>
      </c>
      <c r="P350" s="85">
        <v>9343</v>
      </c>
      <c r="Q350" s="85">
        <v>10308</v>
      </c>
      <c r="R350" s="85">
        <v>9767</v>
      </c>
      <c r="S350" s="85">
        <v>8331</v>
      </c>
      <c r="T350" s="85">
        <v>5910</v>
      </c>
      <c r="U350" s="85">
        <v>5481</v>
      </c>
      <c r="V350" s="85">
        <v>7440</v>
      </c>
      <c r="W350" s="85">
        <v>8610</v>
      </c>
      <c r="X350" s="85">
        <v>5795</v>
      </c>
      <c r="Y350" s="85">
        <v>7452</v>
      </c>
      <c r="Z350" s="85">
        <v>6855</v>
      </c>
      <c r="AA350" s="85">
        <v>6431</v>
      </c>
      <c r="AB350" s="85">
        <v>9343</v>
      </c>
      <c r="AC350" s="85">
        <v>10308</v>
      </c>
      <c r="AD350" s="85">
        <v>9767</v>
      </c>
      <c r="AE350" s="103">
        <f>SUM(H350:AD350)</f>
        <v>175115</v>
      </c>
      <c r="AF350" s="87"/>
      <c r="AG350" s="88"/>
    </row>
    <row r="351" spans="1:33" x14ac:dyDescent="0.2">
      <c r="A351" s="220"/>
      <c r="B351" s="227"/>
      <c r="C351" s="106"/>
      <c r="D351" s="90" t="s">
        <v>204</v>
      </c>
      <c r="E351" s="91">
        <f>IF(C350&lt;8,INT(E349*契約月数),INT(E349*E350*契約月数))</f>
        <v>0</v>
      </c>
      <c r="F351" s="92"/>
      <c r="G351" s="93" t="s">
        <v>136</v>
      </c>
      <c r="H351" s="94">
        <f>INT(H349*H350)</f>
        <v>0</v>
      </c>
      <c r="I351" s="94">
        <f t="shared" ref="I351:AD351" si="217">INT(I349*I350)</f>
        <v>0</v>
      </c>
      <c r="J351" s="94">
        <f t="shared" si="217"/>
        <v>0</v>
      </c>
      <c r="K351" s="94">
        <f t="shared" si="217"/>
        <v>0</v>
      </c>
      <c r="L351" s="94">
        <f t="shared" si="217"/>
        <v>0</v>
      </c>
      <c r="M351" s="94">
        <f t="shared" si="217"/>
        <v>0</v>
      </c>
      <c r="N351" s="94">
        <f t="shared" si="217"/>
        <v>0</v>
      </c>
      <c r="O351" s="94">
        <f t="shared" si="217"/>
        <v>0</v>
      </c>
      <c r="P351" s="94">
        <f t="shared" si="217"/>
        <v>0</v>
      </c>
      <c r="Q351" s="94">
        <f t="shared" si="217"/>
        <v>0</v>
      </c>
      <c r="R351" s="94">
        <f t="shared" si="217"/>
        <v>0</v>
      </c>
      <c r="S351" s="94">
        <f t="shared" si="217"/>
        <v>0</v>
      </c>
      <c r="T351" s="94">
        <f t="shared" si="217"/>
        <v>0</v>
      </c>
      <c r="U351" s="94">
        <f t="shared" si="217"/>
        <v>0</v>
      </c>
      <c r="V351" s="94">
        <f t="shared" si="217"/>
        <v>0</v>
      </c>
      <c r="W351" s="94">
        <f t="shared" si="217"/>
        <v>0</v>
      </c>
      <c r="X351" s="94">
        <f t="shared" si="217"/>
        <v>0</v>
      </c>
      <c r="Y351" s="94">
        <f t="shared" si="217"/>
        <v>0</v>
      </c>
      <c r="Z351" s="94">
        <f t="shared" si="217"/>
        <v>0</v>
      </c>
      <c r="AA351" s="94">
        <f t="shared" si="217"/>
        <v>0</v>
      </c>
      <c r="AB351" s="94">
        <f t="shared" si="217"/>
        <v>0</v>
      </c>
      <c r="AC351" s="94">
        <f t="shared" si="217"/>
        <v>0</v>
      </c>
      <c r="AD351" s="94">
        <f t="shared" si="217"/>
        <v>0</v>
      </c>
      <c r="AE351" s="107">
        <f>SUM(H351:AD351)</f>
        <v>0</v>
      </c>
      <c r="AF351" s="96">
        <f>ROUNDDOWN(E351+AE351,0)</f>
        <v>0</v>
      </c>
      <c r="AG351" s="32"/>
    </row>
    <row r="352" spans="1:33" x14ac:dyDescent="0.2">
      <c r="A352" s="193">
        <v>23</v>
      </c>
      <c r="B352" s="221" t="s">
        <v>47</v>
      </c>
      <c r="C352" s="102"/>
      <c r="D352" s="73" t="s">
        <v>203</v>
      </c>
      <c r="E352" s="74">
        <f>VLOOKUP(C353,単価表,7)</f>
        <v>0</v>
      </c>
      <c r="F352" s="75"/>
      <c r="G352" s="76" t="s">
        <v>113</v>
      </c>
      <c r="H352" s="77">
        <f>VLOOKUP($C353,単価表,10)</f>
        <v>0</v>
      </c>
      <c r="I352" s="77">
        <f>VLOOKUP($C353,単価表,10)</f>
        <v>0</v>
      </c>
      <c r="J352" s="77">
        <f>VLOOKUP($C353,単価表,10)</f>
        <v>0</v>
      </c>
      <c r="K352" s="77">
        <f>VLOOKUP($C353,単価表,9)</f>
        <v>0</v>
      </c>
      <c r="L352" s="77">
        <f>VLOOKUP($C353,単価表,9)</f>
        <v>0</v>
      </c>
      <c r="M352" s="77">
        <f>VLOOKUP($C353,単価表,9)</f>
        <v>0</v>
      </c>
      <c r="N352" s="77">
        <f t="shared" ref="N352:V352" si="218">VLOOKUP($C353,単価表,10)</f>
        <v>0</v>
      </c>
      <c r="O352" s="77">
        <f t="shared" si="218"/>
        <v>0</v>
      </c>
      <c r="P352" s="77">
        <f t="shared" si="218"/>
        <v>0</v>
      </c>
      <c r="Q352" s="77">
        <f t="shared" si="218"/>
        <v>0</v>
      </c>
      <c r="R352" s="77">
        <f t="shared" si="218"/>
        <v>0</v>
      </c>
      <c r="S352" s="77">
        <f t="shared" si="218"/>
        <v>0</v>
      </c>
      <c r="T352" s="77">
        <f t="shared" si="218"/>
        <v>0</v>
      </c>
      <c r="U352" s="77">
        <f t="shared" si="218"/>
        <v>0</v>
      </c>
      <c r="V352" s="77">
        <f t="shared" si="218"/>
        <v>0</v>
      </c>
      <c r="W352" s="77">
        <f>VLOOKUP($C353,単価表,9)</f>
        <v>0</v>
      </c>
      <c r="X352" s="77">
        <f>VLOOKUP($C353,単価表,9)</f>
        <v>0</v>
      </c>
      <c r="Y352" s="77">
        <f>VLOOKUP($C353,単価表,9)</f>
        <v>0</v>
      </c>
      <c r="Z352" s="77">
        <f>VLOOKUP($C353,単価表,10)</f>
        <v>0</v>
      </c>
      <c r="AA352" s="77">
        <f>VLOOKUP($C353,単価表,10)</f>
        <v>0</v>
      </c>
      <c r="AB352" s="77">
        <f>VLOOKUP($C353,単価表,10)</f>
        <v>0</v>
      </c>
      <c r="AC352" s="77">
        <f>VLOOKUP($C353,単価表,10)</f>
        <v>0</v>
      </c>
      <c r="AD352" s="77">
        <f>VLOOKUP($C353,単価表,10)</f>
        <v>0</v>
      </c>
      <c r="AE352" s="78"/>
      <c r="AF352" s="79"/>
      <c r="AG352" s="71"/>
    </row>
    <row r="353" spans="1:33" x14ac:dyDescent="0.2">
      <c r="A353" s="188"/>
      <c r="B353" s="198"/>
      <c r="C353" s="80">
        <v>11</v>
      </c>
      <c r="D353" s="81" t="s">
        <v>202</v>
      </c>
      <c r="E353" s="82">
        <v>67</v>
      </c>
      <c r="F353" s="83" t="s">
        <v>166</v>
      </c>
      <c r="G353" s="84" t="s">
        <v>114</v>
      </c>
      <c r="H353" s="85">
        <v>6378</v>
      </c>
      <c r="I353" s="85">
        <v>5518</v>
      </c>
      <c r="J353" s="85">
        <v>5407</v>
      </c>
      <c r="K353" s="85">
        <v>5560</v>
      </c>
      <c r="L353" s="85">
        <v>5223</v>
      </c>
      <c r="M353" s="85">
        <v>6666</v>
      </c>
      <c r="N353" s="85">
        <v>6206</v>
      </c>
      <c r="O353" s="85">
        <v>6178</v>
      </c>
      <c r="P353" s="85">
        <v>7325</v>
      </c>
      <c r="Q353" s="85">
        <v>8050</v>
      </c>
      <c r="R353" s="85">
        <v>8167</v>
      </c>
      <c r="S353" s="85">
        <v>7709</v>
      </c>
      <c r="T353" s="85">
        <v>6378</v>
      </c>
      <c r="U353" s="85">
        <v>5518</v>
      </c>
      <c r="V353" s="85">
        <v>5407</v>
      </c>
      <c r="W353" s="85">
        <v>5560</v>
      </c>
      <c r="X353" s="85">
        <v>5223</v>
      </c>
      <c r="Y353" s="85">
        <v>6666</v>
      </c>
      <c r="Z353" s="85">
        <v>6206</v>
      </c>
      <c r="AA353" s="85">
        <v>6178</v>
      </c>
      <c r="AB353" s="85">
        <v>7325</v>
      </c>
      <c r="AC353" s="85">
        <v>8050</v>
      </c>
      <c r="AD353" s="85">
        <v>8167</v>
      </c>
      <c r="AE353" s="103">
        <f>SUM(H353:AD353)</f>
        <v>149065</v>
      </c>
      <c r="AF353" s="87"/>
      <c r="AG353" s="88"/>
    </row>
    <row r="354" spans="1:33" x14ac:dyDescent="0.2">
      <c r="A354" s="189"/>
      <c r="B354" s="222"/>
      <c r="C354" s="104"/>
      <c r="D354" s="90" t="s">
        <v>204</v>
      </c>
      <c r="E354" s="91">
        <f>IF(C353&lt;8,INT(E352*契約月数),INT(E352*E353*契約月数))</f>
        <v>0</v>
      </c>
      <c r="F354" s="92"/>
      <c r="G354" s="93" t="s">
        <v>136</v>
      </c>
      <c r="H354" s="94">
        <f>INT(H352*H353)</f>
        <v>0</v>
      </c>
      <c r="I354" s="94">
        <f t="shared" ref="I354:AD354" si="219">INT(I352*I353)</f>
        <v>0</v>
      </c>
      <c r="J354" s="94">
        <f t="shared" si="219"/>
        <v>0</v>
      </c>
      <c r="K354" s="94">
        <f t="shared" si="219"/>
        <v>0</v>
      </c>
      <c r="L354" s="94">
        <f t="shared" si="219"/>
        <v>0</v>
      </c>
      <c r="M354" s="94">
        <f t="shared" si="219"/>
        <v>0</v>
      </c>
      <c r="N354" s="94">
        <f t="shared" si="219"/>
        <v>0</v>
      </c>
      <c r="O354" s="94">
        <f t="shared" si="219"/>
        <v>0</v>
      </c>
      <c r="P354" s="94">
        <f t="shared" si="219"/>
        <v>0</v>
      </c>
      <c r="Q354" s="94">
        <f t="shared" si="219"/>
        <v>0</v>
      </c>
      <c r="R354" s="94">
        <f t="shared" si="219"/>
        <v>0</v>
      </c>
      <c r="S354" s="94">
        <f t="shared" si="219"/>
        <v>0</v>
      </c>
      <c r="T354" s="94">
        <f t="shared" si="219"/>
        <v>0</v>
      </c>
      <c r="U354" s="94">
        <f t="shared" si="219"/>
        <v>0</v>
      </c>
      <c r="V354" s="94">
        <f t="shared" si="219"/>
        <v>0</v>
      </c>
      <c r="W354" s="94">
        <f t="shared" si="219"/>
        <v>0</v>
      </c>
      <c r="X354" s="94">
        <f t="shared" si="219"/>
        <v>0</v>
      </c>
      <c r="Y354" s="94">
        <f t="shared" si="219"/>
        <v>0</v>
      </c>
      <c r="Z354" s="94">
        <f t="shared" si="219"/>
        <v>0</v>
      </c>
      <c r="AA354" s="94">
        <f t="shared" si="219"/>
        <v>0</v>
      </c>
      <c r="AB354" s="94">
        <f t="shared" si="219"/>
        <v>0</v>
      </c>
      <c r="AC354" s="94">
        <f t="shared" si="219"/>
        <v>0</v>
      </c>
      <c r="AD354" s="94">
        <f t="shared" si="219"/>
        <v>0</v>
      </c>
      <c r="AE354" s="107">
        <f>SUM(H354:AD354)</f>
        <v>0</v>
      </c>
      <c r="AF354" s="96">
        <f>ROUNDDOWN(E354+AE354,0)</f>
        <v>0</v>
      </c>
      <c r="AG354" s="32"/>
    </row>
    <row r="355" spans="1:33" x14ac:dyDescent="0.2">
      <c r="A355" s="194">
        <v>23.1</v>
      </c>
      <c r="B355" s="237">
        <v>0</v>
      </c>
      <c r="C355" s="102"/>
      <c r="D355" s="73" t="s">
        <v>203</v>
      </c>
      <c r="E355" s="74">
        <f>VLOOKUP(C356,単価表,7)</f>
        <v>0</v>
      </c>
      <c r="F355" s="75"/>
      <c r="G355" s="76" t="s">
        <v>113</v>
      </c>
      <c r="H355" s="77">
        <f>VLOOKUP($C356,単価表,10)</f>
        <v>0</v>
      </c>
      <c r="I355" s="77">
        <f>VLOOKUP($C356,単価表,10)</f>
        <v>0</v>
      </c>
      <c r="J355" s="77">
        <f>VLOOKUP($C356,単価表,10)</f>
        <v>0</v>
      </c>
      <c r="K355" s="77">
        <f>VLOOKUP($C356,単価表,9)</f>
        <v>0</v>
      </c>
      <c r="L355" s="77">
        <f>VLOOKUP($C356,単価表,9)</f>
        <v>0</v>
      </c>
      <c r="M355" s="77">
        <f>VLOOKUP($C356,単価表,9)</f>
        <v>0</v>
      </c>
      <c r="N355" s="77">
        <f t="shared" ref="N355:V355" si="220">VLOOKUP($C356,単価表,10)</f>
        <v>0</v>
      </c>
      <c r="O355" s="77">
        <f t="shared" si="220"/>
        <v>0</v>
      </c>
      <c r="P355" s="77">
        <f t="shared" si="220"/>
        <v>0</v>
      </c>
      <c r="Q355" s="77">
        <f t="shared" si="220"/>
        <v>0</v>
      </c>
      <c r="R355" s="77">
        <f t="shared" si="220"/>
        <v>0</v>
      </c>
      <c r="S355" s="77">
        <f t="shared" si="220"/>
        <v>0</v>
      </c>
      <c r="T355" s="77">
        <f t="shared" si="220"/>
        <v>0</v>
      </c>
      <c r="U355" s="77">
        <f t="shared" si="220"/>
        <v>0</v>
      </c>
      <c r="V355" s="77">
        <f t="shared" si="220"/>
        <v>0</v>
      </c>
      <c r="W355" s="77">
        <f>VLOOKUP($C356,単価表,9)</f>
        <v>0</v>
      </c>
      <c r="X355" s="77">
        <f>VLOOKUP($C356,単価表,9)</f>
        <v>0</v>
      </c>
      <c r="Y355" s="77">
        <f>VLOOKUP($C356,単価表,9)</f>
        <v>0</v>
      </c>
      <c r="Z355" s="77">
        <f>VLOOKUP($C356,単価表,10)</f>
        <v>0</v>
      </c>
      <c r="AA355" s="77">
        <f>VLOOKUP($C356,単価表,10)</f>
        <v>0</v>
      </c>
      <c r="AB355" s="77">
        <f>VLOOKUP($C356,単価表,10)</f>
        <v>0</v>
      </c>
      <c r="AC355" s="77">
        <f>VLOOKUP($C356,単価表,10)</f>
        <v>0</v>
      </c>
      <c r="AD355" s="77">
        <f>VLOOKUP($C356,単価表,10)</f>
        <v>0</v>
      </c>
      <c r="AE355" s="78"/>
      <c r="AF355" s="79"/>
      <c r="AG355" s="71"/>
    </row>
    <row r="356" spans="1:33" x14ac:dyDescent="0.2">
      <c r="A356" s="195"/>
      <c r="B356" s="234"/>
      <c r="C356" s="80">
        <v>3</v>
      </c>
      <c r="D356" s="81" t="s">
        <v>202</v>
      </c>
      <c r="E356" s="82">
        <v>15</v>
      </c>
      <c r="F356" s="83" t="s">
        <v>165</v>
      </c>
      <c r="G356" s="84" t="s">
        <v>114</v>
      </c>
      <c r="H356" s="85">
        <v>21</v>
      </c>
      <c r="I356" s="85">
        <v>16</v>
      </c>
      <c r="J356" s="85">
        <v>8</v>
      </c>
      <c r="K356" s="85">
        <v>11</v>
      </c>
      <c r="L356" s="85">
        <v>4</v>
      </c>
      <c r="M356" s="85">
        <v>0</v>
      </c>
      <c r="N356" s="85">
        <v>14</v>
      </c>
      <c r="O356" s="85">
        <v>7</v>
      </c>
      <c r="P356" s="85">
        <v>6</v>
      </c>
      <c r="Q356" s="85">
        <v>11</v>
      </c>
      <c r="R356" s="85">
        <v>8</v>
      </c>
      <c r="S356" s="85">
        <v>9</v>
      </c>
      <c r="T356" s="85">
        <v>21</v>
      </c>
      <c r="U356" s="85">
        <v>16</v>
      </c>
      <c r="V356" s="85">
        <v>8</v>
      </c>
      <c r="W356" s="85">
        <v>11</v>
      </c>
      <c r="X356" s="85">
        <v>4</v>
      </c>
      <c r="Y356" s="85">
        <v>0</v>
      </c>
      <c r="Z356" s="85">
        <v>14</v>
      </c>
      <c r="AA356" s="85">
        <v>7</v>
      </c>
      <c r="AB356" s="85">
        <v>6</v>
      </c>
      <c r="AC356" s="85">
        <v>11</v>
      </c>
      <c r="AD356" s="85">
        <v>8</v>
      </c>
      <c r="AE356" s="103">
        <f>SUM(H356:AD356)</f>
        <v>221</v>
      </c>
      <c r="AF356" s="87"/>
      <c r="AG356" s="88"/>
    </row>
    <row r="357" spans="1:33" x14ac:dyDescent="0.2">
      <c r="A357" s="196"/>
      <c r="B357" s="235"/>
      <c r="C357" s="104"/>
      <c r="D357" s="90" t="s">
        <v>204</v>
      </c>
      <c r="E357" s="91">
        <f>IF(C356&lt;8,INT(E355*契約月数),INT(E355*E356*契約月数))</f>
        <v>0</v>
      </c>
      <c r="F357" s="92"/>
      <c r="G357" s="93" t="s">
        <v>136</v>
      </c>
      <c r="H357" s="94">
        <f>INT(H355*H356)</f>
        <v>0</v>
      </c>
      <c r="I357" s="94">
        <f t="shared" ref="I357:AD357" si="221">INT(I355*I356)</f>
        <v>0</v>
      </c>
      <c r="J357" s="94">
        <f t="shared" si="221"/>
        <v>0</v>
      </c>
      <c r="K357" s="94">
        <f t="shared" si="221"/>
        <v>0</v>
      </c>
      <c r="L357" s="94">
        <f t="shared" si="221"/>
        <v>0</v>
      </c>
      <c r="M357" s="94">
        <f t="shared" si="221"/>
        <v>0</v>
      </c>
      <c r="N357" s="94">
        <f t="shared" si="221"/>
        <v>0</v>
      </c>
      <c r="O357" s="94">
        <f t="shared" si="221"/>
        <v>0</v>
      </c>
      <c r="P357" s="94">
        <f t="shared" si="221"/>
        <v>0</v>
      </c>
      <c r="Q357" s="94">
        <f t="shared" si="221"/>
        <v>0</v>
      </c>
      <c r="R357" s="94">
        <f t="shared" si="221"/>
        <v>0</v>
      </c>
      <c r="S357" s="94">
        <f t="shared" si="221"/>
        <v>0</v>
      </c>
      <c r="T357" s="94">
        <f t="shared" si="221"/>
        <v>0</v>
      </c>
      <c r="U357" s="94">
        <f t="shared" si="221"/>
        <v>0</v>
      </c>
      <c r="V357" s="94">
        <f t="shared" si="221"/>
        <v>0</v>
      </c>
      <c r="W357" s="94">
        <f t="shared" si="221"/>
        <v>0</v>
      </c>
      <c r="X357" s="94">
        <f t="shared" si="221"/>
        <v>0</v>
      </c>
      <c r="Y357" s="94">
        <f t="shared" si="221"/>
        <v>0</v>
      </c>
      <c r="Z357" s="94">
        <f t="shared" si="221"/>
        <v>0</v>
      </c>
      <c r="AA357" s="94">
        <f t="shared" si="221"/>
        <v>0</v>
      </c>
      <c r="AB357" s="94">
        <f t="shared" si="221"/>
        <v>0</v>
      </c>
      <c r="AC357" s="94">
        <f t="shared" si="221"/>
        <v>0</v>
      </c>
      <c r="AD357" s="94">
        <f t="shared" si="221"/>
        <v>0</v>
      </c>
      <c r="AE357" s="107">
        <f>SUM(H357:AD357)</f>
        <v>0</v>
      </c>
      <c r="AF357" s="96">
        <f>ROUNDDOWN(E357+AE357,0)</f>
        <v>0</v>
      </c>
      <c r="AG357" s="32"/>
    </row>
    <row r="358" spans="1:33" x14ac:dyDescent="0.2">
      <c r="A358" s="193">
        <v>24</v>
      </c>
      <c r="B358" s="221" t="s">
        <v>49</v>
      </c>
      <c r="C358" s="105"/>
      <c r="D358" s="73" t="s">
        <v>203</v>
      </c>
      <c r="E358" s="74">
        <f>VLOOKUP(C359,単価表,7)</f>
        <v>0</v>
      </c>
      <c r="F358" s="75"/>
      <c r="G358" s="76" t="s">
        <v>113</v>
      </c>
      <c r="H358" s="77">
        <f>VLOOKUP($C359,単価表,10)</f>
        <v>0</v>
      </c>
      <c r="I358" s="77">
        <f>VLOOKUP($C359,単価表,10)</f>
        <v>0</v>
      </c>
      <c r="J358" s="77">
        <f>VLOOKUP($C359,単価表,10)</f>
        <v>0</v>
      </c>
      <c r="K358" s="77">
        <f>VLOOKUP($C359,単価表,9)</f>
        <v>0</v>
      </c>
      <c r="L358" s="77">
        <f>VLOOKUP($C359,単価表,9)</f>
        <v>0</v>
      </c>
      <c r="M358" s="77">
        <f>VLOOKUP($C359,単価表,9)</f>
        <v>0</v>
      </c>
      <c r="N358" s="77">
        <f t="shared" ref="N358:V358" si="222">VLOOKUP($C359,単価表,10)</f>
        <v>0</v>
      </c>
      <c r="O358" s="77">
        <f t="shared" si="222"/>
        <v>0</v>
      </c>
      <c r="P358" s="77">
        <f t="shared" si="222"/>
        <v>0</v>
      </c>
      <c r="Q358" s="77">
        <f t="shared" si="222"/>
        <v>0</v>
      </c>
      <c r="R358" s="77">
        <f t="shared" si="222"/>
        <v>0</v>
      </c>
      <c r="S358" s="77">
        <f t="shared" si="222"/>
        <v>0</v>
      </c>
      <c r="T358" s="77">
        <f t="shared" si="222"/>
        <v>0</v>
      </c>
      <c r="U358" s="77">
        <f t="shared" si="222"/>
        <v>0</v>
      </c>
      <c r="V358" s="77">
        <f t="shared" si="222"/>
        <v>0</v>
      </c>
      <c r="W358" s="77">
        <f>VLOOKUP($C359,単価表,9)</f>
        <v>0</v>
      </c>
      <c r="X358" s="77">
        <f>VLOOKUP($C359,単価表,9)</f>
        <v>0</v>
      </c>
      <c r="Y358" s="77">
        <f>VLOOKUP($C359,単価表,9)</f>
        <v>0</v>
      </c>
      <c r="Z358" s="77">
        <f>VLOOKUP($C359,単価表,10)</f>
        <v>0</v>
      </c>
      <c r="AA358" s="77">
        <f>VLOOKUP($C359,単価表,10)</f>
        <v>0</v>
      </c>
      <c r="AB358" s="77">
        <f>VLOOKUP($C359,単価表,10)</f>
        <v>0</v>
      </c>
      <c r="AC358" s="77">
        <f>VLOOKUP($C359,単価表,10)</f>
        <v>0</v>
      </c>
      <c r="AD358" s="77">
        <f>VLOOKUP($C359,単価表,10)</f>
        <v>0</v>
      </c>
      <c r="AE358" s="78"/>
      <c r="AF358" s="79"/>
      <c r="AG358" s="71"/>
    </row>
    <row r="359" spans="1:33" x14ac:dyDescent="0.2">
      <c r="A359" s="188"/>
      <c r="B359" s="198"/>
      <c r="C359" s="80">
        <v>11</v>
      </c>
      <c r="D359" s="81" t="s">
        <v>202</v>
      </c>
      <c r="E359" s="82">
        <v>170</v>
      </c>
      <c r="F359" s="83" t="s">
        <v>166</v>
      </c>
      <c r="G359" s="84" t="s">
        <v>114</v>
      </c>
      <c r="H359" s="85">
        <v>14302</v>
      </c>
      <c r="I359" s="85">
        <v>15164</v>
      </c>
      <c r="J359" s="85">
        <v>17488</v>
      </c>
      <c r="K359" s="85">
        <v>21738</v>
      </c>
      <c r="L359" s="85">
        <v>13959</v>
      </c>
      <c r="M359" s="85">
        <v>16595</v>
      </c>
      <c r="N359" s="85">
        <v>13515</v>
      </c>
      <c r="O359" s="85">
        <v>13888</v>
      </c>
      <c r="P359" s="85">
        <v>18242</v>
      </c>
      <c r="Q359" s="85">
        <v>17415</v>
      </c>
      <c r="R359" s="85">
        <v>19925</v>
      </c>
      <c r="S359" s="85">
        <v>18010</v>
      </c>
      <c r="T359" s="85">
        <v>14302</v>
      </c>
      <c r="U359" s="85">
        <v>15164</v>
      </c>
      <c r="V359" s="85">
        <v>17488</v>
      </c>
      <c r="W359" s="85">
        <v>21738</v>
      </c>
      <c r="X359" s="85">
        <v>13959</v>
      </c>
      <c r="Y359" s="85">
        <v>16595</v>
      </c>
      <c r="Z359" s="85">
        <v>13515</v>
      </c>
      <c r="AA359" s="85">
        <v>13888</v>
      </c>
      <c r="AB359" s="85">
        <v>18242</v>
      </c>
      <c r="AC359" s="85">
        <v>17415</v>
      </c>
      <c r="AD359" s="85">
        <v>19925</v>
      </c>
      <c r="AE359" s="103">
        <f>SUM(H359:AD359)</f>
        <v>382472</v>
      </c>
      <c r="AF359" s="87"/>
      <c r="AG359" s="88"/>
    </row>
    <row r="360" spans="1:33" x14ac:dyDescent="0.2">
      <c r="A360" s="220"/>
      <c r="B360" s="222"/>
      <c r="C360" s="106"/>
      <c r="D360" s="90" t="s">
        <v>204</v>
      </c>
      <c r="E360" s="91">
        <f>IF(C359&lt;8,INT(E358*契約月数),INT(E358*E359*契約月数))</f>
        <v>0</v>
      </c>
      <c r="F360" s="92"/>
      <c r="G360" s="93" t="s">
        <v>136</v>
      </c>
      <c r="H360" s="94">
        <f>INT(H358*H359)</f>
        <v>0</v>
      </c>
      <c r="I360" s="94">
        <f t="shared" ref="I360:AD360" si="223">INT(I358*I359)</f>
        <v>0</v>
      </c>
      <c r="J360" s="94">
        <f t="shared" si="223"/>
        <v>0</v>
      </c>
      <c r="K360" s="94">
        <f t="shared" si="223"/>
        <v>0</v>
      </c>
      <c r="L360" s="94">
        <f t="shared" si="223"/>
        <v>0</v>
      </c>
      <c r="M360" s="94">
        <f t="shared" si="223"/>
        <v>0</v>
      </c>
      <c r="N360" s="94">
        <f t="shared" si="223"/>
        <v>0</v>
      </c>
      <c r="O360" s="94">
        <f t="shared" si="223"/>
        <v>0</v>
      </c>
      <c r="P360" s="94">
        <f t="shared" si="223"/>
        <v>0</v>
      </c>
      <c r="Q360" s="94">
        <f t="shared" si="223"/>
        <v>0</v>
      </c>
      <c r="R360" s="94">
        <f t="shared" si="223"/>
        <v>0</v>
      </c>
      <c r="S360" s="94">
        <f t="shared" si="223"/>
        <v>0</v>
      </c>
      <c r="T360" s="94">
        <f t="shared" si="223"/>
        <v>0</v>
      </c>
      <c r="U360" s="94">
        <f t="shared" si="223"/>
        <v>0</v>
      </c>
      <c r="V360" s="94">
        <f t="shared" si="223"/>
        <v>0</v>
      </c>
      <c r="W360" s="94">
        <f t="shared" si="223"/>
        <v>0</v>
      </c>
      <c r="X360" s="94">
        <f t="shared" si="223"/>
        <v>0</v>
      </c>
      <c r="Y360" s="94">
        <f t="shared" si="223"/>
        <v>0</v>
      </c>
      <c r="Z360" s="94">
        <f t="shared" si="223"/>
        <v>0</v>
      </c>
      <c r="AA360" s="94">
        <f t="shared" si="223"/>
        <v>0</v>
      </c>
      <c r="AB360" s="94">
        <f t="shared" si="223"/>
        <v>0</v>
      </c>
      <c r="AC360" s="94">
        <f t="shared" si="223"/>
        <v>0</v>
      </c>
      <c r="AD360" s="94">
        <f t="shared" si="223"/>
        <v>0</v>
      </c>
      <c r="AE360" s="107">
        <f>SUM(H360:AD360)</f>
        <v>0</v>
      </c>
      <c r="AF360" s="96">
        <f>ROUNDDOWN(E360+AE360,0)</f>
        <v>0</v>
      </c>
      <c r="AG360" s="32"/>
    </row>
    <row r="361" spans="1:33" x14ac:dyDescent="0.2">
      <c r="A361" s="232">
        <v>25</v>
      </c>
      <c r="B361" s="221" t="s">
        <v>52</v>
      </c>
      <c r="C361" s="109"/>
      <c r="D361" s="73" t="s">
        <v>203</v>
      </c>
      <c r="E361" s="74">
        <f>VLOOKUP(C362,単価表,7)</f>
        <v>0</v>
      </c>
      <c r="F361" s="75"/>
      <c r="G361" s="76" t="s">
        <v>113</v>
      </c>
      <c r="H361" s="77">
        <f>VLOOKUP($C362,単価表,10)</f>
        <v>0</v>
      </c>
      <c r="I361" s="77">
        <f>VLOOKUP($C362,単価表,10)</f>
        <v>0</v>
      </c>
      <c r="J361" s="77">
        <f>VLOOKUP($C362,単価表,10)</f>
        <v>0</v>
      </c>
      <c r="K361" s="77">
        <f>VLOOKUP($C362,単価表,9)</f>
        <v>0</v>
      </c>
      <c r="L361" s="77">
        <f>VLOOKUP($C362,単価表,9)</f>
        <v>0</v>
      </c>
      <c r="M361" s="77">
        <f>VLOOKUP($C362,単価表,9)</f>
        <v>0</v>
      </c>
      <c r="N361" s="77">
        <f t="shared" ref="N361:V361" si="224">VLOOKUP($C362,単価表,10)</f>
        <v>0</v>
      </c>
      <c r="O361" s="77">
        <f t="shared" si="224"/>
        <v>0</v>
      </c>
      <c r="P361" s="77">
        <f t="shared" si="224"/>
        <v>0</v>
      </c>
      <c r="Q361" s="77">
        <f t="shared" si="224"/>
        <v>0</v>
      </c>
      <c r="R361" s="77">
        <f t="shared" si="224"/>
        <v>0</v>
      </c>
      <c r="S361" s="77">
        <f t="shared" si="224"/>
        <v>0</v>
      </c>
      <c r="T361" s="77">
        <f t="shared" si="224"/>
        <v>0</v>
      </c>
      <c r="U361" s="77">
        <f t="shared" si="224"/>
        <v>0</v>
      </c>
      <c r="V361" s="77">
        <f t="shared" si="224"/>
        <v>0</v>
      </c>
      <c r="W361" s="77">
        <f>VLOOKUP($C362,単価表,9)</f>
        <v>0</v>
      </c>
      <c r="X361" s="77">
        <f>VLOOKUP($C362,単価表,9)</f>
        <v>0</v>
      </c>
      <c r="Y361" s="77">
        <f>VLOOKUP($C362,単価表,9)</f>
        <v>0</v>
      </c>
      <c r="Z361" s="77">
        <f>VLOOKUP($C362,単価表,10)</f>
        <v>0</v>
      </c>
      <c r="AA361" s="77">
        <f>VLOOKUP($C362,単価表,10)</f>
        <v>0</v>
      </c>
      <c r="AB361" s="77">
        <f>VLOOKUP($C362,単価表,10)</f>
        <v>0</v>
      </c>
      <c r="AC361" s="77">
        <f>VLOOKUP($C362,単価表,10)</f>
        <v>0</v>
      </c>
      <c r="AD361" s="77">
        <f>VLOOKUP($C362,単価表,10)</f>
        <v>0</v>
      </c>
      <c r="AE361" s="78"/>
      <c r="AF361" s="79"/>
      <c r="AG361" s="71"/>
    </row>
    <row r="362" spans="1:33" x14ac:dyDescent="0.2">
      <c r="A362" s="188"/>
      <c r="B362" s="198"/>
      <c r="C362" s="80">
        <v>11</v>
      </c>
      <c r="D362" s="81" t="s">
        <v>202</v>
      </c>
      <c r="E362" s="82">
        <v>65</v>
      </c>
      <c r="F362" s="83" t="s">
        <v>166</v>
      </c>
      <c r="G362" s="84" t="s">
        <v>114</v>
      </c>
      <c r="H362" s="85">
        <v>5939</v>
      </c>
      <c r="I362" s="85">
        <v>5698</v>
      </c>
      <c r="J362" s="85">
        <v>6619</v>
      </c>
      <c r="K362" s="85">
        <v>10966</v>
      </c>
      <c r="L362" s="85">
        <v>7859</v>
      </c>
      <c r="M362" s="85">
        <v>8157</v>
      </c>
      <c r="N362" s="85">
        <v>5920</v>
      </c>
      <c r="O362" s="85">
        <v>5692</v>
      </c>
      <c r="P362" s="85">
        <v>7002</v>
      </c>
      <c r="Q362" s="85">
        <v>8147</v>
      </c>
      <c r="R362" s="85">
        <v>7514</v>
      </c>
      <c r="S362" s="85">
        <v>7436</v>
      </c>
      <c r="T362" s="85">
        <v>5939</v>
      </c>
      <c r="U362" s="85">
        <v>5698</v>
      </c>
      <c r="V362" s="85">
        <v>6619</v>
      </c>
      <c r="W362" s="85">
        <v>10966</v>
      </c>
      <c r="X362" s="85">
        <v>7859</v>
      </c>
      <c r="Y362" s="85">
        <v>8157</v>
      </c>
      <c r="Z362" s="85">
        <v>5920</v>
      </c>
      <c r="AA362" s="85">
        <v>5692</v>
      </c>
      <c r="AB362" s="85">
        <v>7002</v>
      </c>
      <c r="AC362" s="85">
        <v>8147</v>
      </c>
      <c r="AD362" s="85">
        <v>7514</v>
      </c>
      <c r="AE362" s="103">
        <f>SUM(H362:AD362)</f>
        <v>166462</v>
      </c>
      <c r="AF362" s="87"/>
      <c r="AG362" s="88"/>
    </row>
    <row r="363" spans="1:33" x14ac:dyDescent="0.2">
      <c r="A363" s="220"/>
      <c r="B363" s="222"/>
      <c r="C363" s="106"/>
      <c r="D363" s="90" t="s">
        <v>204</v>
      </c>
      <c r="E363" s="91">
        <f>IF(C362&lt;8,INT(E361*契約月数),INT(E361*E362*契約月数))</f>
        <v>0</v>
      </c>
      <c r="F363" s="92"/>
      <c r="G363" s="93" t="s">
        <v>136</v>
      </c>
      <c r="H363" s="94">
        <f>INT(H361*H362)</f>
        <v>0</v>
      </c>
      <c r="I363" s="94">
        <f t="shared" ref="I363:AD363" si="225">INT(I361*I362)</f>
        <v>0</v>
      </c>
      <c r="J363" s="94">
        <f t="shared" si="225"/>
        <v>0</v>
      </c>
      <c r="K363" s="94">
        <f t="shared" si="225"/>
        <v>0</v>
      </c>
      <c r="L363" s="94">
        <f t="shared" si="225"/>
        <v>0</v>
      </c>
      <c r="M363" s="94">
        <f t="shared" si="225"/>
        <v>0</v>
      </c>
      <c r="N363" s="94">
        <f t="shared" si="225"/>
        <v>0</v>
      </c>
      <c r="O363" s="94">
        <f t="shared" si="225"/>
        <v>0</v>
      </c>
      <c r="P363" s="94">
        <f t="shared" si="225"/>
        <v>0</v>
      </c>
      <c r="Q363" s="94">
        <f t="shared" si="225"/>
        <v>0</v>
      </c>
      <c r="R363" s="94">
        <f t="shared" si="225"/>
        <v>0</v>
      </c>
      <c r="S363" s="94">
        <f t="shared" si="225"/>
        <v>0</v>
      </c>
      <c r="T363" s="94">
        <f t="shared" si="225"/>
        <v>0</v>
      </c>
      <c r="U363" s="94">
        <f t="shared" si="225"/>
        <v>0</v>
      </c>
      <c r="V363" s="94">
        <f t="shared" si="225"/>
        <v>0</v>
      </c>
      <c r="W363" s="94">
        <f t="shared" si="225"/>
        <v>0</v>
      </c>
      <c r="X363" s="94">
        <f t="shared" si="225"/>
        <v>0</v>
      </c>
      <c r="Y363" s="94">
        <f t="shared" si="225"/>
        <v>0</v>
      </c>
      <c r="Z363" s="94">
        <f t="shared" si="225"/>
        <v>0</v>
      </c>
      <c r="AA363" s="94">
        <f t="shared" si="225"/>
        <v>0</v>
      </c>
      <c r="AB363" s="94">
        <f t="shared" si="225"/>
        <v>0</v>
      </c>
      <c r="AC363" s="94">
        <f t="shared" si="225"/>
        <v>0</v>
      </c>
      <c r="AD363" s="94">
        <f t="shared" si="225"/>
        <v>0</v>
      </c>
      <c r="AE363" s="107">
        <f>SUM(H363:AD363)</f>
        <v>0</v>
      </c>
      <c r="AF363" s="96">
        <f>ROUNDDOWN(E363+AE363,0)</f>
        <v>0</v>
      </c>
      <c r="AG363" s="32"/>
    </row>
    <row r="364" spans="1:33" x14ac:dyDescent="0.2">
      <c r="A364" s="239">
        <v>26</v>
      </c>
      <c r="B364" s="221" t="s">
        <v>53</v>
      </c>
      <c r="C364" s="102"/>
      <c r="D364" s="73" t="s">
        <v>203</v>
      </c>
      <c r="E364" s="74">
        <f>VLOOKUP(C365,単価表,7)</f>
        <v>0</v>
      </c>
      <c r="F364" s="75"/>
      <c r="G364" s="76" t="s">
        <v>113</v>
      </c>
      <c r="H364" s="77">
        <f>VLOOKUP($C365,単価表,10)</f>
        <v>0</v>
      </c>
      <c r="I364" s="77">
        <f>VLOOKUP($C365,単価表,10)</f>
        <v>0</v>
      </c>
      <c r="J364" s="77">
        <f>VLOOKUP($C365,単価表,10)</f>
        <v>0</v>
      </c>
      <c r="K364" s="77">
        <f>VLOOKUP($C365,単価表,9)</f>
        <v>0</v>
      </c>
      <c r="L364" s="77">
        <f>VLOOKUP($C365,単価表,9)</f>
        <v>0</v>
      </c>
      <c r="M364" s="77">
        <f>VLOOKUP($C365,単価表,9)</f>
        <v>0</v>
      </c>
      <c r="N364" s="77">
        <f t="shared" ref="N364:V364" si="226">VLOOKUP($C365,単価表,10)</f>
        <v>0</v>
      </c>
      <c r="O364" s="77">
        <f t="shared" si="226"/>
        <v>0</v>
      </c>
      <c r="P364" s="77">
        <f t="shared" si="226"/>
        <v>0</v>
      </c>
      <c r="Q364" s="77">
        <f t="shared" si="226"/>
        <v>0</v>
      </c>
      <c r="R364" s="77">
        <f t="shared" si="226"/>
        <v>0</v>
      </c>
      <c r="S364" s="77">
        <f t="shared" si="226"/>
        <v>0</v>
      </c>
      <c r="T364" s="77">
        <f t="shared" si="226"/>
        <v>0</v>
      </c>
      <c r="U364" s="77">
        <f t="shared" si="226"/>
        <v>0</v>
      </c>
      <c r="V364" s="77">
        <f t="shared" si="226"/>
        <v>0</v>
      </c>
      <c r="W364" s="77">
        <f>VLOOKUP($C365,単価表,9)</f>
        <v>0</v>
      </c>
      <c r="X364" s="77">
        <f>VLOOKUP($C365,単価表,9)</f>
        <v>0</v>
      </c>
      <c r="Y364" s="77">
        <f>VLOOKUP($C365,単価表,9)</f>
        <v>0</v>
      </c>
      <c r="Z364" s="77">
        <f>VLOOKUP($C365,単価表,10)</f>
        <v>0</v>
      </c>
      <c r="AA364" s="77">
        <f>VLOOKUP($C365,単価表,10)</f>
        <v>0</v>
      </c>
      <c r="AB364" s="77">
        <f>VLOOKUP($C365,単価表,10)</f>
        <v>0</v>
      </c>
      <c r="AC364" s="77">
        <f>VLOOKUP($C365,単価表,10)</f>
        <v>0</v>
      </c>
      <c r="AD364" s="77">
        <f>VLOOKUP($C365,単価表,10)</f>
        <v>0</v>
      </c>
      <c r="AE364" s="78"/>
      <c r="AF364" s="79"/>
      <c r="AG364" s="71"/>
    </row>
    <row r="365" spans="1:33" x14ac:dyDescent="0.2">
      <c r="A365" s="240"/>
      <c r="B365" s="198"/>
      <c r="C365" s="80">
        <v>11</v>
      </c>
      <c r="D365" s="81" t="s">
        <v>202</v>
      </c>
      <c r="E365" s="82">
        <v>57</v>
      </c>
      <c r="F365" s="83" t="s">
        <v>166</v>
      </c>
      <c r="G365" s="84" t="s">
        <v>114</v>
      </c>
      <c r="H365" s="85">
        <v>4830</v>
      </c>
      <c r="I365" s="85">
        <v>4543</v>
      </c>
      <c r="J365" s="85">
        <v>5667</v>
      </c>
      <c r="K365" s="85">
        <v>8673</v>
      </c>
      <c r="L365" s="85">
        <v>5346</v>
      </c>
      <c r="M365" s="85">
        <v>5073</v>
      </c>
      <c r="N365" s="85">
        <v>5111</v>
      </c>
      <c r="O365" s="85">
        <v>5016</v>
      </c>
      <c r="P365" s="85">
        <v>7104</v>
      </c>
      <c r="Q365" s="85">
        <v>8724</v>
      </c>
      <c r="R365" s="85">
        <v>8288</v>
      </c>
      <c r="S365" s="85">
        <v>6730</v>
      </c>
      <c r="T365" s="85">
        <v>4830</v>
      </c>
      <c r="U365" s="85">
        <v>4543</v>
      </c>
      <c r="V365" s="85">
        <v>5667</v>
      </c>
      <c r="W365" s="85">
        <v>8673</v>
      </c>
      <c r="X365" s="85">
        <v>5346</v>
      </c>
      <c r="Y365" s="85">
        <v>5073</v>
      </c>
      <c r="Z365" s="85">
        <v>5111</v>
      </c>
      <c r="AA365" s="85">
        <v>5016</v>
      </c>
      <c r="AB365" s="85">
        <v>7104</v>
      </c>
      <c r="AC365" s="85">
        <v>8724</v>
      </c>
      <c r="AD365" s="85">
        <v>8288</v>
      </c>
      <c r="AE365" s="103">
        <f>SUM(H365:AD365)</f>
        <v>143480</v>
      </c>
      <c r="AF365" s="87"/>
      <c r="AG365" s="88"/>
    </row>
    <row r="366" spans="1:33" x14ac:dyDescent="0.2">
      <c r="A366" s="241"/>
      <c r="B366" s="199"/>
      <c r="C366" s="104"/>
      <c r="D366" s="90" t="s">
        <v>204</v>
      </c>
      <c r="E366" s="91">
        <f>IF(C365&lt;8,INT(E364*契約月数),INT(E364*E365*契約月数))</f>
        <v>0</v>
      </c>
      <c r="F366" s="92"/>
      <c r="G366" s="93" t="s">
        <v>136</v>
      </c>
      <c r="H366" s="94">
        <f>INT(H364*H365)</f>
        <v>0</v>
      </c>
      <c r="I366" s="94">
        <f t="shared" ref="I366:AD366" si="227">INT(I364*I365)</f>
        <v>0</v>
      </c>
      <c r="J366" s="94">
        <f t="shared" si="227"/>
        <v>0</v>
      </c>
      <c r="K366" s="94">
        <f t="shared" si="227"/>
        <v>0</v>
      </c>
      <c r="L366" s="94">
        <f t="shared" si="227"/>
        <v>0</v>
      </c>
      <c r="M366" s="94">
        <f t="shared" si="227"/>
        <v>0</v>
      </c>
      <c r="N366" s="94">
        <f t="shared" si="227"/>
        <v>0</v>
      </c>
      <c r="O366" s="94">
        <f t="shared" si="227"/>
        <v>0</v>
      </c>
      <c r="P366" s="94">
        <f t="shared" si="227"/>
        <v>0</v>
      </c>
      <c r="Q366" s="94">
        <f t="shared" si="227"/>
        <v>0</v>
      </c>
      <c r="R366" s="94">
        <f t="shared" si="227"/>
        <v>0</v>
      </c>
      <c r="S366" s="94">
        <f t="shared" si="227"/>
        <v>0</v>
      </c>
      <c r="T366" s="94">
        <f t="shared" si="227"/>
        <v>0</v>
      </c>
      <c r="U366" s="94">
        <f t="shared" si="227"/>
        <v>0</v>
      </c>
      <c r="V366" s="94">
        <f t="shared" si="227"/>
        <v>0</v>
      </c>
      <c r="W366" s="94">
        <f t="shared" si="227"/>
        <v>0</v>
      </c>
      <c r="X366" s="94">
        <f t="shared" si="227"/>
        <v>0</v>
      </c>
      <c r="Y366" s="94">
        <f t="shared" si="227"/>
        <v>0</v>
      </c>
      <c r="Z366" s="94">
        <f t="shared" si="227"/>
        <v>0</v>
      </c>
      <c r="AA366" s="94">
        <f t="shared" si="227"/>
        <v>0</v>
      </c>
      <c r="AB366" s="94">
        <f t="shared" si="227"/>
        <v>0</v>
      </c>
      <c r="AC366" s="94">
        <f t="shared" si="227"/>
        <v>0</v>
      </c>
      <c r="AD366" s="94">
        <f t="shared" si="227"/>
        <v>0</v>
      </c>
      <c r="AE366" s="107">
        <f>SUM(H366:AD366)</f>
        <v>0</v>
      </c>
      <c r="AF366" s="96">
        <f>ROUNDDOWN(E366+AE366,0)</f>
        <v>0</v>
      </c>
      <c r="AG366" s="32"/>
    </row>
    <row r="367" spans="1:33" x14ac:dyDescent="0.2">
      <c r="A367" s="239">
        <v>27</v>
      </c>
      <c r="B367" s="221" t="s">
        <v>54</v>
      </c>
      <c r="C367" s="102"/>
      <c r="D367" s="73" t="s">
        <v>203</v>
      </c>
      <c r="E367" s="74">
        <f>VLOOKUP(C368,単価表,7)</f>
        <v>0</v>
      </c>
      <c r="F367" s="75"/>
      <c r="G367" s="76" t="s">
        <v>113</v>
      </c>
      <c r="H367" s="77">
        <f>VLOOKUP($C368,単価表,10)</f>
        <v>0</v>
      </c>
      <c r="I367" s="77">
        <f>VLOOKUP($C368,単価表,10)</f>
        <v>0</v>
      </c>
      <c r="J367" s="77">
        <f>VLOOKUP($C368,単価表,10)</f>
        <v>0</v>
      </c>
      <c r="K367" s="77">
        <f>VLOOKUP($C368,単価表,9)</f>
        <v>0</v>
      </c>
      <c r="L367" s="77">
        <f>VLOOKUP($C368,単価表,9)</f>
        <v>0</v>
      </c>
      <c r="M367" s="77">
        <f>VLOOKUP($C368,単価表,9)</f>
        <v>0</v>
      </c>
      <c r="N367" s="77">
        <f t="shared" ref="N367:V367" si="228">VLOOKUP($C368,単価表,10)</f>
        <v>0</v>
      </c>
      <c r="O367" s="77">
        <f t="shared" si="228"/>
        <v>0</v>
      </c>
      <c r="P367" s="77">
        <f t="shared" si="228"/>
        <v>0</v>
      </c>
      <c r="Q367" s="77">
        <f t="shared" si="228"/>
        <v>0</v>
      </c>
      <c r="R367" s="77">
        <f t="shared" si="228"/>
        <v>0</v>
      </c>
      <c r="S367" s="77">
        <f t="shared" si="228"/>
        <v>0</v>
      </c>
      <c r="T367" s="77">
        <f t="shared" si="228"/>
        <v>0</v>
      </c>
      <c r="U367" s="77">
        <f t="shared" si="228"/>
        <v>0</v>
      </c>
      <c r="V367" s="77">
        <f t="shared" si="228"/>
        <v>0</v>
      </c>
      <c r="W367" s="77">
        <f>VLOOKUP($C368,単価表,9)</f>
        <v>0</v>
      </c>
      <c r="X367" s="77">
        <f>VLOOKUP($C368,単価表,9)</f>
        <v>0</v>
      </c>
      <c r="Y367" s="77">
        <f>VLOOKUP($C368,単価表,9)</f>
        <v>0</v>
      </c>
      <c r="Z367" s="77">
        <f>VLOOKUP($C368,単価表,10)</f>
        <v>0</v>
      </c>
      <c r="AA367" s="77">
        <f>VLOOKUP($C368,単価表,10)</f>
        <v>0</v>
      </c>
      <c r="AB367" s="77">
        <f>VLOOKUP($C368,単価表,10)</f>
        <v>0</v>
      </c>
      <c r="AC367" s="77">
        <f>VLOOKUP($C368,単価表,10)</f>
        <v>0</v>
      </c>
      <c r="AD367" s="77">
        <f>VLOOKUP($C368,単価表,10)</f>
        <v>0</v>
      </c>
      <c r="AE367" s="78"/>
      <c r="AF367" s="79"/>
      <c r="AG367" s="71"/>
    </row>
    <row r="368" spans="1:33" x14ac:dyDescent="0.2">
      <c r="A368" s="240"/>
      <c r="B368" s="198"/>
      <c r="C368" s="80">
        <v>11</v>
      </c>
      <c r="D368" s="81" t="s">
        <v>202</v>
      </c>
      <c r="E368" s="82">
        <v>51</v>
      </c>
      <c r="F368" s="83" t="s">
        <v>166</v>
      </c>
      <c r="G368" s="84" t="s">
        <v>114</v>
      </c>
      <c r="H368" s="85">
        <v>6797</v>
      </c>
      <c r="I368" s="85">
        <v>5146</v>
      </c>
      <c r="J368" s="85">
        <v>5968</v>
      </c>
      <c r="K368" s="85">
        <v>6668</v>
      </c>
      <c r="L368" s="85">
        <v>7749</v>
      </c>
      <c r="M368" s="85">
        <v>8492</v>
      </c>
      <c r="N368" s="85">
        <v>6175</v>
      </c>
      <c r="O368" s="85">
        <v>5208</v>
      </c>
      <c r="P368" s="85">
        <v>6810</v>
      </c>
      <c r="Q368" s="85">
        <v>7960</v>
      </c>
      <c r="R368" s="85">
        <v>7795</v>
      </c>
      <c r="S368" s="85">
        <v>8061</v>
      </c>
      <c r="T368" s="85">
        <v>6797</v>
      </c>
      <c r="U368" s="85">
        <v>5146</v>
      </c>
      <c r="V368" s="85">
        <v>5968</v>
      </c>
      <c r="W368" s="85">
        <v>6668</v>
      </c>
      <c r="X368" s="85">
        <v>7749</v>
      </c>
      <c r="Y368" s="85">
        <v>8492</v>
      </c>
      <c r="Z368" s="85">
        <v>6175</v>
      </c>
      <c r="AA368" s="85">
        <v>5208</v>
      </c>
      <c r="AB368" s="85">
        <v>6810</v>
      </c>
      <c r="AC368" s="85">
        <v>7960</v>
      </c>
      <c r="AD368" s="85">
        <v>7795</v>
      </c>
      <c r="AE368" s="103">
        <f>SUM(H368:AD368)</f>
        <v>157597</v>
      </c>
      <c r="AF368" s="87"/>
      <c r="AG368" s="88"/>
    </row>
    <row r="369" spans="1:33" x14ac:dyDescent="0.2">
      <c r="A369" s="241"/>
      <c r="B369" s="199"/>
      <c r="C369" s="104"/>
      <c r="D369" s="90" t="s">
        <v>204</v>
      </c>
      <c r="E369" s="91">
        <f>IF(C368&lt;8,INT(E367*契約月数),INT(E367*E368*契約月数))</f>
        <v>0</v>
      </c>
      <c r="F369" s="92"/>
      <c r="G369" s="93" t="s">
        <v>136</v>
      </c>
      <c r="H369" s="94">
        <f>INT(H367*H368)</f>
        <v>0</v>
      </c>
      <c r="I369" s="94">
        <f t="shared" ref="I369:AD369" si="229">INT(I367*I368)</f>
        <v>0</v>
      </c>
      <c r="J369" s="94">
        <f t="shared" si="229"/>
        <v>0</v>
      </c>
      <c r="K369" s="94">
        <f t="shared" si="229"/>
        <v>0</v>
      </c>
      <c r="L369" s="94">
        <f t="shared" si="229"/>
        <v>0</v>
      </c>
      <c r="M369" s="94">
        <f t="shared" si="229"/>
        <v>0</v>
      </c>
      <c r="N369" s="94">
        <f t="shared" si="229"/>
        <v>0</v>
      </c>
      <c r="O369" s="94">
        <f t="shared" si="229"/>
        <v>0</v>
      </c>
      <c r="P369" s="94">
        <f t="shared" si="229"/>
        <v>0</v>
      </c>
      <c r="Q369" s="94">
        <f t="shared" si="229"/>
        <v>0</v>
      </c>
      <c r="R369" s="94">
        <f t="shared" si="229"/>
        <v>0</v>
      </c>
      <c r="S369" s="94">
        <f t="shared" si="229"/>
        <v>0</v>
      </c>
      <c r="T369" s="94">
        <f t="shared" si="229"/>
        <v>0</v>
      </c>
      <c r="U369" s="94">
        <f t="shared" si="229"/>
        <v>0</v>
      </c>
      <c r="V369" s="94">
        <f t="shared" si="229"/>
        <v>0</v>
      </c>
      <c r="W369" s="94">
        <f t="shared" si="229"/>
        <v>0</v>
      </c>
      <c r="X369" s="94">
        <f t="shared" si="229"/>
        <v>0</v>
      </c>
      <c r="Y369" s="94">
        <f t="shared" si="229"/>
        <v>0</v>
      </c>
      <c r="Z369" s="94">
        <f t="shared" si="229"/>
        <v>0</v>
      </c>
      <c r="AA369" s="94">
        <f t="shared" si="229"/>
        <v>0</v>
      </c>
      <c r="AB369" s="94">
        <f t="shared" si="229"/>
        <v>0</v>
      </c>
      <c r="AC369" s="94">
        <f t="shared" si="229"/>
        <v>0</v>
      </c>
      <c r="AD369" s="94">
        <f t="shared" si="229"/>
        <v>0</v>
      </c>
      <c r="AE369" s="107">
        <f>SUM(H369:AD369)</f>
        <v>0</v>
      </c>
      <c r="AF369" s="96">
        <f>ROUNDDOWN(E369+AE369,0)</f>
        <v>0</v>
      </c>
      <c r="AG369" s="32"/>
    </row>
    <row r="370" spans="1:33" x14ac:dyDescent="0.2">
      <c r="A370" s="239">
        <v>28</v>
      </c>
      <c r="B370" s="221" t="s">
        <v>56</v>
      </c>
      <c r="C370" s="102"/>
      <c r="D370" s="73" t="s">
        <v>203</v>
      </c>
      <c r="E370" s="74">
        <f>VLOOKUP(C371,単価表,7)</f>
        <v>0</v>
      </c>
      <c r="F370" s="75"/>
      <c r="G370" s="76" t="s">
        <v>113</v>
      </c>
      <c r="H370" s="77">
        <f>VLOOKUP($C371,単価表,10)</f>
        <v>0</v>
      </c>
      <c r="I370" s="77">
        <f>VLOOKUP($C371,単価表,10)</f>
        <v>0</v>
      </c>
      <c r="J370" s="77">
        <f>VLOOKUP($C371,単価表,10)</f>
        <v>0</v>
      </c>
      <c r="K370" s="77">
        <f>VLOOKUP($C371,単価表,9)</f>
        <v>0</v>
      </c>
      <c r="L370" s="77">
        <f>VLOOKUP($C371,単価表,9)</f>
        <v>0</v>
      </c>
      <c r="M370" s="77">
        <f>VLOOKUP($C371,単価表,9)</f>
        <v>0</v>
      </c>
      <c r="N370" s="77">
        <f t="shared" ref="N370:V370" si="230">VLOOKUP($C371,単価表,10)</f>
        <v>0</v>
      </c>
      <c r="O370" s="77">
        <f t="shared" si="230"/>
        <v>0</v>
      </c>
      <c r="P370" s="77">
        <f t="shared" si="230"/>
        <v>0</v>
      </c>
      <c r="Q370" s="77">
        <f t="shared" si="230"/>
        <v>0</v>
      </c>
      <c r="R370" s="77">
        <f t="shared" si="230"/>
        <v>0</v>
      </c>
      <c r="S370" s="77">
        <f t="shared" si="230"/>
        <v>0</v>
      </c>
      <c r="T370" s="77">
        <f t="shared" si="230"/>
        <v>0</v>
      </c>
      <c r="U370" s="77">
        <f t="shared" si="230"/>
        <v>0</v>
      </c>
      <c r="V370" s="77">
        <f t="shared" si="230"/>
        <v>0</v>
      </c>
      <c r="W370" s="77">
        <f>VLOOKUP($C371,単価表,9)</f>
        <v>0</v>
      </c>
      <c r="X370" s="77">
        <f>VLOOKUP($C371,単価表,9)</f>
        <v>0</v>
      </c>
      <c r="Y370" s="77">
        <f>VLOOKUP($C371,単価表,9)</f>
        <v>0</v>
      </c>
      <c r="Z370" s="77">
        <f>VLOOKUP($C371,単価表,10)</f>
        <v>0</v>
      </c>
      <c r="AA370" s="77">
        <f>VLOOKUP($C371,単価表,10)</f>
        <v>0</v>
      </c>
      <c r="AB370" s="77">
        <f>VLOOKUP($C371,単価表,10)</f>
        <v>0</v>
      </c>
      <c r="AC370" s="77">
        <f>VLOOKUP($C371,単価表,10)</f>
        <v>0</v>
      </c>
      <c r="AD370" s="77">
        <f>VLOOKUP($C371,単価表,10)</f>
        <v>0</v>
      </c>
      <c r="AE370" s="78"/>
      <c r="AF370" s="79"/>
      <c r="AG370" s="71"/>
    </row>
    <row r="371" spans="1:33" x14ac:dyDescent="0.2">
      <c r="A371" s="240"/>
      <c r="B371" s="198"/>
      <c r="C371" s="80">
        <v>11</v>
      </c>
      <c r="D371" s="81" t="s">
        <v>202</v>
      </c>
      <c r="E371" s="82">
        <v>85</v>
      </c>
      <c r="F371" s="83" t="s">
        <v>166</v>
      </c>
      <c r="G371" s="84" t="s">
        <v>114</v>
      </c>
      <c r="H371" s="85">
        <v>7512</v>
      </c>
      <c r="I371" s="85">
        <v>7430</v>
      </c>
      <c r="J371" s="85">
        <v>11353</v>
      </c>
      <c r="K371" s="85">
        <v>13480</v>
      </c>
      <c r="L371" s="85">
        <v>6389</v>
      </c>
      <c r="M371" s="85">
        <v>8439</v>
      </c>
      <c r="N371" s="85">
        <v>8978</v>
      </c>
      <c r="O371" s="85">
        <v>7837</v>
      </c>
      <c r="P371" s="85">
        <v>10629</v>
      </c>
      <c r="Q371" s="85">
        <v>11595</v>
      </c>
      <c r="R371" s="85">
        <v>11071</v>
      </c>
      <c r="S371" s="85">
        <v>9639</v>
      </c>
      <c r="T371" s="85">
        <v>7512</v>
      </c>
      <c r="U371" s="85">
        <v>7430</v>
      </c>
      <c r="V371" s="85">
        <v>11353</v>
      </c>
      <c r="W371" s="85">
        <v>13480</v>
      </c>
      <c r="X371" s="85">
        <v>6389</v>
      </c>
      <c r="Y371" s="85">
        <v>8439</v>
      </c>
      <c r="Z371" s="85">
        <v>8978</v>
      </c>
      <c r="AA371" s="85">
        <v>7837</v>
      </c>
      <c r="AB371" s="85">
        <v>10629</v>
      </c>
      <c r="AC371" s="85">
        <v>11595</v>
      </c>
      <c r="AD371" s="85">
        <v>11071</v>
      </c>
      <c r="AE371" s="103">
        <f>SUM(H371:AD371)</f>
        <v>219065</v>
      </c>
      <c r="AF371" s="87"/>
      <c r="AG371" s="88"/>
    </row>
    <row r="372" spans="1:33" x14ac:dyDescent="0.2">
      <c r="A372" s="241"/>
      <c r="B372" s="199"/>
      <c r="C372" s="104"/>
      <c r="D372" s="90" t="s">
        <v>204</v>
      </c>
      <c r="E372" s="91">
        <f>IF(C371&lt;8,INT(E370*契約月数),INT(E370*E371*契約月数))</f>
        <v>0</v>
      </c>
      <c r="F372" s="92"/>
      <c r="G372" s="93" t="s">
        <v>136</v>
      </c>
      <c r="H372" s="94">
        <f>INT(H370*H371)</f>
        <v>0</v>
      </c>
      <c r="I372" s="94">
        <f t="shared" ref="I372:AD372" si="231">INT(I370*I371)</f>
        <v>0</v>
      </c>
      <c r="J372" s="94">
        <f t="shared" si="231"/>
        <v>0</v>
      </c>
      <c r="K372" s="94">
        <f t="shared" si="231"/>
        <v>0</v>
      </c>
      <c r="L372" s="94">
        <f t="shared" si="231"/>
        <v>0</v>
      </c>
      <c r="M372" s="94">
        <f t="shared" si="231"/>
        <v>0</v>
      </c>
      <c r="N372" s="94">
        <f t="shared" si="231"/>
        <v>0</v>
      </c>
      <c r="O372" s="94">
        <f t="shared" si="231"/>
        <v>0</v>
      </c>
      <c r="P372" s="94">
        <f t="shared" si="231"/>
        <v>0</v>
      </c>
      <c r="Q372" s="94">
        <f t="shared" si="231"/>
        <v>0</v>
      </c>
      <c r="R372" s="94">
        <f t="shared" si="231"/>
        <v>0</v>
      </c>
      <c r="S372" s="94">
        <f t="shared" si="231"/>
        <v>0</v>
      </c>
      <c r="T372" s="94">
        <f t="shared" si="231"/>
        <v>0</v>
      </c>
      <c r="U372" s="94">
        <f t="shared" si="231"/>
        <v>0</v>
      </c>
      <c r="V372" s="94">
        <f t="shared" si="231"/>
        <v>0</v>
      </c>
      <c r="W372" s="94">
        <f t="shared" si="231"/>
        <v>0</v>
      </c>
      <c r="X372" s="94">
        <f t="shared" si="231"/>
        <v>0</v>
      </c>
      <c r="Y372" s="94">
        <f t="shared" si="231"/>
        <v>0</v>
      </c>
      <c r="Z372" s="94">
        <f t="shared" si="231"/>
        <v>0</v>
      </c>
      <c r="AA372" s="94">
        <f t="shared" si="231"/>
        <v>0</v>
      </c>
      <c r="AB372" s="94">
        <f t="shared" si="231"/>
        <v>0</v>
      </c>
      <c r="AC372" s="94">
        <f t="shared" si="231"/>
        <v>0</v>
      </c>
      <c r="AD372" s="94">
        <f t="shared" si="231"/>
        <v>0</v>
      </c>
      <c r="AE372" s="107">
        <f>SUM(H372:AD372)</f>
        <v>0</v>
      </c>
      <c r="AF372" s="96">
        <f>ROUNDDOWN(E372+AE372,0)</f>
        <v>0</v>
      </c>
      <c r="AG372" s="32"/>
    </row>
    <row r="373" spans="1:33" x14ac:dyDescent="0.2">
      <c r="A373" s="239">
        <v>29</v>
      </c>
      <c r="B373" s="221" t="s">
        <v>58</v>
      </c>
      <c r="C373" s="102"/>
      <c r="D373" s="73" t="s">
        <v>203</v>
      </c>
      <c r="E373" s="74">
        <f>VLOOKUP(C374,単価表,7)</f>
        <v>0</v>
      </c>
      <c r="F373" s="75"/>
      <c r="G373" s="76" t="s">
        <v>113</v>
      </c>
      <c r="H373" s="77">
        <f>VLOOKUP($C374,単価表,10)</f>
        <v>0</v>
      </c>
      <c r="I373" s="77">
        <f>VLOOKUP($C374,単価表,10)</f>
        <v>0</v>
      </c>
      <c r="J373" s="77">
        <f>VLOOKUP($C374,単価表,10)</f>
        <v>0</v>
      </c>
      <c r="K373" s="77">
        <f>VLOOKUP($C374,単価表,9)</f>
        <v>0</v>
      </c>
      <c r="L373" s="77">
        <f>VLOOKUP($C374,単価表,9)</f>
        <v>0</v>
      </c>
      <c r="M373" s="77">
        <f>VLOOKUP($C374,単価表,9)</f>
        <v>0</v>
      </c>
      <c r="N373" s="77">
        <f t="shared" ref="N373:V373" si="232">VLOOKUP($C374,単価表,10)</f>
        <v>0</v>
      </c>
      <c r="O373" s="77">
        <f t="shared" si="232"/>
        <v>0</v>
      </c>
      <c r="P373" s="77">
        <f t="shared" si="232"/>
        <v>0</v>
      </c>
      <c r="Q373" s="77">
        <f t="shared" si="232"/>
        <v>0</v>
      </c>
      <c r="R373" s="77">
        <f t="shared" si="232"/>
        <v>0</v>
      </c>
      <c r="S373" s="77">
        <f t="shared" si="232"/>
        <v>0</v>
      </c>
      <c r="T373" s="77">
        <f t="shared" si="232"/>
        <v>0</v>
      </c>
      <c r="U373" s="77">
        <f t="shared" si="232"/>
        <v>0</v>
      </c>
      <c r="V373" s="77">
        <f t="shared" si="232"/>
        <v>0</v>
      </c>
      <c r="W373" s="77">
        <f>VLOOKUP($C374,単価表,9)</f>
        <v>0</v>
      </c>
      <c r="X373" s="77">
        <f>VLOOKUP($C374,単価表,9)</f>
        <v>0</v>
      </c>
      <c r="Y373" s="77">
        <f>VLOOKUP($C374,単価表,9)</f>
        <v>0</v>
      </c>
      <c r="Z373" s="77">
        <f>VLOOKUP($C374,単価表,10)</f>
        <v>0</v>
      </c>
      <c r="AA373" s="77">
        <f>VLOOKUP($C374,単価表,10)</f>
        <v>0</v>
      </c>
      <c r="AB373" s="77">
        <f>VLOOKUP($C374,単価表,10)</f>
        <v>0</v>
      </c>
      <c r="AC373" s="77">
        <f>VLOOKUP($C374,単価表,10)</f>
        <v>0</v>
      </c>
      <c r="AD373" s="77">
        <f>VLOOKUP($C374,単価表,10)</f>
        <v>0</v>
      </c>
      <c r="AE373" s="78"/>
      <c r="AF373" s="79"/>
      <c r="AG373" s="71"/>
    </row>
    <row r="374" spans="1:33" x14ac:dyDescent="0.2">
      <c r="A374" s="240"/>
      <c r="B374" s="198"/>
      <c r="C374" s="80">
        <v>11</v>
      </c>
      <c r="D374" s="81" t="s">
        <v>202</v>
      </c>
      <c r="E374" s="82">
        <v>117</v>
      </c>
      <c r="F374" s="83" t="s">
        <v>166</v>
      </c>
      <c r="G374" s="84" t="s">
        <v>114</v>
      </c>
      <c r="H374" s="85">
        <v>9421</v>
      </c>
      <c r="I374" s="85">
        <v>10128</v>
      </c>
      <c r="J374" s="85">
        <v>10260</v>
      </c>
      <c r="K374" s="85">
        <v>12280</v>
      </c>
      <c r="L374" s="85">
        <v>10083</v>
      </c>
      <c r="M374" s="85">
        <v>11282</v>
      </c>
      <c r="N374" s="85">
        <v>8201</v>
      </c>
      <c r="O374" s="85">
        <v>6948</v>
      </c>
      <c r="P374" s="85">
        <v>10607</v>
      </c>
      <c r="Q374" s="85">
        <v>16661</v>
      </c>
      <c r="R374" s="85">
        <v>16387</v>
      </c>
      <c r="S374" s="85">
        <v>12460</v>
      </c>
      <c r="T374" s="85">
        <v>9421</v>
      </c>
      <c r="U374" s="85">
        <v>10128</v>
      </c>
      <c r="V374" s="85">
        <v>10260</v>
      </c>
      <c r="W374" s="85">
        <v>12280</v>
      </c>
      <c r="X374" s="85">
        <v>10083</v>
      </c>
      <c r="Y374" s="85">
        <v>11282</v>
      </c>
      <c r="Z374" s="85">
        <v>8201</v>
      </c>
      <c r="AA374" s="85">
        <v>6948</v>
      </c>
      <c r="AB374" s="85">
        <v>10607</v>
      </c>
      <c r="AC374" s="85">
        <v>16661</v>
      </c>
      <c r="AD374" s="85">
        <v>16387</v>
      </c>
      <c r="AE374" s="103">
        <f>SUM(H374:AD374)</f>
        <v>256976</v>
      </c>
      <c r="AF374" s="87"/>
      <c r="AG374" s="88"/>
    </row>
    <row r="375" spans="1:33" x14ac:dyDescent="0.2">
      <c r="A375" s="241"/>
      <c r="B375" s="199"/>
      <c r="C375" s="104"/>
      <c r="D375" s="90" t="s">
        <v>204</v>
      </c>
      <c r="E375" s="91">
        <f>IF(C374&lt;8,INT(E373*契約月数),INT(E373*E374*契約月数))</f>
        <v>0</v>
      </c>
      <c r="F375" s="92"/>
      <c r="G375" s="93" t="s">
        <v>136</v>
      </c>
      <c r="H375" s="94">
        <f>INT(H373*H374)</f>
        <v>0</v>
      </c>
      <c r="I375" s="94">
        <f t="shared" ref="I375:AD375" si="233">INT(I373*I374)</f>
        <v>0</v>
      </c>
      <c r="J375" s="94">
        <f t="shared" si="233"/>
        <v>0</v>
      </c>
      <c r="K375" s="94">
        <f t="shared" si="233"/>
        <v>0</v>
      </c>
      <c r="L375" s="94">
        <f t="shared" si="233"/>
        <v>0</v>
      </c>
      <c r="M375" s="94">
        <f t="shared" si="233"/>
        <v>0</v>
      </c>
      <c r="N375" s="94">
        <f t="shared" si="233"/>
        <v>0</v>
      </c>
      <c r="O375" s="94">
        <f t="shared" si="233"/>
        <v>0</v>
      </c>
      <c r="P375" s="94">
        <f t="shared" si="233"/>
        <v>0</v>
      </c>
      <c r="Q375" s="94">
        <f t="shared" si="233"/>
        <v>0</v>
      </c>
      <c r="R375" s="94">
        <f t="shared" si="233"/>
        <v>0</v>
      </c>
      <c r="S375" s="94">
        <f t="shared" si="233"/>
        <v>0</v>
      </c>
      <c r="T375" s="94">
        <f t="shared" si="233"/>
        <v>0</v>
      </c>
      <c r="U375" s="94">
        <f t="shared" si="233"/>
        <v>0</v>
      </c>
      <c r="V375" s="94">
        <f t="shared" si="233"/>
        <v>0</v>
      </c>
      <c r="W375" s="94">
        <f t="shared" si="233"/>
        <v>0</v>
      </c>
      <c r="X375" s="94">
        <f t="shared" si="233"/>
        <v>0</v>
      </c>
      <c r="Y375" s="94">
        <f t="shared" si="233"/>
        <v>0</v>
      </c>
      <c r="Z375" s="94">
        <f t="shared" si="233"/>
        <v>0</v>
      </c>
      <c r="AA375" s="94">
        <f t="shared" si="233"/>
        <v>0</v>
      </c>
      <c r="AB375" s="94">
        <f t="shared" si="233"/>
        <v>0</v>
      </c>
      <c r="AC375" s="94">
        <f t="shared" si="233"/>
        <v>0</v>
      </c>
      <c r="AD375" s="94">
        <f t="shared" si="233"/>
        <v>0</v>
      </c>
      <c r="AE375" s="107">
        <f>SUM(H375:AD375)</f>
        <v>0</v>
      </c>
      <c r="AF375" s="96">
        <f>ROUNDDOWN(E375+AE375,0)</f>
        <v>0</v>
      </c>
      <c r="AG375" s="32"/>
    </row>
    <row r="376" spans="1:33" x14ac:dyDescent="0.2">
      <c r="A376" s="193">
        <v>30</v>
      </c>
      <c r="B376" s="221" t="s">
        <v>99</v>
      </c>
      <c r="C376" s="102"/>
      <c r="D376" s="73" t="s">
        <v>203</v>
      </c>
      <c r="E376" s="74">
        <f>VLOOKUP(C377,単価表,7)</f>
        <v>0</v>
      </c>
      <c r="F376" s="75"/>
      <c r="G376" s="76" t="s">
        <v>113</v>
      </c>
      <c r="H376" s="77">
        <f>VLOOKUP($C377,単価表,10)</f>
        <v>0</v>
      </c>
      <c r="I376" s="77">
        <f>VLOOKUP($C377,単価表,10)</f>
        <v>0</v>
      </c>
      <c r="J376" s="77">
        <f>VLOOKUP($C377,単価表,10)</f>
        <v>0</v>
      </c>
      <c r="K376" s="77">
        <f>VLOOKUP($C377,単価表,9)</f>
        <v>0</v>
      </c>
      <c r="L376" s="77">
        <f>VLOOKUP($C377,単価表,9)</f>
        <v>0</v>
      </c>
      <c r="M376" s="77">
        <f>VLOOKUP($C377,単価表,9)</f>
        <v>0</v>
      </c>
      <c r="N376" s="77">
        <f t="shared" ref="N376:V376" si="234">VLOOKUP($C377,単価表,10)</f>
        <v>0</v>
      </c>
      <c r="O376" s="77">
        <f t="shared" si="234"/>
        <v>0</v>
      </c>
      <c r="P376" s="77">
        <f t="shared" si="234"/>
        <v>0</v>
      </c>
      <c r="Q376" s="77">
        <f t="shared" si="234"/>
        <v>0</v>
      </c>
      <c r="R376" s="77">
        <f t="shared" si="234"/>
        <v>0</v>
      </c>
      <c r="S376" s="77">
        <f t="shared" si="234"/>
        <v>0</v>
      </c>
      <c r="T376" s="77">
        <f t="shared" si="234"/>
        <v>0</v>
      </c>
      <c r="U376" s="77">
        <f t="shared" si="234"/>
        <v>0</v>
      </c>
      <c r="V376" s="77">
        <f t="shared" si="234"/>
        <v>0</v>
      </c>
      <c r="W376" s="77">
        <f>VLOOKUP($C377,単価表,9)</f>
        <v>0</v>
      </c>
      <c r="X376" s="77">
        <f>VLOOKUP($C377,単価表,9)</f>
        <v>0</v>
      </c>
      <c r="Y376" s="77">
        <f>VLOOKUP($C377,単価表,9)</f>
        <v>0</v>
      </c>
      <c r="Z376" s="77">
        <f>VLOOKUP($C377,単価表,10)</f>
        <v>0</v>
      </c>
      <c r="AA376" s="77">
        <f>VLOOKUP($C377,単価表,10)</f>
        <v>0</v>
      </c>
      <c r="AB376" s="77">
        <f>VLOOKUP($C377,単価表,10)</f>
        <v>0</v>
      </c>
      <c r="AC376" s="77">
        <f>VLOOKUP($C377,単価表,10)</f>
        <v>0</v>
      </c>
      <c r="AD376" s="77">
        <f>VLOOKUP($C377,単価表,10)</f>
        <v>0</v>
      </c>
      <c r="AE376" s="78"/>
      <c r="AF376" s="79"/>
      <c r="AG376" s="71"/>
    </row>
    <row r="377" spans="1:33" x14ac:dyDescent="0.2">
      <c r="A377" s="188"/>
      <c r="B377" s="198"/>
      <c r="C377" s="80">
        <v>11</v>
      </c>
      <c r="D377" s="81" t="s">
        <v>202</v>
      </c>
      <c r="E377" s="82">
        <v>84</v>
      </c>
      <c r="F377" s="83" t="s">
        <v>166</v>
      </c>
      <c r="G377" s="84" t="s">
        <v>114</v>
      </c>
      <c r="H377" s="85">
        <v>8231</v>
      </c>
      <c r="I377" s="85">
        <v>7052</v>
      </c>
      <c r="J377" s="85">
        <v>8252</v>
      </c>
      <c r="K377" s="85">
        <v>12359</v>
      </c>
      <c r="L377" s="85">
        <v>8256</v>
      </c>
      <c r="M377" s="85">
        <v>10664</v>
      </c>
      <c r="N377" s="85">
        <v>8933</v>
      </c>
      <c r="O377" s="85">
        <v>8447</v>
      </c>
      <c r="P377" s="85">
        <v>12195</v>
      </c>
      <c r="Q377" s="85">
        <v>13238</v>
      </c>
      <c r="R377" s="85">
        <v>12985</v>
      </c>
      <c r="S377" s="85">
        <v>11437</v>
      </c>
      <c r="T377" s="85">
        <v>8231</v>
      </c>
      <c r="U377" s="85">
        <v>7052</v>
      </c>
      <c r="V377" s="85">
        <v>8252</v>
      </c>
      <c r="W377" s="85">
        <v>12359</v>
      </c>
      <c r="X377" s="85">
        <v>8256</v>
      </c>
      <c r="Y377" s="85">
        <v>10664</v>
      </c>
      <c r="Z377" s="85">
        <v>8933</v>
      </c>
      <c r="AA377" s="85">
        <v>8447</v>
      </c>
      <c r="AB377" s="85">
        <v>12195</v>
      </c>
      <c r="AC377" s="85">
        <v>13238</v>
      </c>
      <c r="AD377" s="85">
        <v>12985</v>
      </c>
      <c r="AE377" s="103">
        <f>SUM(H377:AD377)</f>
        <v>232661</v>
      </c>
      <c r="AF377" s="87"/>
      <c r="AG377" s="88"/>
    </row>
    <row r="378" spans="1:33" x14ac:dyDescent="0.2">
      <c r="A378" s="220"/>
      <c r="B378" s="199"/>
      <c r="C378" s="104"/>
      <c r="D378" s="90" t="s">
        <v>204</v>
      </c>
      <c r="E378" s="91">
        <f>IF(C377&lt;8,INT(E376*契約月数),INT(E376*E377*契約月数))</f>
        <v>0</v>
      </c>
      <c r="F378" s="92"/>
      <c r="G378" s="93" t="s">
        <v>136</v>
      </c>
      <c r="H378" s="94">
        <f>INT(H376*H377)</f>
        <v>0</v>
      </c>
      <c r="I378" s="94">
        <f t="shared" ref="I378:AD378" si="235">INT(I376*I377)</f>
        <v>0</v>
      </c>
      <c r="J378" s="94">
        <f t="shared" si="235"/>
        <v>0</v>
      </c>
      <c r="K378" s="94">
        <f t="shared" si="235"/>
        <v>0</v>
      </c>
      <c r="L378" s="94">
        <f t="shared" si="235"/>
        <v>0</v>
      </c>
      <c r="M378" s="94">
        <f t="shared" si="235"/>
        <v>0</v>
      </c>
      <c r="N378" s="94">
        <f t="shared" si="235"/>
        <v>0</v>
      </c>
      <c r="O378" s="94">
        <f t="shared" si="235"/>
        <v>0</v>
      </c>
      <c r="P378" s="94">
        <f t="shared" si="235"/>
        <v>0</v>
      </c>
      <c r="Q378" s="94">
        <f t="shared" si="235"/>
        <v>0</v>
      </c>
      <c r="R378" s="94">
        <f t="shared" si="235"/>
        <v>0</v>
      </c>
      <c r="S378" s="94">
        <f t="shared" si="235"/>
        <v>0</v>
      </c>
      <c r="T378" s="94">
        <f t="shared" si="235"/>
        <v>0</v>
      </c>
      <c r="U378" s="94">
        <f t="shared" si="235"/>
        <v>0</v>
      </c>
      <c r="V378" s="94">
        <f t="shared" si="235"/>
        <v>0</v>
      </c>
      <c r="W378" s="94">
        <f t="shared" si="235"/>
        <v>0</v>
      </c>
      <c r="X378" s="94">
        <f t="shared" si="235"/>
        <v>0</v>
      </c>
      <c r="Y378" s="94">
        <f t="shared" si="235"/>
        <v>0</v>
      </c>
      <c r="Z378" s="94">
        <f t="shared" si="235"/>
        <v>0</v>
      </c>
      <c r="AA378" s="94">
        <f t="shared" si="235"/>
        <v>0</v>
      </c>
      <c r="AB378" s="94">
        <f t="shared" si="235"/>
        <v>0</v>
      </c>
      <c r="AC378" s="94">
        <f t="shared" si="235"/>
        <v>0</v>
      </c>
      <c r="AD378" s="94">
        <f t="shared" si="235"/>
        <v>0</v>
      </c>
      <c r="AE378" s="107">
        <f>SUM(H378:AD378)</f>
        <v>0</v>
      </c>
      <c r="AF378" s="96">
        <f>ROUNDDOWN(E378+AE378,0)</f>
        <v>0</v>
      </c>
      <c r="AG378" s="32"/>
    </row>
    <row r="379" spans="1:33" x14ac:dyDescent="0.2">
      <c r="A379" s="223">
        <v>31</v>
      </c>
      <c r="B379" s="221" t="s">
        <v>60</v>
      </c>
      <c r="C379" s="102"/>
      <c r="D379" s="73" t="s">
        <v>203</v>
      </c>
      <c r="E379" s="74">
        <f>VLOOKUP(C380,単価表,7)</f>
        <v>0</v>
      </c>
      <c r="F379" s="75"/>
      <c r="G379" s="76" t="s">
        <v>113</v>
      </c>
      <c r="H379" s="77">
        <f>VLOOKUP($C380,単価表,10)</f>
        <v>0</v>
      </c>
      <c r="I379" s="77">
        <f>VLOOKUP($C380,単価表,10)</f>
        <v>0</v>
      </c>
      <c r="J379" s="77">
        <f>VLOOKUP($C380,単価表,10)</f>
        <v>0</v>
      </c>
      <c r="K379" s="77">
        <f>VLOOKUP($C380,単価表,9)</f>
        <v>0</v>
      </c>
      <c r="L379" s="77">
        <f>VLOOKUP($C380,単価表,9)</f>
        <v>0</v>
      </c>
      <c r="M379" s="77">
        <f>VLOOKUP($C380,単価表,9)</f>
        <v>0</v>
      </c>
      <c r="N379" s="77">
        <f t="shared" ref="N379:V379" si="236">VLOOKUP($C380,単価表,10)</f>
        <v>0</v>
      </c>
      <c r="O379" s="77">
        <f t="shared" si="236"/>
        <v>0</v>
      </c>
      <c r="P379" s="77">
        <f t="shared" si="236"/>
        <v>0</v>
      </c>
      <c r="Q379" s="77">
        <f t="shared" si="236"/>
        <v>0</v>
      </c>
      <c r="R379" s="77">
        <f t="shared" si="236"/>
        <v>0</v>
      </c>
      <c r="S379" s="77">
        <f t="shared" si="236"/>
        <v>0</v>
      </c>
      <c r="T379" s="77">
        <f t="shared" si="236"/>
        <v>0</v>
      </c>
      <c r="U379" s="77">
        <f t="shared" si="236"/>
        <v>0</v>
      </c>
      <c r="V379" s="77">
        <f t="shared" si="236"/>
        <v>0</v>
      </c>
      <c r="W379" s="77">
        <f>VLOOKUP($C380,単価表,9)</f>
        <v>0</v>
      </c>
      <c r="X379" s="77">
        <f>VLOOKUP($C380,単価表,9)</f>
        <v>0</v>
      </c>
      <c r="Y379" s="77">
        <f>VLOOKUP($C380,単価表,9)</f>
        <v>0</v>
      </c>
      <c r="Z379" s="77">
        <f>VLOOKUP($C380,単価表,10)</f>
        <v>0</v>
      </c>
      <c r="AA379" s="77">
        <f>VLOOKUP($C380,単価表,10)</f>
        <v>0</v>
      </c>
      <c r="AB379" s="77">
        <f>VLOOKUP($C380,単価表,10)</f>
        <v>0</v>
      </c>
      <c r="AC379" s="77">
        <f>VLOOKUP($C380,単価表,10)</f>
        <v>0</v>
      </c>
      <c r="AD379" s="77">
        <f>VLOOKUP($C380,単価表,10)</f>
        <v>0</v>
      </c>
      <c r="AE379" s="78"/>
      <c r="AF379" s="79"/>
      <c r="AG379" s="71"/>
    </row>
    <row r="380" spans="1:33" x14ac:dyDescent="0.2">
      <c r="A380" s="224"/>
      <c r="B380" s="198"/>
      <c r="C380" s="80">
        <v>11</v>
      </c>
      <c r="D380" s="81" t="s">
        <v>202</v>
      </c>
      <c r="E380" s="82">
        <v>79</v>
      </c>
      <c r="F380" s="83" t="s">
        <v>166</v>
      </c>
      <c r="G380" s="84" t="s">
        <v>114</v>
      </c>
      <c r="H380" s="85">
        <v>8165</v>
      </c>
      <c r="I380" s="85">
        <v>6601</v>
      </c>
      <c r="J380" s="85">
        <v>7375</v>
      </c>
      <c r="K380" s="85">
        <v>8456</v>
      </c>
      <c r="L380" s="85">
        <v>5601</v>
      </c>
      <c r="M380" s="85">
        <v>6952</v>
      </c>
      <c r="N380" s="85">
        <v>6469</v>
      </c>
      <c r="O380" s="85">
        <v>6264</v>
      </c>
      <c r="P380" s="85">
        <v>9514</v>
      </c>
      <c r="Q380" s="85">
        <v>12189</v>
      </c>
      <c r="R380" s="85">
        <v>12592</v>
      </c>
      <c r="S380" s="85">
        <v>11511</v>
      </c>
      <c r="T380" s="85">
        <v>8165</v>
      </c>
      <c r="U380" s="85">
        <v>6601</v>
      </c>
      <c r="V380" s="85">
        <v>7375</v>
      </c>
      <c r="W380" s="85">
        <v>8456</v>
      </c>
      <c r="X380" s="85">
        <v>5601</v>
      </c>
      <c r="Y380" s="85">
        <v>6952</v>
      </c>
      <c r="Z380" s="85">
        <v>6469</v>
      </c>
      <c r="AA380" s="85">
        <v>6264</v>
      </c>
      <c r="AB380" s="85">
        <v>9514</v>
      </c>
      <c r="AC380" s="85">
        <v>12189</v>
      </c>
      <c r="AD380" s="85">
        <v>12592</v>
      </c>
      <c r="AE380" s="103">
        <f>SUM(H380:AD380)</f>
        <v>191867</v>
      </c>
      <c r="AF380" s="87"/>
      <c r="AG380" s="88"/>
    </row>
    <row r="381" spans="1:33" x14ac:dyDescent="0.2">
      <c r="A381" s="225"/>
      <c r="B381" s="199"/>
      <c r="C381" s="104"/>
      <c r="D381" s="90" t="s">
        <v>204</v>
      </c>
      <c r="E381" s="91">
        <f>IF(C380&lt;8,INT(E379*契約月数),INT(E379*E380*契約月数))</f>
        <v>0</v>
      </c>
      <c r="F381" s="92"/>
      <c r="G381" s="93" t="s">
        <v>136</v>
      </c>
      <c r="H381" s="94">
        <f>INT(H379*H380)</f>
        <v>0</v>
      </c>
      <c r="I381" s="94">
        <f t="shared" ref="I381:AD381" si="237">INT(I379*I380)</f>
        <v>0</v>
      </c>
      <c r="J381" s="94">
        <f t="shared" si="237"/>
        <v>0</v>
      </c>
      <c r="K381" s="94">
        <f t="shared" si="237"/>
        <v>0</v>
      </c>
      <c r="L381" s="94">
        <f t="shared" si="237"/>
        <v>0</v>
      </c>
      <c r="M381" s="94">
        <f t="shared" si="237"/>
        <v>0</v>
      </c>
      <c r="N381" s="94">
        <f t="shared" si="237"/>
        <v>0</v>
      </c>
      <c r="O381" s="94">
        <f t="shared" si="237"/>
        <v>0</v>
      </c>
      <c r="P381" s="94">
        <f t="shared" si="237"/>
        <v>0</v>
      </c>
      <c r="Q381" s="94">
        <f t="shared" si="237"/>
        <v>0</v>
      </c>
      <c r="R381" s="94">
        <f t="shared" si="237"/>
        <v>0</v>
      </c>
      <c r="S381" s="94">
        <f t="shared" si="237"/>
        <v>0</v>
      </c>
      <c r="T381" s="94">
        <f t="shared" si="237"/>
        <v>0</v>
      </c>
      <c r="U381" s="94">
        <f t="shared" si="237"/>
        <v>0</v>
      </c>
      <c r="V381" s="94">
        <f t="shared" si="237"/>
        <v>0</v>
      </c>
      <c r="W381" s="94">
        <f t="shared" si="237"/>
        <v>0</v>
      </c>
      <c r="X381" s="94">
        <f t="shared" si="237"/>
        <v>0</v>
      </c>
      <c r="Y381" s="94">
        <f t="shared" si="237"/>
        <v>0</v>
      </c>
      <c r="Z381" s="94">
        <f t="shared" si="237"/>
        <v>0</v>
      </c>
      <c r="AA381" s="94">
        <f t="shared" si="237"/>
        <v>0</v>
      </c>
      <c r="AB381" s="94">
        <f t="shared" si="237"/>
        <v>0</v>
      </c>
      <c r="AC381" s="94">
        <f t="shared" si="237"/>
        <v>0</v>
      </c>
      <c r="AD381" s="94">
        <f t="shared" si="237"/>
        <v>0</v>
      </c>
      <c r="AE381" s="107">
        <f>SUM(H381:AD381)</f>
        <v>0</v>
      </c>
      <c r="AF381" s="96">
        <f>ROUNDDOWN(E381+AE381,0)</f>
        <v>0</v>
      </c>
      <c r="AG381" s="32"/>
    </row>
    <row r="382" spans="1:33" x14ac:dyDescent="0.2">
      <c r="A382" s="223">
        <v>32</v>
      </c>
      <c r="B382" s="221" t="s">
        <v>63</v>
      </c>
      <c r="C382" s="102"/>
      <c r="D382" s="73" t="s">
        <v>203</v>
      </c>
      <c r="E382" s="74">
        <f>VLOOKUP(C383,単価表,7)</f>
        <v>0</v>
      </c>
      <c r="F382" s="75"/>
      <c r="G382" s="76" t="s">
        <v>113</v>
      </c>
      <c r="H382" s="77">
        <f>VLOOKUP($C383,単価表,10)</f>
        <v>0</v>
      </c>
      <c r="I382" s="77">
        <f>VLOOKUP($C383,単価表,10)</f>
        <v>0</v>
      </c>
      <c r="J382" s="77">
        <f>VLOOKUP($C383,単価表,10)</f>
        <v>0</v>
      </c>
      <c r="K382" s="77">
        <f>VLOOKUP($C383,単価表,9)</f>
        <v>0</v>
      </c>
      <c r="L382" s="77">
        <f>VLOOKUP($C383,単価表,9)</f>
        <v>0</v>
      </c>
      <c r="M382" s="77">
        <f>VLOOKUP($C383,単価表,9)</f>
        <v>0</v>
      </c>
      <c r="N382" s="77">
        <f t="shared" ref="N382:V382" si="238">VLOOKUP($C383,単価表,10)</f>
        <v>0</v>
      </c>
      <c r="O382" s="77">
        <f t="shared" si="238"/>
        <v>0</v>
      </c>
      <c r="P382" s="77">
        <f t="shared" si="238"/>
        <v>0</v>
      </c>
      <c r="Q382" s="77">
        <f t="shared" si="238"/>
        <v>0</v>
      </c>
      <c r="R382" s="77">
        <f t="shared" si="238"/>
        <v>0</v>
      </c>
      <c r="S382" s="77">
        <f t="shared" si="238"/>
        <v>0</v>
      </c>
      <c r="T382" s="77">
        <f t="shared" si="238"/>
        <v>0</v>
      </c>
      <c r="U382" s="77">
        <f t="shared" si="238"/>
        <v>0</v>
      </c>
      <c r="V382" s="77">
        <f t="shared" si="238"/>
        <v>0</v>
      </c>
      <c r="W382" s="77">
        <f>VLOOKUP($C383,単価表,9)</f>
        <v>0</v>
      </c>
      <c r="X382" s="77">
        <f>VLOOKUP($C383,単価表,9)</f>
        <v>0</v>
      </c>
      <c r="Y382" s="77">
        <f>VLOOKUP($C383,単価表,9)</f>
        <v>0</v>
      </c>
      <c r="Z382" s="77">
        <f>VLOOKUP($C383,単価表,10)</f>
        <v>0</v>
      </c>
      <c r="AA382" s="77">
        <f>VLOOKUP($C383,単価表,10)</f>
        <v>0</v>
      </c>
      <c r="AB382" s="77">
        <f>VLOOKUP($C383,単価表,10)</f>
        <v>0</v>
      </c>
      <c r="AC382" s="77">
        <f>VLOOKUP($C383,単価表,10)</f>
        <v>0</v>
      </c>
      <c r="AD382" s="77">
        <f>VLOOKUP($C383,単価表,10)</f>
        <v>0</v>
      </c>
      <c r="AE382" s="78"/>
      <c r="AF382" s="79"/>
      <c r="AG382" s="71"/>
    </row>
    <row r="383" spans="1:33" x14ac:dyDescent="0.2">
      <c r="A383" s="224"/>
      <c r="B383" s="198"/>
      <c r="C383" s="80">
        <v>11</v>
      </c>
      <c r="D383" s="81" t="s">
        <v>202</v>
      </c>
      <c r="E383" s="82">
        <v>80</v>
      </c>
      <c r="F383" s="83" t="s">
        <v>166</v>
      </c>
      <c r="G383" s="84" t="s">
        <v>114</v>
      </c>
      <c r="H383" s="85">
        <v>7654</v>
      </c>
      <c r="I383" s="85">
        <v>6674</v>
      </c>
      <c r="J383" s="85">
        <v>9098</v>
      </c>
      <c r="K383" s="85">
        <v>11177</v>
      </c>
      <c r="L383" s="85">
        <v>8470</v>
      </c>
      <c r="M383" s="85">
        <v>7415</v>
      </c>
      <c r="N383" s="85">
        <v>7713</v>
      </c>
      <c r="O383" s="85">
        <v>7332</v>
      </c>
      <c r="P383" s="85">
        <v>10332</v>
      </c>
      <c r="Q383" s="85">
        <v>10658</v>
      </c>
      <c r="R383" s="85">
        <v>9901</v>
      </c>
      <c r="S383" s="85">
        <v>9821</v>
      </c>
      <c r="T383" s="85">
        <v>7654</v>
      </c>
      <c r="U383" s="85">
        <v>6674</v>
      </c>
      <c r="V383" s="85">
        <v>9098</v>
      </c>
      <c r="W383" s="85">
        <v>11177</v>
      </c>
      <c r="X383" s="85">
        <v>8470</v>
      </c>
      <c r="Y383" s="85">
        <v>7415</v>
      </c>
      <c r="Z383" s="85">
        <v>7713</v>
      </c>
      <c r="AA383" s="85">
        <v>7332</v>
      </c>
      <c r="AB383" s="85">
        <v>10332</v>
      </c>
      <c r="AC383" s="85">
        <v>10658</v>
      </c>
      <c r="AD383" s="85">
        <v>9901</v>
      </c>
      <c r="AE383" s="103">
        <f>SUM(H383:AD383)</f>
        <v>202669</v>
      </c>
      <c r="AF383" s="87"/>
      <c r="AG383" s="88"/>
    </row>
    <row r="384" spans="1:33" x14ac:dyDescent="0.2">
      <c r="A384" s="225"/>
      <c r="B384" s="199"/>
      <c r="C384" s="104"/>
      <c r="D384" s="90" t="s">
        <v>204</v>
      </c>
      <c r="E384" s="91">
        <f>IF(C383&lt;8,INT(E382*契約月数),INT(E382*E383*契約月数))</f>
        <v>0</v>
      </c>
      <c r="F384" s="92"/>
      <c r="G384" s="93" t="s">
        <v>136</v>
      </c>
      <c r="H384" s="94">
        <f>INT(H382*H383)</f>
        <v>0</v>
      </c>
      <c r="I384" s="94">
        <f t="shared" ref="I384:AD384" si="239">INT(I382*I383)</f>
        <v>0</v>
      </c>
      <c r="J384" s="94">
        <f t="shared" si="239"/>
        <v>0</v>
      </c>
      <c r="K384" s="94">
        <f t="shared" si="239"/>
        <v>0</v>
      </c>
      <c r="L384" s="94">
        <f t="shared" si="239"/>
        <v>0</v>
      </c>
      <c r="M384" s="94">
        <f t="shared" si="239"/>
        <v>0</v>
      </c>
      <c r="N384" s="94">
        <f t="shared" si="239"/>
        <v>0</v>
      </c>
      <c r="O384" s="94">
        <f t="shared" si="239"/>
        <v>0</v>
      </c>
      <c r="P384" s="94">
        <f t="shared" si="239"/>
        <v>0</v>
      </c>
      <c r="Q384" s="94">
        <f t="shared" si="239"/>
        <v>0</v>
      </c>
      <c r="R384" s="94">
        <f t="shared" si="239"/>
        <v>0</v>
      </c>
      <c r="S384" s="94">
        <f t="shared" si="239"/>
        <v>0</v>
      </c>
      <c r="T384" s="94">
        <f t="shared" si="239"/>
        <v>0</v>
      </c>
      <c r="U384" s="94">
        <f t="shared" si="239"/>
        <v>0</v>
      </c>
      <c r="V384" s="94">
        <f t="shared" si="239"/>
        <v>0</v>
      </c>
      <c r="W384" s="94">
        <f t="shared" si="239"/>
        <v>0</v>
      </c>
      <c r="X384" s="94">
        <f t="shared" si="239"/>
        <v>0</v>
      </c>
      <c r="Y384" s="94">
        <f t="shared" si="239"/>
        <v>0</v>
      </c>
      <c r="Z384" s="94">
        <f t="shared" si="239"/>
        <v>0</v>
      </c>
      <c r="AA384" s="94">
        <f t="shared" si="239"/>
        <v>0</v>
      </c>
      <c r="AB384" s="94">
        <f t="shared" si="239"/>
        <v>0</v>
      </c>
      <c r="AC384" s="94">
        <f t="shared" si="239"/>
        <v>0</v>
      </c>
      <c r="AD384" s="94">
        <f t="shared" si="239"/>
        <v>0</v>
      </c>
      <c r="AE384" s="107">
        <f>SUM(H384:AD384)</f>
        <v>0</v>
      </c>
      <c r="AF384" s="96">
        <f>ROUNDDOWN(E384+AE384,0)</f>
        <v>0</v>
      </c>
      <c r="AG384" s="32"/>
    </row>
    <row r="385" spans="1:33" x14ac:dyDescent="0.2">
      <c r="A385" s="223">
        <v>33</v>
      </c>
      <c r="B385" s="221" t="s">
        <v>64</v>
      </c>
      <c r="C385" s="102"/>
      <c r="D385" s="73" t="s">
        <v>203</v>
      </c>
      <c r="E385" s="74">
        <f>VLOOKUP(C386,単価表,7)</f>
        <v>0</v>
      </c>
      <c r="F385" s="75"/>
      <c r="G385" s="76" t="s">
        <v>113</v>
      </c>
      <c r="H385" s="77">
        <f>VLOOKUP($C386,単価表,10)</f>
        <v>0</v>
      </c>
      <c r="I385" s="77">
        <f>VLOOKUP($C386,単価表,10)</f>
        <v>0</v>
      </c>
      <c r="J385" s="77">
        <f>VLOOKUP($C386,単価表,10)</f>
        <v>0</v>
      </c>
      <c r="K385" s="77">
        <f>VLOOKUP($C386,単価表,9)</f>
        <v>0</v>
      </c>
      <c r="L385" s="77">
        <f>VLOOKUP($C386,単価表,9)</f>
        <v>0</v>
      </c>
      <c r="M385" s="77">
        <f>VLOOKUP($C386,単価表,9)</f>
        <v>0</v>
      </c>
      <c r="N385" s="77">
        <f t="shared" ref="N385:V385" si="240">VLOOKUP($C386,単価表,10)</f>
        <v>0</v>
      </c>
      <c r="O385" s="77">
        <f t="shared" si="240"/>
        <v>0</v>
      </c>
      <c r="P385" s="77">
        <f t="shared" si="240"/>
        <v>0</v>
      </c>
      <c r="Q385" s="77">
        <f t="shared" si="240"/>
        <v>0</v>
      </c>
      <c r="R385" s="77">
        <f t="shared" si="240"/>
        <v>0</v>
      </c>
      <c r="S385" s="77">
        <f t="shared" si="240"/>
        <v>0</v>
      </c>
      <c r="T385" s="77">
        <f t="shared" si="240"/>
        <v>0</v>
      </c>
      <c r="U385" s="77">
        <f t="shared" si="240"/>
        <v>0</v>
      </c>
      <c r="V385" s="77">
        <f t="shared" si="240"/>
        <v>0</v>
      </c>
      <c r="W385" s="77">
        <f>VLOOKUP($C386,単価表,9)</f>
        <v>0</v>
      </c>
      <c r="X385" s="77">
        <f>VLOOKUP($C386,単価表,9)</f>
        <v>0</v>
      </c>
      <c r="Y385" s="77">
        <f>VLOOKUP($C386,単価表,9)</f>
        <v>0</v>
      </c>
      <c r="Z385" s="77">
        <f>VLOOKUP($C386,単価表,10)</f>
        <v>0</v>
      </c>
      <c r="AA385" s="77">
        <f>VLOOKUP($C386,単価表,10)</f>
        <v>0</v>
      </c>
      <c r="AB385" s="77">
        <f>VLOOKUP($C386,単価表,10)</f>
        <v>0</v>
      </c>
      <c r="AC385" s="77">
        <f>VLOOKUP($C386,単価表,10)</f>
        <v>0</v>
      </c>
      <c r="AD385" s="77">
        <f>VLOOKUP($C386,単価表,10)</f>
        <v>0</v>
      </c>
      <c r="AE385" s="78"/>
      <c r="AF385" s="79"/>
      <c r="AG385" s="71"/>
    </row>
    <row r="386" spans="1:33" x14ac:dyDescent="0.2">
      <c r="A386" s="224"/>
      <c r="B386" s="198"/>
      <c r="C386" s="80">
        <v>11</v>
      </c>
      <c r="D386" s="81" t="s">
        <v>202</v>
      </c>
      <c r="E386" s="82">
        <v>31</v>
      </c>
      <c r="F386" s="83" t="s">
        <v>166</v>
      </c>
      <c r="G386" s="84" t="s">
        <v>114</v>
      </c>
      <c r="H386" s="85">
        <v>3567</v>
      </c>
      <c r="I386" s="85">
        <v>2687</v>
      </c>
      <c r="J386" s="85">
        <v>2814</v>
      </c>
      <c r="K386" s="85">
        <v>3706</v>
      </c>
      <c r="L386" s="85">
        <v>3209</v>
      </c>
      <c r="M386" s="85">
        <v>3350</v>
      </c>
      <c r="N386" s="85">
        <v>3687</v>
      </c>
      <c r="O386" s="85">
        <v>3593</v>
      </c>
      <c r="P386" s="85">
        <v>3837</v>
      </c>
      <c r="Q386" s="85">
        <v>4568</v>
      </c>
      <c r="R386" s="85">
        <v>4619</v>
      </c>
      <c r="S386" s="85">
        <v>4409</v>
      </c>
      <c r="T386" s="85">
        <v>3567</v>
      </c>
      <c r="U386" s="85">
        <v>2687</v>
      </c>
      <c r="V386" s="85">
        <v>2814</v>
      </c>
      <c r="W386" s="85">
        <v>3706</v>
      </c>
      <c r="X386" s="85">
        <v>3209</v>
      </c>
      <c r="Y386" s="85">
        <v>3350</v>
      </c>
      <c r="Z386" s="85">
        <v>3687</v>
      </c>
      <c r="AA386" s="85">
        <v>3593</v>
      </c>
      <c r="AB386" s="85">
        <v>3837</v>
      </c>
      <c r="AC386" s="85">
        <v>4568</v>
      </c>
      <c r="AD386" s="85">
        <v>4619</v>
      </c>
      <c r="AE386" s="103">
        <f>SUM(H386:AD386)</f>
        <v>83683</v>
      </c>
      <c r="AF386" s="87"/>
      <c r="AG386" s="88"/>
    </row>
    <row r="387" spans="1:33" x14ac:dyDescent="0.2">
      <c r="A387" s="225"/>
      <c r="B387" s="199"/>
      <c r="C387" s="104"/>
      <c r="D387" s="90" t="s">
        <v>204</v>
      </c>
      <c r="E387" s="91">
        <f>IF(C386&lt;8,INT(E385*契約月数),INT(E385*E386*契約月数))</f>
        <v>0</v>
      </c>
      <c r="F387" s="92"/>
      <c r="G387" s="93" t="s">
        <v>136</v>
      </c>
      <c r="H387" s="94">
        <f>INT(H385*H386)</f>
        <v>0</v>
      </c>
      <c r="I387" s="94">
        <f t="shared" ref="I387:AD387" si="241">INT(I385*I386)</f>
        <v>0</v>
      </c>
      <c r="J387" s="94">
        <f t="shared" si="241"/>
        <v>0</v>
      </c>
      <c r="K387" s="94">
        <f t="shared" si="241"/>
        <v>0</v>
      </c>
      <c r="L387" s="94">
        <f t="shared" si="241"/>
        <v>0</v>
      </c>
      <c r="M387" s="94">
        <f t="shared" si="241"/>
        <v>0</v>
      </c>
      <c r="N387" s="94">
        <f t="shared" si="241"/>
        <v>0</v>
      </c>
      <c r="O387" s="94">
        <f t="shared" si="241"/>
        <v>0</v>
      </c>
      <c r="P387" s="94">
        <f t="shared" si="241"/>
        <v>0</v>
      </c>
      <c r="Q387" s="94">
        <f t="shared" si="241"/>
        <v>0</v>
      </c>
      <c r="R387" s="94">
        <f t="shared" si="241"/>
        <v>0</v>
      </c>
      <c r="S387" s="94">
        <f t="shared" si="241"/>
        <v>0</v>
      </c>
      <c r="T387" s="94">
        <f t="shared" si="241"/>
        <v>0</v>
      </c>
      <c r="U387" s="94">
        <f t="shared" si="241"/>
        <v>0</v>
      </c>
      <c r="V387" s="94">
        <f t="shared" si="241"/>
        <v>0</v>
      </c>
      <c r="W387" s="94">
        <f t="shared" si="241"/>
        <v>0</v>
      </c>
      <c r="X387" s="94">
        <f t="shared" si="241"/>
        <v>0</v>
      </c>
      <c r="Y387" s="94">
        <f t="shared" si="241"/>
        <v>0</v>
      </c>
      <c r="Z387" s="94">
        <f t="shared" si="241"/>
        <v>0</v>
      </c>
      <c r="AA387" s="94">
        <f t="shared" si="241"/>
        <v>0</v>
      </c>
      <c r="AB387" s="94">
        <f t="shared" si="241"/>
        <v>0</v>
      </c>
      <c r="AC387" s="94">
        <f t="shared" si="241"/>
        <v>0</v>
      </c>
      <c r="AD387" s="94">
        <f t="shared" si="241"/>
        <v>0</v>
      </c>
      <c r="AE387" s="107">
        <f>SUM(H387:AD387)</f>
        <v>0</v>
      </c>
      <c r="AF387" s="96">
        <f>ROUNDDOWN(E387+AE387,0)</f>
        <v>0</v>
      </c>
      <c r="AG387" s="32"/>
    </row>
    <row r="388" spans="1:33" x14ac:dyDescent="0.2">
      <c r="A388" s="223">
        <v>34</v>
      </c>
      <c r="B388" s="221" t="s">
        <v>65</v>
      </c>
      <c r="C388" s="102"/>
      <c r="D388" s="73" t="s">
        <v>203</v>
      </c>
      <c r="E388" s="74">
        <f>VLOOKUP(C389,単価表,7)</f>
        <v>0</v>
      </c>
      <c r="F388" s="75"/>
      <c r="G388" s="76" t="s">
        <v>113</v>
      </c>
      <c r="H388" s="77">
        <f>VLOOKUP($C389,単価表,10)</f>
        <v>0</v>
      </c>
      <c r="I388" s="77">
        <f>VLOOKUP($C389,単価表,10)</f>
        <v>0</v>
      </c>
      <c r="J388" s="77">
        <f>VLOOKUP($C389,単価表,10)</f>
        <v>0</v>
      </c>
      <c r="K388" s="77">
        <f>VLOOKUP($C389,単価表,9)</f>
        <v>0</v>
      </c>
      <c r="L388" s="77">
        <f>VLOOKUP($C389,単価表,9)</f>
        <v>0</v>
      </c>
      <c r="M388" s="77">
        <f>VLOOKUP($C389,単価表,9)</f>
        <v>0</v>
      </c>
      <c r="N388" s="77">
        <f t="shared" ref="N388:V388" si="242">VLOOKUP($C389,単価表,10)</f>
        <v>0</v>
      </c>
      <c r="O388" s="77">
        <f t="shared" si="242"/>
        <v>0</v>
      </c>
      <c r="P388" s="77">
        <f t="shared" si="242"/>
        <v>0</v>
      </c>
      <c r="Q388" s="77">
        <f t="shared" si="242"/>
        <v>0</v>
      </c>
      <c r="R388" s="77">
        <f t="shared" si="242"/>
        <v>0</v>
      </c>
      <c r="S388" s="77">
        <f t="shared" si="242"/>
        <v>0</v>
      </c>
      <c r="T388" s="77">
        <f t="shared" si="242"/>
        <v>0</v>
      </c>
      <c r="U388" s="77">
        <f t="shared" si="242"/>
        <v>0</v>
      </c>
      <c r="V388" s="77">
        <f t="shared" si="242"/>
        <v>0</v>
      </c>
      <c r="W388" s="77">
        <f>VLOOKUP($C389,単価表,9)</f>
        <v>0</v>
      </c>
      <c r="X388" s="77">
        <f>VLOOKUP($C389,単価表,9)</f>
        <v>0</v>
      </c>
      <c r="Y388" s="77">
        <f>VLOOKUP($C389,単価表,9)</f>
        <v>0</v>
      </c>
      <c r="Z388" s="77">
        <f>VLOOKUP($C389,単価表,10)</f>
        <v>0</v>
      </c>
      <c r="AA388" s="77">
        <f>VLOOKUP($C389,単価表,10)</f>
        <v>0</v>
      </c>
      <c r="AB388" s="77">
        <f>VLOOKUP($C389,単価表,10)</f>
        <v>0</v>
      </c>
      <c r="AC388" s="77">
        <f>VLOOKUP($C389,単価表,10)</f>
        <v>0</v>
      </c>
      <c r="AD388" s="77">
        <f>VLOOKUP($C389,単価表,10)</f>
        <v>0</v>
      </c>
      <c r="AE388" s="78"/>
      <c r="AF388" s="79"/>
      <c r="AG388" s="71"/>
    </row>
    <row r="389" spans="1:33" x14ac:dyDescent="0.2">
      <c r="A389" s="224"/>
      <c r="B389" s="198"/>
      <c r="C389" s="80">
        <v>11</v>
      </c>
      <c r="D389" s="81" t="s">
        <v>202</v>
      </c>
      <c r="E389" s="82">
        <v>42</v>
      </c>
      <c r="F389" s="83" t="s">
        <v>166</v>
      </c>
      <c r="G389" s="84" t="s">
        <v>114</v>
      </c>
      <c r="H389" s="85">
        <v>3803</v>
      </c>
      <c r="I389" s="85">
        <v>4300</v>
      </c>
      <c r="J389" s="85">
        <v>4212</v>
      </c>
      <c r="K389" s="85">
        <v>6819</v>
      </c>
      <c r="L389" s="85">
        <v>5871</v>
      </c>
      <c r="M389" s="85">
        <v>5854</v>
      </c>
      <c r="N389" s="85">
        <v>3501</v>
      </c>
      <c r="O389" s="85">
        <v>3566</v>
      </c>
      <c r="P389" s="85">
        <v>6286</v>
      </c>
      <c r="Q389" s="85">
        <v>8208</v>
      </c>
      <c r="R389" s="85">
        <v>7682</v>
      </c>
      <c r="S389" s="85">
        <v>6562</v>
      </c>
      <c r="T389" s="85">
        <v>3803</v>
      </c>
      <c r="U389" s="85">
        <v>4300</v>
      </c>
      <c r="V389" s="85">
        <v>4212</v>
      </c>
      <c r="W389" s="85">
        <v>6819</v>
      </c>
      <c r="X389" s="85">
        <v>5871</v>
      </c>
      <c r="Y389" s="85">
        <v>5854</v>
      </c>
      <c r="Z389" s="85">
        <v>3501</v>
      </c>
      <c r="AA389" s="85">
        <v>3566</v>
      </c>
      <c r="AB389" s="85">
        <v>6286</v>
      </c>
      <c r="AC389" s="85">
        <v>8208</v>
      </c>
      <c r="AD389" s="85">
        <v>7682</v>
      </c>
      <c r="AE389" s="103">
        <f>SUM(H389:AD389)</f>
        <v>126766</v>
      </c>
      <c r="AF389" s="87"/>
      <c r="AG389" s="88"/>
    </row>
    <row r="390" spans="1:33" x14ac:dyDescent="0.2">
      <c r="A390" s="225"/>
      <c r="B390" s="199"/>
      <c r="C390" s="104"/>
      <c r="D390" s="90" t="s">
        <v>204</v>
      </c>
      <c r="E390" s="91">
        <f>IF(C389&lt;8,INT(E388*契約月数),INT(E388*E389*契約月数))</f>
        <v>0</v>
      </c>
      <c r="F390" s="92"/>
      <c r="G390" s="93" t="s">
        <v>136</v>
      </c>
      <c r="H390" s="94">
        <f>INT(H388*H389)</f>
        <v>0</v>
      </c>
      <c r="I390" s="94">
        <f t="shared" ref="I390:AD390" si="243">INT(I388*I389)</f>
        <v>0</v>
      </c>
      <c r="J390" s="94">
        <f t="shared" si="243"/>
        <v>0</v>
      </c>
      <c r="K390" s="94">
        <f t="shared" si="243"/>
        <v>0</v>
      </c>
      <c r="L390" s="94">
        <f t="shared" si="243"/>
        <v>0</v>
      </c>
      <c r="M390" s="94">
        <f t="shared" si="243"/>
        <v>0</v>
      </c>
      <c r="N390" s="94">
        <f t="shared" si="243"/>
        <v>0</v>
      </c>
      <c r="O390" s="94">
        <f t="shared" si="243"/>
        <v>0</v>
      </c>
      <c r="P390" s="94">
        <f t="shared" si="243"/>
        <v>0</v>
      </c>
      <c r="Q390" s="94">
        <f t="shared" si="243"/>
        <v>0</v>
      </c>
      <c r="R390" s="94">
        <f t="shared" si="243"/>
        <v>0</v>
      </c>
      <c r="S390" s="94">
        <f t="shared" si="243"/>
        <v>0</v>
      </c>
      <c r="T390" s="94">
        <f t="shared" si="243"/>
        <v>0</v>
      </c>
      <c r="U390" s="94">
        <f t="shared" si="243"/>
        <v>0</v>
      </c>
      <c r="V390" s="94">
        <f t="shared" si="243"/>
        <v>0</v>
      </c>
      <c r="W390" s="94">
        <f t="shared" si="243"/>
        <v>0</v>
      </c>
      <c r="X390" s="94">
        <f t="shared" si="243"/>
        <v>0</v>
      </c>
      <c r="Y390" s="94">
        <f t="shared" si="243"/>
        <v>0</v>
      </c>
      <c r="Z390" s="94">
        <f t="shared" si="243"/>
        <v>0</v>
      </c>
      <c r="AA390" s="94">
        <f t="shared" si="243"/>
        <v>0</v>
      </c>
      <c r="AB390" s="94">
        <f t="shared" si="243"/>
        <v>0</v>
      </c>
      <c r="AC390" s="94">
        <f t="shared" si="243"/>
        <v>0</v>
      </c>
      <c r="AD390" s="94">
        <f t="shared" si="243"/>
        <v>0</v>
      </c>
      <c r="AE390" s="107">
        <f>SUM(H390:AD390)</f>
        <v>0</v>
      </c>
      <c r="AF390" s="96">
        <f>ROUNDDOWN(E390+AE390,0)</f>
        <v>0</v>
      </c>
      <c r="AG390" s="32"/>
    </row>
    <row r="391" spans="1:33" x14ac:dyDescent="0.2">
      <c r="A391" s="223">
        <v>35</v>
      </c>
      <c r="B391" s="221" t="s">
        <v>66</v>
      </c>
      <c r="C391" s="102"/>
      <c r="D391" s="73" t="s">
        <v>203</v>
      </c>
      <c r="E391" s="74">
        <f>VLOOKUP(C392,単価表,7)</f>
        <v>0</v>
      </c>
      <c r="F391" s="75"/>
      <c r="G391" s="76" t="s">
        <v>113</v>
      </c>
      <c r="H391" s="77">
        <f>VLOOKUP($C392,単価表,10)</f>
        <v>0</v>
      </c>
      <c r="I391" s="77">
        <f>VLOOKUP($C392,単価表,10)</f>
        <v>0</v>
      </c>
      <c r="J391" s="77">
        <f>VLOOKUP($C392,単価表,10)</f>
        <v>0</v>
      </c>
      <c r="K391" s="77">
        <f>VLOOKUP($C392,単価表,9)</f>
        <v>0</v>
      </c>
      <c r="L391" s="77">
        <f>VLOOKUP($C392,単価表,9)</f>
        <v>0</v>
      </c>
      <c r="M391" s="77">
        <f>VLOOKUP($C392,単価表,9)</f>
        <v>0</v>
      </c>
      <c r="N391" s="77">
        <f t="shared" ref="N391:V391" si="244">VLOOKUP($C392,単価表,10)</f>
        <v>0</v>
      </c>
      <c r="O391" s="77">
        <f t="shared" si="244"/>
        <v>0</v>
      </c>
      <c r="P391" s="77">
        <f t="shared" si="244"/>
        <v>0</v>
      </c>
      <c r="Q391" s="77">
        <f t="shared" si="244"/>
        <v>0</v>
      </c>
      <c r="R391" s="77">
        <f t="shared" si="244"/>
        <v>0</v>
      </c>
      <c r="S391" s="77">
        <f t="shared" si="244"/>
        <v>0</v>
      </c>
      <c r="T391" s="77">
        <f t="shared" si="244"/>
        <v>0</v>
      </c>
      <c r="U391" s="77">
        <f t="shared" si="244"/>
        <v>0</v>
      </c>
      <c r="V391" s="77">
        <f t="shared" si="244"/>
        <v>0</v>
      </c>
      <c r="W391" s="77">
        <f>VLOOKUP($C392,単価表,9)</f>
        <v>0</v>
      </c>
      <c r="X391" s="77">
        <f>VLOOKUP($C392,単価表,9)</f>
        <v>0</v>
      </c>
      <c r="Y391" s="77">
        <f>VLOOKUP($C392,単価表,9)</f>
        <v>0</v>
      </c>
      <c r="Z391" s="77">
        <f>VLOOKUP($C392,単価表,10)</f>
        <v>0</v>
      </c>
      <c r="AA391" s="77">
        <f>VLOOKUP($C392,単価表,10)</f>
        <v>0</v>
      </c>
      <c r="AB391" s="77">
        <f>VLOOKUP($C392,単価表,10)</f>
        <v>0</v>
      </c>
      <c r="AC391" s="77">
        <f>VLOOKUP($C392,単価表,10)</f>
        <v>0</v>
      </c>
      <c r="AD391" s="77">
        <f>VLOOKUP($C392,単価表,10)</f>
        <v>0</v>
      </c>
      <c r="AE391" s="78"/>
      <c r="AF391" s="79"/>
      <c r="AG391" s="71"/>
    </row>
    <row r="392" spans="1:33" x14ac:dyDescent="0.2">
      <c r="A392" s="224"/>
      <c r="B392" s="198"/>
      <c r="C392" s="80">
        <v>11</v>
      </c>
      <c r="D392" s="81" t="s">
        <v>202</v>
      </c>
      <c r="E392" s="82">
        <v>38</v>
      </c>
      <c r="F392" s="83" t="s">
        <v>166</v>
      </c>
      <c r="G392" s="84" t="s">
        <v>114</v>
      </c>
      <c r="H392" s="85">
        <v>3519</v>
      </c>
      <c r="I392" s="85">
        <v>2614</v>
      </c>
      <c r="J392" s="85">
        <v>3829</v>
      </c>
      <c r="K392" s="85">
        <v>4327</v>
      </c>
      <c r="L392" s="85">
        <v>2509</v>
      </c>
      <c r="M392" s="85">
        <v>2777</v>
      </c>
      <c r="N392" s="85">
        <v>3603</v>
      </c>
      <c r="O392" s="85">
        <v>3819</v>
      </c>
      <c r="P392" s="85">
        <v>5841</v>
      </c>
      <c r="Q392" s="85">
        <v>6579</v>
      </c>
      <c r="R392" s="85">
        <v>6120</v>
      </c>
      <c r="S392" s="85">
        <v>5129</v>
      </c>
      <c r="T392" s="85">
        <v>3519</v>
      </c>
      <c r="U392" s="85">
        <v>2614</v>
      </c>
      <c r="V392" s="85">
        <v>3829</v>
      </c>
      <c r="W392" s="85">
        <v>4327</v>
      </c>
      <c r="X392" s="85">
        <v>2509</v>
      </c>
      <c r="Y392" s="85">
        <v>2777</v>
      </c>
      <c r="Z392" s="85">
        <v>3603</v>
      </c>
      <c r="AA392" s="85">
        <v>3819</v>
      </c>
      <c r="AB392" s="85">
        <v>5841</v>
      </c>
      <c r="AC392" s="85">
        <v>6579</v>
      </c>
      <c r="AD392" s="85">
        <v>6120</v>
      </c>
      <c r="AE392" s="103">
        <f>SUM(H392:AD392)</f>
        <v>96203</v>
      </c>
      <c r="AF392" s="87"/>
      <c r="AG392" s="88"/>
    </row>
    <row r="393" spans="1:33" x14ac:dyDescent="0.2">
      <c r="A393" s="225"/>
      <c r="B393" s="199"/>
      <c r="C393" s="104"/>
      <c r="D393" s="90" t="s">
        <v>204</v>
      </c>
      <c r="E393" s="91">
        <f>IF(C392&lt;8,INT(E391*契約月数),INT(E391*E392*契約月数))</f>
        <v>0</v>
      </c>
      <c r="F393" s="92"/>
      <c r="G393" s="93" t="s">
        <v>136</v>
      </c>
      <c r="H393" s="94">
        <f>INT(H391*H392)</f>
        <v>0</v>
      </c>
      <c r="I393" s="94">
        <f t="shared" ref="I393:AD393" si="245">INT(I391*I392)</f>
        <v>0</v>
      </c>
      <c r="J393" s="94">
        <f t="shared" si="245"/>
        <v>0</v>
      </c>
      <c r="K393" s="94">
        <f t="shared" si="245"/>
        <v>0</v>
      </c>
      <c r="L393" s="94">
        <f t="shared" si="245"/>
        <v>0</v>
      </c>
      <c r="M393" s="94">
        <f t="shared" si="245"/>
        <v>0</v>
      </c>
      <c r="N393" s="94">
        <f t="shared" si="245"/>
        <v>0</v>
      </c>
      <c r="O393" s="94">
        <f t="shared" si="245"/>
        <v>0</v>
      </c>
      <c r="P393" s="94">
        <f t="shared" si="245"/>
        <v>0</v>
      </c>
      <c r="Q393" s="94">
        <f t="shared" si="245"/>
        <v>0</v>
      </c>
      <c r="R393" s="94">
        <f t="shared" si="245"/>
        <v>0</v>
      </c>
      <c r="S393" s="94">
        <f t="shared" si="245"/>
        <v>0</v>
      </c>
      <c r="T393" s="94">
        <f t="shared" si="245"/>
        <v>0</v>
      </c>
      <c r="U393" s="94">
        <f t="shared" si="245"/>
        <v>0</v>
      </c>
      <c r="V393" s="94">
        <f t="shared" si="245"/>
        <v>0</v>
      </c>
      <c r="W393" s="94">
        <f t="shared" si="245"/>
        <v>0</v>
      </c>
      <c r="X393" s="94">
        <f t="shared" si="245"/>
        <v>0</v>
      </c>
      <c r="Y393" s="94">
        <f t="shared" si="245"/>
        <v>0</v>
      </c>
      <c r="Z393" s="94">
        <f t="shared" si="245"/>
        <v>0</v>
      </c>
      <c r="AA393" s="94">
        <f t="shared" si="245"/>
        <v>0</v>
      </c>
      <c r="AB393" s="94">
        <f t="shared" si="245"/>
        <v>0</v>
      </c>
      <c r="AC393" s="94">
        <f t="shared" si="245"/>
        <v>0</v>
      </c>
      <c r="AD393" s="94">
        <f t="shared" si="245"/>
        <v>0</v>
      </c>
      <c r="AE393" s="107">
        <f>SUM(H393:AD393)</f>
        <v>0</v>
      </c>
      <c r="AF393" s="96">
        <f>ROUNDDOWN(E393+AE393,0)</f>
        <v>0</v>
      </c>
      <c r="AG393" s="32"/>
    </row>
    <row r="394" spans="1:33" x14ac:dyDescent="0.2">
      <c r="A394" s="223">
        <v>36</v>
      </c>
      <c r="B394" s="221" t="s">
        <v>67</v>
      </c>
      <c r="C394" s="102"/>
      <c r="D394" s="73" t="s">
        <v>203</v>
      </c>
      <c r="E394" s="74">
        <f>VLOOKUP(C395,単価表,7)</f>
        <v>0</v>
      </c>
      <c r="F394" s="75"/>
      <c r="G394" s="76" t="s">
        <v>113</v>
      </c>
      <c r="H394" s="77">
        <f>VLOOKUP($C395,単価表,10)</f>
        <v>0</v>
      </c>
      <c r="I394" s="77">
        <f>VLOOKUP($C395,単価表,10)</f>
        <v>0</v>
      </c>
      <c r="J394" s="77">
        <f>VLOOKUP($C395,単価表,10)</f>
        <v>0</v>
      </c>
      <c r="K394" s="77">
        <f>VLOOKUP($C395,単価表,9)</f>
        <v>0</v>
      </c>
      <c r="L394" s="77">
        <f>VLOOKUP($C395,単価表,9)</f>
        <v>0</v>
      </c>
      <c r="M394" s="77">
        <f>VLOOKUP($C395,単価表,9)</f>
        <v>0</v>
      </c>
      <c r="N394" s="77">
        <f t="shared" ref="N394:V394" si="246">VLOOKUP($C395,単価表,10)</f>
        <v>0</v>
      </c>
      <c r="O394" s="77">
        <f t="shared" si="246"/>
        <v>0</v>
      </c>
      <c r="P394" s="77">
        <f t="shared" si="246"/>
        <v>0</v>
      </c>
      <c r="Q394" s="77">
        <f t="shared" si="246"/>
        <v>0</v>
      </c>
      <c r="R394" s="77">
        <f t="shared" si="246"/>
        <v>0</v>
      </c>
      <c r="S394" s="77">
        <f t="shared" si="246"/>
        <v>0</v>
      </c>
      <c r="T394" s="77">
        <f t="shared" si="246"/>
        <v>0</v>
      </c>
      <c r="U394" s="77">
        <f t="shared" si="246"/>
        <v>0</v>
      </c>
      <c r="V394" s="77">
        <f t="shared" si="246"/>
        <v>0</v>
      </c>
      <c r="W394" s="77">
        <f>VLOOKUP($C395,単価表,9)</f>
        <v>0</v>
      </c>
      <c r="X394" s="77">
        <f>VLOOKUP($C395,単価表,9)</f>
        <v>0</v>
      </c>
      <c r="Y394" s="77">
        <f>VLOOKUP($C395,単価表,9)</f>
        <v>0</v>
      </c>
      <c r="Z394" s="77">
        <f>VLOOKUP($C395,単価表,10)</f>
        <v>0</v>
      </c>
      <c r="AA394" s="77">
        <f>VLOOKUP($C395,単価表,10)</f>
        <v>0</v>
      </c>
      <c r="AB394" s="77">
        <f>VLOOKUP($C395,単価表,10)</f>
        <v>0</v>
      </c>
      <c r="AC394" s="77">
        <f>VLOOKUP($C395,単価表,10)</f>
        <v>0</v>
      </c>
      <c r="AD394" s="77">
        <f>VLOOKUP($C395,単価表,10)</f>
        <v>0</v>
      </c>
      <c r="AE394" s="78"/>
      <c r="AF394" s="79"/>
      <c r="AG394" s="71"/>
    </row>
    <row r="395" spans="1:33" x14ac:dyDescent="0.2">
      <c r="A395" s="224"/>
      <c r="B395" s="198"/>
      <c r="C395" s="80">
        <v>11</v>
      </c>
      <c r="D395" s="81" t="s">
        <v>202</v>
      </c>
      <c r="E395" s="82">
        <v>66</v>
      </c>
      <c r="F395" s="83" t="s">
        <v>166</v>
      </c>
      <c r="G395" s="84" t="s">
        <v>114</v>
      </c>
      <c r="H395" s="85">
        <v>3909</v>
      </c>
      <c r="I395" s="85">
        <v>3515</v>
      </c>
      <c r="J395" s="85">
        <v>4712</v>
      </c>
      <c r="K395" s="85">
        <v>4732</v>
      </c>
      <c r="L395" s="85">
        <v>2379</v>
      </c>
      <c r="M395" s="85">
        <v>3253</v>
      </c>
      <c r="N395" s="85">
        <v>4188</v>
      </c>
      <c r="O395" s="85">
        <v>3984</v>
      </c>
      <c r="P395" s="85">
        <v>6872</v>
      </c>
      <c r="Q395" s="85">
        <v>8422</v>
      </c>
      <c r="R395" s="85">
        <v>7692</v>
      </c>
      <c r="S395" s="85">
        <v>6313</v>
      </c>
      <c r="T395" s="85">
        <v>3909</v>
      </c>
      <c r="U395" s="85">
        <v>3515</v>
      </c>
      <c r="V395" s="85">
        <v>4712</v>
      </c>
      <c r="W395" s="85">
        <v>4732</v>
      </c>
      <c r="X395" s="85">
        <v>2379</v>
      </c>
      <c r="Y395" s="85">
        <v>3253</v>
      </c>
      <c r="Z395" s="85">
        <v>4188</v>
      </c>
      <c r="AA395" s="85">
        <v>3984</v>
      </c>
      <c r="AB395" s="85">
        <v>6872</v>
      </c>
      <c r="AC395" s="85">
        <v>8422</v>
      </c>
      <c r="AD395" s="85">
        <v>7692</v>
      </c>
      <c r="AE395" s="103">
        <f>SUM(H395:AD395)</f>
        <v>113629</v>
      </c>
      <c r="AF395" s="87"/>
      <c r="AG395" s="88"/>
    </row>
    <row r="396" spans="1:33" x14ac:dyDescent="0.2">
      <c r="A396" s="225"/>
      <c r="B396" s="199"/>
      <c r="C396" s="104"/>
      <c r="D396" s="90" t="s">
        <v>204</v>
      </c>
      <c r="E396" s="91">
        <f>IF(C395&lt;8,INT(E394*契約月数),INT(E394*E395*契約月数))</f>
        <v>0</v>
      </c>
      <c r="F396" s="92"/>
      <c r="G396" s="93" t="s">
        <v>136</v>
      </c>
      <c r="H396" s="94">
        <f>INT(H394*H395)</f>
        <v>0</v>
      </c>
      <c r="I396" s="94">
        <f t="shared" ref="I396:AD396" si="247">INT(I394*I395)</f>
        <v>0</v>
      </c>
      <c r="J396" s="94">
        <f t="shared" si="247"/>
        <v>0</v>
      </c>
      <c r="K396" s="94">
        <f t="shared" si="247"/>
        <v>0</v>
      </c>
      <c r="L396" s="94">
        <f t="shared" si="247"/>
        <v>0</v>
      </c>
      <c r="M396" s="94">
        <f t="shared" si="247"/>
        <v>0</v>
      </c>
      <c r="N396" s="94">
        <f t="shared" si="247"/>
        <v>0</v>
      </c>
      <c r="O396" s="94">
        <f t="shared" si="247"/>
        <v>0</v>
      </c>
      <c r="P396" s="94">
        <f t="shared" si="247"/>
        <v>0</v>
      </c>
      <c r="Q396" s="94">
        <f t="shared" si="247"/>
        <v>0</v>
      </c>
      <c r="R396" s="94">
        <f t="shared" si="247"/>
        <v>0</v>
      </c>
      <c r="S396" s="94">
        <f t="shared" si="247"/>
        <v>0</v>
      </c>
      <c r="T396" s="94">
        <f t="shared" si="247"/>
        <v>0</v>
      </c>
      <c r="U396" s="94">
        <f t="shared" si="247"/>
        <v>0</v>
      </c>
      <c r="V396" s="94">
        <f t="shared" si="247"/>
        <v>0</v>
      </c>
      <c r="W396" s="94">
        <f t="shared" si="247"/>
        <v>0</v>
      </c>
      <c r="X396" s="94">
        <f t="shared" si="247"/>
        <v>0</v>
      </c>
      <c r="Y396" s="94">
        <f t="shared" si="247"/>
        <v>0</v>
      </c>
      <c r="Z396" s="94">
        <f t="shared" si="247"/>
        <v>0</v>
      </c>
      <c r="AA396" s="94">
        <f t="shared" si="247"/>
        <v>0</v>
      </c>
      <c r="AB396" s="94">
        <f t="shared" si="247"/>
        <v>0</v>
      </c>
      <c r="AC396" s="94">
        <f t="shared" si="247"/>
        <v>0</v>
      </c>
      <c r="AD396" s="94">
        <f t="shared" si="247"/>
        <v>0</v>
      </c>
      <c r="AE396" s="107">
        <f>SUM(H396:AD396)</f>
        <v>0</v>
      </c>
      <c r="AF396" s="96">
        <f>ROUNDDOWN(E396+AE396,0)</f>
        <v>0</v>
      </c>
      <c r="AG396" s="32"/>
    </row>
    <row r="397" spans="1:33" x14ac:dyDescent="0.2">
      <c r="A397" s="193">
        <v>37</v>
      </c>
      <c r="B397" s="190" t="s">
        <v>187</v>
      </c>
      <c r="C397" s="102"/>
      <c r="D397" s="73" t="s">
        <v>203</v>
      </c>
      <c r="E397" s="74">
        <f>VLOOKUP(C398,単価表,7)</f>
        <v>0</v>
      </c>
      <c r="F397" s="75"/>
      <c r="G397" s="76" t="s">
        <v>113</v>
      </c>
      <c r="H397" s="77">
        <f>VLOOKUP($C398,単価表,10)</f>
        <v>0</v>
      </c>
      <c r="I397" s="77">
        <f>VLOOKUP($C398,単価表,10)</f>
        <v>0</v>
      </c>
      <c r="J397" s="77">
        <f>VLOOKUP($C398,単価表,10)</f>
        <v>0</v>
      </c>
      <c r="K397" s="77">
        <f>VLOOKUP($C398,単価表,9)</f>
        <v>0</v>
      </c>
      <c r="L397" s="77">
        <f>VLOOKUP($C398,単価表,9)</f>
        <v>0</v>
      </c>
      <c r="M397" s="77">
        <f>VLOOKUP($C398,単価表,9)</f>
        <v>0</v>
      </c>
      <c r="N397" s="77">
        <f t="shared" ref="N397:V397" si="248">VLOOKUP($C398,単価表,10)</f>
        <v>0</v>
      </c>
      <c r="O397" s="77">
        <f t="shared" si="248"/>
        <v>0</v>
      </c>
      <c r="P397" s="77">
        <f t="shared" si="248"/>
        <v>0</v>
      </c>
      <c r="Q397" s="77">
        <f t="shared" si="248"/>
        <v>0</v>
      </c>
      <c r="R397" s="77">
        <f t="shared" si="248"/>
        <v>0</v>
      </c>
      <c r="S397" s="77">
        <f t="shared" si="248"/>
        <v>0</v>
      </c>
      <c r="T397" s="77">
        <f t="shared" si="248"/>
        <v>0</v>
      </c>
      <c r="U397" s="77">
        <f t="shared" si="248"/>
        <v>0</v>
      </c>
      <c r="V397" s="77">
        <f t="shared" si="248"/>
        <v>0</v>
      </c>
      <c r="W397" s="77">
        <f>VLOOKUP($C398,単価表,9)</f>
        <v>0</v>
      </c>
      <c r="X397" s="77">
        <f>VLOOKUP($C398,単価表,9)</f>
        <v>0</v>
      </c>
      <c r="Y397" s="77">
        <f>VLOOKUP($C398,単価表,9)</f>
        <v>0</v>
      </c>
      <c r="Z397" s="77">
        <f>VLOOKUP($C398,単価表,10)</f>
        <v>0</v>
      </c>
      <c r="AA397" s="77">
        <f>VLOOKUP($C398,単価表,10)</f>
        <v>0</v>
      </c>
      <c r="AB397" s="77">
        <f>VLOOKUP($C398,単価表,10)</f>
        <v>0</v>
      </c>
      <c r="AC397" s="77">
        <f>VLOOKUP($C398,単価表,10)</f>
        <v>0</v>
      </c>
      <c r="AD397" s="77">
        <f>VLOOKUP($C398,単価表,10)</f>
        <v>0</v>
      </c>
      <c r="AE397" s="78"/>
      <c r="AF397" s="79"/>
      <c r="AG397" s="71"/>
    </row>
    <row r="398" spans="1:33" x14ac:dyDescent="0.2">
      <c r="A398" s="188"/>
      <c r="B398" s="191"/>
      <c r="C398" s="80">
        <v>8</v>
      </c>
      <c r="D398" s="81" t="s">
        <v>202</v>
      </c>
      <c r="E398" s="82">
        <v>30</v>
      </c>
      <c r="F398" s="83" t="s">
        <v>167</v>
      </c>
      <c r="G398" s="84" t="s">
        <v>114</v>
      </c>
      <c r="H398" s="85">
        <v>146</v>
      </c>
      <c r="I398" s="85">
        <v>146</v>
      </c>
      <c r="J398" s="85">
        <v>120</v>
      </c>
      <c r="K398" s="85">
        <v>122</v>
      </c>
      <c r="L398" s="85">
        <v>147</v>
      </c>
      <c r="M398" s="85">
        <v>131</v>
      </c>
      <c r="N398" s="85">
        <v>176</v>
      </c>
      <c r="O398" s="85">
        <v>164</v>
      </c>
      <c r="P398" s="85">
        <v>206</v>
      </c>
      <c r="Q398" s="85">
        <v>232</v>
      </c>
      <c r="R398" s="85">
        <v>181</v>
      </c>
      <c r="S398" s="85">
        <v>162</v>
      </c>
      <c r="T398" s="85">
        <v>146</v>
      </c>
      <c r="U398" s="85">
        <v>146</v>
      </c>
      <c r="V398" s="85">
        <v>120</v>
      </c>
      <c r="W398" s="85">
        <v>122</v>
      </c>
      <c r="X398" s="85">
        <v>147</v>
      </c>
      <c r="Y398" s="85">
        <v>131</v>
      </c>
      <c r="Z398" s="85">
        <v>176</v>
      </c>
      <c r="AA398" s="85">
        <v>164</v>
      </c>
      <c r="AB398" s="85">
        <v>206</v>
      </c>
      <c r="AC398" s="85">
        <v>232</v>
      </c>
      <c r="AD398" s="85">
        <v>181</v>
      </c>
      <c r="AE398" s="103">
        <f>SUM(H398:AD398)</f>
        <v>3704</v>
      </c>
      <c r="AF398" s="87"/>
      <c r="AG398" s="88"/>
    </row>
    <row r="399" spans="1:33" x14ac:dyDescent="0.2">
      <c r="A399" s="189"/>
      <c r="B399" s="192"/>
      <c r="C399" s="104"/>
      <c r="D399" s="90" t="s">
        <v>204</v>
      </c>
      <c r="E399" s="91">
        <f>IF(C398&lt;8,INT(E397*契約月数),INT(E397*E398*契約月数))</f>
        <v>0</v>
      </c>
      <c r="F399" s="92"/>
      <c r="G399" s="93" t="s">
        <v>136</v>
      </c>
      <c r="H399" s="94">
        <f>INT(H397*H398)</f>
        <v>0</v>
      </c>
      <c r="I399" s="94">
        <f t="shared" ref="I399:AD399" si="249">INT(I397*I398)</f>
        <v>0</v>
      </c>
      <c r="J399" s="94">
        <f t="shared" si="249"/>
        <v>0</v>
      </c>
      <c r="K399" s="94">
        <f t="shared" si="249"/>
        <v>0</v>
      </c>
      <c r="L399" s="94">
        <f t="shared" si="249"/>
        <v>0</v>
      </c>
      <c r="M399" s="94">
        <f t="shared" si="249"/>
        <v>0</v>
      </c>
      <c r="N399" s="94">
        <f t="shared" si="249"/>
        <v>0</v>
      </c>
      <c r="O399" s="94">
        <f t="shared" si="249"/>
        <v>0</v>
      </c>
      <c r="P399" s="94">
        <f t="shared" si="249"/>
        <v>0</v>
      </c>
      <c r="Q399" s="94">
        <f t="shared" si="249"/>
        <v>0</v>
      </c>
      <c r="R399" s="94">
        <f t="shared" si="249"/>
        <v>0</v>
      </c>
      <c r="S399" s="94">
        <f t="shared" si="249"/>
        <v>0</v>
      </c>
      <c r="T399" s="94">
        <f t="shared" si="249"/>
        <v>0</v>
      </c>
      <c r="U399" s="94">
        <f t="shared" si="249"/>
        <v>0</v>
      </c>
      <c r="V399" s="94">
        <f t="shared" si="249"/>
        <v>0</v>
      </c>
      <c r="W399" s="94">
        <f t="shared" si="249"/>
        <v>0</v>
      </c>
      <c r="X399" s="94">
        <f t="shared" si="249"/>
        <v>0</v>
      </c>
      <c r="Y399" s="94">
        <f t="shared" si="249"/>
        <v>0</v>
      </c>
      <c r="Z399" s="94">
        <f t="shared" si="249"/>
        <v>0</v>
      </c>
      <c r="AA399" s="94">
        <f t="shared" si="249"/>
        <v>0</v>
      </c>
      <c r="AB399" s="94">
        <f t="shared" si="249"/>
        <v>0</v>
      </c>
      <c r="AC399" s="94">
        <f t="shared" si="249"/>
        <v>0</v>
      </c>
      <c r="AD399" s="94">
        <f t="shared" si="249"/>
        <v>0</v>
      </c>
      <c r="AE399" s="107">
        <f>SUM(H399:AD399)</f>
        <v>0</v>
      </c>
      <c r="AF399" s="96">
        <f>ROUNDDOWN(E399+AE399,0)</f>
        <v>0</v>
      </c>
      <c r="AG399" s="32"/>
    </row>
    <row r="400" spans="1:33" x14ac:dyDescent="0.2">
      <c r="A400" s="153">
        <v>37.1</v>
      </c>
      <c r="B400" s="151">
        <v>0</v>
      </c>
      <c r="C400" s="102"/>
      <c r="D400" s="73" t="s">
        <v>203</v>
      </c>
      <c r="E400" s="74">
        <f>VLOOKUP(C401,単価表,7)</f>
        <v>0</v>
      </c>
      <c r="F400" s="75"/>
      <c r="G400" s="76" t="s">
        <v>113</v>
      </c>
      <c r="H400" s="77">
        <f>VLOOKUP($C401,単価表,10)</f>
        <v>0</v>
      </c>
      <c r="I400" s="77">
        <f>VLOOKUP($C401,単価表,10)</f>
        <v>0</v>
      </c>
      <c r="J400" s="77">
        <f>VLOOKUP($C401,単価表,10)</f>
        <v>0</v>
      </c>
      <c r="K400" s="77">
        <f>VLOOKUP($C401,単価表,9)</f>
        <v>0</v>
      </c>
      <c r="L400" s="77">
        <f>VLOOKUP($C401,単価表,9)</f>
        <v>0</v>
      </c>
      <c r="M400" s="77">
        <f>VLOOKUP($C401,単価表,9)</f>
        <v>0</v>
      </c>
      <c r="N400" s="77">
        <f t="shared" ref="N400:V400" si="250">VLOOKUP($C401,単価表,10)</f>
        <v>0</v>
      </c>
      <c r="O400" s="77">
        <f t="shared" si="250"/>
        <v>0</v>
      </c>
      <c r="P400" s="77">
        <f t="shared" si="250"/>
        <v>0</v>
      </c>
      <c r="Q400" s="77">
        <f t="shared" si="250"/>
        <v>0</v>
      </c>
      <c r="R400" s="77">
        <f t="shared" si="250"/>
        <v>0</v>
      </c>
      <c r="S400" s="77">
        <f t="shared" si="250"/>
        <v>0</v>
      </c>
      <c r="T400" s="77">
        <f t="shared" si="250"/>
        <v>0</v>
      </c>
      <c r="U400" s="77">
        <f t="shared" si="250"/>
        <v>0</v>
      </c>
      <c r="V400" s="77">
        <f t="shared" si="250"/>
        <v>0</v>
      </c>
      <c r="W400" s="77">
        <f>VLOOKUP($C401,単価表,9)</f>
        <v>0</v>
      </c>
      <c r="X400" s="77">
        <f>VLOOKUP($C401,単価表,9)</f>
        <v>0</v>
      </c>
      <c r="Y400" s="77">
        <f>VLOOKUP($C401,単価表,9)</f>
        <v>0</v>
      </c>
      <c r="Z400" s="77">
        <f>VLOOKUP($C401,単価表,10)</f>
        <v>0</v>
      </c>
      <c r="AA400" s="77">
        <f>VLOOKUP($C401,単価表,10)</f>
        <v>0</v>
      </c>
      <c r="AB400" s="77">
        <f>VLOOKUP($C401,単価表,10)</f>
        <v>0</v>
      </c>
      <c r="AC400" s="77">
        <f>VLOOKUP($C401,単価表,10)</f>
        <v>0</v>
      </c>
      <c r="AD400" s="77">
        <f>VLOOKUP($C401,単価表,10)</f>
        <v>0</v>
      </c>
      <c r="AE400" s="78"/>
      <c r="AF400" s="79"/>
      <c r="AG400" s="71"/>
    </row>
    <row r="401" spans="1:34" x14ac:dyDescent="0.2">
      <c r="A401" s="153"/>
      <c r="B401" s="151"/>
      <c r="C401" s="80">
        <v>10</v>
      </c>
      <c r="D401" s="81" t="s">
        <v>202</v>
      </c>
      <c r="E401" s="82">
        <v>12</v>
      </c>
      <c r="F401" s="83" t="s">
        <v>166</v>
      </c>
      <c r="G401" s="84" t="s">
        <v>114</v>
      </c>
      <c r="H401" s="85">
        <v>27</v>
      </c>
      <c r="I401" s="85">
        <v>30</v>
      </c>
      <c r="J401" s="85">
        <v>26</v>
      </c>
      <c r="K401" s="85">
        <v>25</v>
      </c>
      <c r="L401" s="85">
        <v>29</v>
      </c>
      <c r="M401" s="85">
        <v>26</v>
      </c>
      <c r="N401" s="85">
        <v>29</v>
      </c>
      <c r="O401" s="85">
        <v>26</v>
      </c>
      <c r="P401" s="85">
        <v>26</v>
      </c>
      <c r="Q401" s="85">
        <v>30</v>
      </c>
      <c r="R401" s="85">
        <v>29</v>
      </c>
      <c r="S401" s="85">
        <v>28</v>
      </c>
      <c r="T401" s="85">
        <v>27</v>
      </c>
      <c r="U401" s="85">
        <v>30</v>
      </c>
      <c r="V401" s="85">
        <v>26</v>
      </c>
      <c r="W401" s="85">
        <v>25</v>
      </c>
      <c r="X401" s="85">
        <v>29</v>
      </c>
      <c r="Y401" s="85">
        <v>26</v>
      </c>
      <c r="Z401" s="85">
        <v>29</v>
      </c>
      <c r="AA401" s="85">
        <v>26</v>
      </c>
      <c r="AB401" s="85">
        <v>26</v>
      </c>
      <c r="AC401" s="85">
        <v>30</v>
      </c>
      <c r="AD401" s="85">
        <v>29</v>
      </c>
      <c r="AE401" s="103">
        <f>SUM(H401:AD401)</f>
        <v>634</v>
      </c>
      <c r="AF401" s="87"/>
      <c r="AG401" s="88"/>
    </row>
    <row r="402" spans="1:34" ht="13.8" thickBot="1" x14ac:dyDescent="0.25">
      <c r="A402" s="154"/>
      <c r="B402" s="152"/>
      <c r="C402" s="106"/>
      <c r="D402" s="90" t="s">
        <v>204</v>
      </c>
      <c r="E402" s="91">
        <f>IF(C401&lt;8,INT(E400*契約月数),INT(E400*E401*契約月数))</f>
        <v>0</v>
      </c>
      <c r="F402" s="92"/>
      <c r="G402" s="93" t="s">
        <v>136</v>
      </c>
      <c r="H402" s="94">
        <f>INT(H400*H401)</f>
        <v>0</v>
      </c>
      <c r="I402" s="94">
        <f t="shared" ref="I402:AD402" si="251">INT(I400*I401)</f>
        <v>0</v>
      </c>
      <c r="J402" s="94">
        <f t="shared" si="251"/>
        <v>0</v>
      </c>
      <c r="K402" s="94">
        <f t="shared" si="251"/>
        <v>0</v>
      </c>
      <c r="L402" s="94">
        <f t="shared" si="251"/>
        <v>0</v>
      </c>
      <c r="M402" s="94">
        <f t="shared" si="251"/>
        <v>0</v>
      </c>
      <c r="N402" s="94">
        <f t="shared" si="251"/>
        <v>0</v>
      </c>
      <c r="O402" s="94">
        <f t="shared" si="251"/>
        <v>0</v>
      </c>
      <c r="P402" s="94">
        <f t="shared" si="251"/>
        <v>0</v>
      </c>
      <c r="Q402" s="94">
        <f t="shared" si="251"/>
        <v>0</v>
      </c>
      <c r="R402" s="94">
        <f t="shared" si="251"/>
        <v>0</v>
      </c>
      <c r="S402" s="94">
        <f t="shared" si="251"/>
        <v>0</v>
      </c>
      <c r="T402" s="94">
        <f t="shared" si="251"/>
        <v>0</v>
      </c>
      <c r="U402" s="94">
        <f t="shared" si="251"/>
        <v>0</v>
      </c>
      <c r="V402" s="94">
        <f t="shared" si="251"/>
        <v>0</v>
      </c>
      <c r="W402" s="94">
        <f t="shared" si="251"/>
        <v>0</v>
      </c>
      <c r="X402" s="94">
        <f t="shared" si="251"/>
        <v>0</v>
      </c>
      <c r="Y402" s="94">
        <f t="shared" si="251"/>
        <v>0</v>
      </c>
      <c r="Z402" s="94">
        <f t="shared" si="251"/>
        <v>0</v>
      </c>
      <c r="AA402" s="94">
        <f t="shared" si="251"/>
        <v>0</v>
      </c>
      <c r="AB402" s="94">
        <f t="shared" si="251"/>
        <v>0</v>
      </c>
      <c r="AC402" s="94">
        <f t="shared" si="251"/>
        <v>0</v>
      </c>
      <c r="AD402" s="94">
        <f t="shared" si="251"/>
        <v>0</v>
      </c>
      <c r="AE402" s="107">
        <f>SUM(H402:AD402)</f>
        <v>0</v>
      </c>
      <c r="AF402" s="96">
        <f>ROUNDDOWN(E402+AE402,0)</f>
        <v>0</v>
      </c>
      <c r="AG402" s="32"/>
    </row>
    <row r="403" spans="1:34" s="100" customFormat="1" ht="13.8" thickBot="1" x14ac:dyDescent="0.25">
      <c r="A403" s="99"/>
      <c r="AE403" s="38" t="s">
        <v>132</v>
      </c>
      <c r="AF403" s="101">
        <f>SUM(AF267:AF402)</f>
        <v>0</v>
      </c>
    </row>
    <row r="404" spans="1:34" s="100" customFormat="1" x14ac:dyDescent="0.2">
      <c r="A404" s="99"/>
      <c r="C404" s="110"/>
    </row>
    <row r="405" spans="1:34" s="100" customFormat="1" x14ac:dyDescent="0.2">
      <c r="A405" s="53" t="s">
        <v>127</v>
      </c>
      <c r="B405" s="54"/>
      <c r="C405" s="54"/>
      <c r="D405" s="55"/>
      <c r="E405" s="56"/>
      <c r="F405" s="56"/>
      <c r="G405" s="56"/>
      <c r="H405" s="56"/>
      <c r="I405" s="57"/>
      <c r="J405" s="58"/>
      <c r="K405" s="59"/>
      <c r="L405" s="59"/>
      <c r="M405" s="59"/>
      <c r="N405" s="60"/>
      <c r="O405" s="60"/>
      <c r="P405" s="60"/>
      <c r="Q405" s="60"/>
      <c r="R405" s="60"/>
      <c r="S405" s="60"/>
      <c r="T405" s="60"/>
      <c r="U405" s="60"/>
      <c r="V405" s="60"/>
      <c r="W405" s="60"/>
      <c r="X405" s="60"/>
      <c r="Y405" s="60"/>
      <c r="Z405" s="60"/>
      <c r="AA405" s="60"/>
      <c r="AB405" s="60"/>
      <c r="AC405" s="60"/>
      <c r="AD405" s="60"/>
      <c r="AE405" s="61"/>
      <c r="AF405" s="60"/>
      <c r="AG405" s="61"/>
      <c r="AH405" s="61"/>
    </row>
    <row r="406" spans="1:34" x14ac:dyDescent="0.2">
      <c r="A406" s="169" t="s">
        <v>68</v>
      </c>
      <c r="B406" s="172" t="s">
        <v>0</v>
      </c>
      <c r="C406" s="201" t="s">
        <v>119</v>
      </c>
      <c r="D406" s="62"/>
      <c r="E406" s="63"/>
      <c r="F406" s="64"/>
      <c r="G406" s="175" t="s">
        <v>135</v>
      </c>
      <c r="H406" s="176"/>
      <c r="I406" s="176"/>
      <c r="J406" s="176"/>
      <c r="K406" s="176"/>
      <c r="L406" s="176"/>
      <c r="M406" s="176"/>
      <c r="N406" s="176"/>
      <c r="O406" s="176"/>
      <c r="P406" s="176"/>
      <c r="Q406" s="176"/>
      <c r="R406" s="176"/>
      <c r="S406" s="176"/>
      <c r="T406" s="176"/>
      <c r="U406" s="176"/>
      <c r="V406" s="176"/>
      <c r="W406" s="176"/>
      <c r="X406" s="176"/>
      <c r="Y406" s="177"/>
      <c r="Z406" s="177"/>
      <c r="AA406" s="177"/>
      <c r="AB406" s="177"/>
      <c r="AC406" s="177"/>
      <c r="AD406" s="177"/>
      <c r="AE406" s="178"/>
      <c r="AF406" s="201" t="s">
        <v>142</v>
      </c>
      <c r="AG406" s="32"/>
    </row>
    <row r="407" spans="1:34" x14ac:dyDescent="0.2">
      <c r="A407" s="170"/>
      <c r="B407" s="173"/>
      <c r="C407" s="173"/>
      <c r="D407" s="179" t="s">
        <v>133</v>
      </c>
      <c r="E407" s="180"/>
      <c r="F407" s="181"/>
      <c r="G407" s="182" t="s">
        <v>1</v>
      </c>
      <c r="H407" s="184" t="s">
        <v>14</v>
      </c>
      <c r="I407" s="185"/>
      <c r="J407" s="185"/>
      <c r="K407" s="185"/>
      <c r="L407" s="185"/>
      <c r="M407" s="185"/>
      <c r="N407" s="185"/>
      <c r="O407" s="185"/>
      <c r="P407" s="186"/>
      <c r="Q407" s="184" t="s">
        <v>15</v>
      </c>
      <c r="R407" s="185"/>
      <c r="S407" s="185"/>
      <c r="T407" s="185"/>
      <c r="U407" s="185"/>
      <c r="V407" s="185"/>
      <c r="W407" s="185"/>
      <c r="X407" s="185"/>
      <c r="Y407" s="185"/>
      <c r="Z407" s="185"/>
      <c r="AA407" s="185"/>
      <c r="AB407" s="186"/>
      <c r="AC407" s="184" t="s">
        <v>16</v>
      </c>
      <c r="AD407" s="186"/>
      <c r="AE407" s="65" t="s">
        <v>140</v>
      </c>
      <c r="AF407" s="256"/>
      <c r="AG407" s="32"/>
    </row>
    <row r="408" spans="1:34" ht="13.5" customHeight="1" x14ac:dyDescent="0.2">
      <c r="A408" s="171"/>
      <c r="B408" s="174"/>
      <c r="C408" s="202"/>
      <c r="D408" s="66"/>
      <c r="E408" s="67"/>
      <c r="F408" s="68"/>
      <c r="G408" s="183"/>
      <c r="H408" s="69" t="s">
        <v>2</v>
      </c>
      <c r="I408" s="69" t="s">
        <v>3</v>
      </c>
      <c r="J408" s="69" t="s">
        <v>4</v>
      </c>
      <c r="K408" s="69" t="s">
        <v>5</v>
      </c>
      <c r="L408" s="69" t="s">
        <v>6</v>
      </c>
      <c r="M408" s="69" t="s">
        <v>7</v>
      </c>
      <c r="N408" s="69" t="s">
        <v>8</v>
      </c>
      <c r="O408" s="69" t="s">
        <v>9</v>
      </c>
      <c r="P408" s="69" t="s">
        <v>10</v>
      </c>
      <c r="Q408" s="69" t="s">
        <v>11</v>
      </c>
      <c r="R408" s="69" t="s">
        <v>12</v>
      </c>
      <c r="S408" s="69" t="s">
        <v>13</v>
      </c>
      <c r="T408" s="69" t="s">
        <v>2</v>
      </c>
      <c r="U408" s="69" t="s">
        <v>3</v>
      </c>
      <c r="V408" s="69" t="s">
        <v>4</v>
      </c>
      <c r="W408" s="69" t="s">
        <v>5</v>
      </c>
      <c r="X408" s="69" t="s">
        <v>6</v>
      </c>
      <c r="Y408" s="69" t="s">
        <v>7</v>
      </c>
      <c r="Z408" s="69" t="s">
        <v>8</v>
      </c>
      <c r="AA408" s="69" t="s">
        <v>9</v>
      </c>
      <c r="AB408" s="69" t="s">
        <v>10</v>
      </c>
      <c r="AC408" s="69" t="s">
        <v>11</v>
      </c>
      <c r="AD408" s="69" t="s">
        <v>12</v>
      </c>
      <c r="AE408" s="70" t="s">
        <v>134</v>
      </c>
      <c r="AF408" s="257"/>
      <c r="AG408" s="71"/>
    </row>
    <row r="409" spans="1:34" x14ac:dyDescent="0.2">
      <c r="A409" s="193">
        <v>1</v>
      </c>
      <c r="B409" s="190" t="s">
        <v>188</v>
      </c>
      <c r="C409" s="72"/>
      <c r="D409" s="73" t="s">
        <v>203</v>
      </c>
      <c r="E409" s="74">
        <f>VLOOKUP(C410,単価表,7)</f>
        <v>0</v>
      </c>
      <c r="F409" s="75"/>
      <c r="G409" s="76" t="s">
        <v>113</v>
      </c>
      <c r="H409" s="77">
        <f>VLOOKUP($C410,単価表,10)</f>
        <v>0</v>
      </c>
      <c r="I409" s="77">
        <f>VLOOKUP($C410,単価表,10)</f>
        <v>0</v>
      </c>
      <c r="J409" s="77">
        <f>VLOOKUP($C410,単価表,10)</f>
        <v>0</v>
      </c>
      <c r="K409" s="77">
        <f>VLOOKUP($C410,単価表,9)</f>
        <v>0</v>
      </c>
      <c r="L409" s="77">
        <f>VLOOKUP($C410,単価表,9)</f>
        <v>0</v>
      </c>
      <c r="M409" s="77">
        <f>VLOOKUP($C410,単価表,9)</f>
        <v>0</v>
      </c>
      <c r="N409" s="77">
        <f t="shared" ref="N409:V409" si="252">VLOOKUP($C410,単価表,10)</f>
        <v>0</v>
      </c>
      <c r="O409" s="77">
        <f t="shared" si="252"/>
        <v>0</v>
      </c>
      <c r="P409" s="77">
        <f t="shared" si="252"/>
        <v>0</v>
      </c>
      <c r="Q409" s="77">
        <f t="shared" si="252"/>
        <v>0</v>
      </c>
      <c r="R409" s="77">
        <f t="shared" si="252"/>
        <v>0</v>
      </c>
      <c r="S409" s="77">
        <f t="shared" si="252"/>
        <v>0</v>
      </c>
      <c r="T409" s="77">
        <f t="shared" si="252"/>
        <v>0</v>
      </c>
      <c r="U409" s="77">
        <f t="shared" si="252"/>
        <v>0</v>
      </c>
      <c r="V409" s="77">
        <f t="shared" si="252"/>
        <v>0</v>
      </c>
      <c r="W409" s="77">
        <f>VLOOKUP($C410,単価表,9)</f>
        <v>0</v>
      </c>
      <c r="X409" s="77">
        <f>VLOOKUP($C410,単価表,9)</f>
        <v>0</v>
      </c>
      <c r="Y409" s="77">
        <f>VLOOKUP($C410,単価表,9)</f>
        <v>0</v>
      </c>
      <c r="Z409" s="77">
        <f>VLOOKUP($C410,単価表,10)</f>
        <v>0</v>
      </c>
      <c r="AA409" s="77">
        <f>VLOOKUP($C410,単価表,10)</f>
        <v>0</v>
      </c>
      <c r="AB409" s="77">
        <f>VLOOKUP($C410,単価表,10)</f>
        <v>0</v>
      </c>
      <c r="AC409" s="77">
        <f>VLOOKUP($C410,単価表,10)</f>
        <v>0</v>
      </c>
      <c r="AD409" s="77">
        <f>VLOOKUP($C410,単価表,10)</f>
        <v>0</v>
      </c>
      <c r="AE409" s="78"/>
      <c r="AF409" s="79"/>
      <c r="AG409" s="71"/>
    </row>
    <row r="410" spans="1:34" x14ac:dyDescent="0.2">
      <c r="A410" s="188"/>
      <c r="B410" s="191"/>
      <c r="C410" s="80">
        <v>8</v>
      </c>
      <c r="D410" s="81" t="s">
        <v>202</v>
      </c>
      <c r="E410" s="82">
        <v>25</v>
      </c>
      <c r="F410" s="83" t="s">
        <v>167</v>
      </c>
      <c r="G410" s="84" t="s">
        <v>114</v>
      </c>
      <c r="H410" s="85">
        <v>495</v>
      </c>
      <c r="I410" s="85">
        <v>505</v>
      </c>
      <c r="J410" s="85">
        <v>459</v>
      </c>
      <c r="K410" s="85">
        <v>493</v>
      </c>
      <c r="L410" s="85">
        <v>450</v>
      </c>
      <c r="M410" s="85">
        <v>554</v>
      </c>
      <c r="N410" s="85">
        <v>988</v>
      </c>
      <c r="O410" s="85">
        <v>652</v>
      </c>
      <c r="P410" s="85">
        <v>457</v>
      </c>
      <c r="Q410" s="85">
        <v>571</v>
      </c>
      <c r="R410" s="85">
        <v>451</v>
      </c>
      <c r="S410" s="85">
        <v>570</v>
      </c>
      <c r="T410" s="85">
        <v>495</v>
      </c>
      <c r="U410" s="85">
        <v>505</v>
      </c>
      <c r="V410" s="85">
        <v>459</v>
      </c>
      <c r="W410" s="85">
        <v>493</v>
      </c>
      <c r="X410" s="85">
        <v>450</v>
      </c>
      <c r="Y410" s="85">
        <v>554</v>
      </c>
      <c r="Z410" s="85">
        <v>988</v>
      </c>
      <c r="AA410" s="85">
        <v>652</v>
      </c>
      <c r="AB410" s="85">
        <v>457</v>
      </c>
      <c r="AC410" s="85">
        <v>571</v>
      </c>
      <c r="AD410" s="85">
        <v>451</v>
      </c>
      <c r="AE410" s="103">
        <f>SUM(H410:AD410)</f>
        <v>12720</v>
      </c>
      <c r="AF410" s="87"/>
      <c r="AG410" s="88"/>
    </row>
    <row r="411" spans="1:34" x14ac:dyDescent="0.2">
      <c r="A411" s="189"/>
      <c r="B411" s="192"/>
      <c r="C411" s="97"/>
      <c r="D411" s="90" t="s">
        <v>204</v>
      </c>
      <c r="E411" s="91">
        <f>IF(C410&lt;8,INT(E409*契約月数),INT(E409*E410*契約月数))</f>
        <v>0</v>
      </c>
      <c r="F411" s="92"/>
      <c r="G411" s="93" t="s">
        <v>136</v>
      </c>
      <c r="H411" s="94">
        <f>INT(H409*H410)</f>
        <v>0</v>
      </c>
      <c r="I411" s="94">
        <f t="shared" ref="I411:AD411" si="253">INT(I409*I410)</f>
        <v>0</v>
      </c>
      <c r="J411" s="94">
        <f t="shared" si="253"/>
        <v>0</v>
      </c>
      <c r="K411" s="94">
        <f t="shared" si="253"/>
        <v>0</v>
      </c>
      <c r="L411" s="94">
        <f t="shared" si="253"/>
        <v>0</v>
      </c>
      <c r="M411" s="94">
        <f t="shared" si="253"/>
        <v>0</v>
      </c>
      <c r="N411" s="94">
        <f t="shared" si="253"/>
        <v>0</v>
      </c>
      <c r="O411" s="94">
        <f t="shared" si="253"/>
        <v>0</v>
      </c>
      <c r="P411" s="94">
        <f t="shared" si="253"/>
        <v>0</v>
      </c>
      <c r="Q411" s="94">
        <f t="shared" si="253"/>
        <v>0</v>
      </c>
      <c r="R411" s="94">
        <f t="shared" si="253"/>
        <v>0</v>
      </c>
      <c r="S411" s="94">
        <f t="shared" si="253"/>
        <v>0</v>
      </c>
      <c r="T411" s="94">
        <f t="shared" si="253"/>
        <v>0</v>
      </c>
      <c r="U411" s="94">
        <f t="shared" si="253"/>
        <v>0</v>
      </c>
      <c r="V411" s="94">
        <f t="shared" si="253"/>
        <v>0</v>
      </c>
      <c r="W411" s="94">
        <f t="shared" si="253"/>
        <v>0</v>
      </c>
      <c r="X411" s="94">
        <f t="shared" si="253"/>
        <v>0</v>
      </c>
      <c r="Y411" s="94">
        <f t="shared" si="253"/>
        <v>0</v>
      </c>
      <c r="Z411" s="94">
        <f t="shared" si="253"/>
        <v>0</v>
      </c>
      <c r="AA411" s="94">
        <f t="shared" si="253"/>
        <v>0</v>
      </c>
      <c r="AB411" s="94">
        <f t="shared" si="253"/>
        <v>0</v>
      </c>
      <c r="AC411" s="94">
        <f t="shared" si="253"/>
        <v>0</v>
      </c>
      <c r="AD411" s="94">
        <f t="shared" si="253"/>
        <v>0</v>
      </c>
      <c r="AE411" s="107">
        <f>SUM(H411:AD411)</f>
        <v>0</v>
      </c>
      <c r="AF411" s="96">
        <f>ROUNDDOWN(E411+AE411,0)</f>
        <v>0</v>
      </c>
      <c r="AG411" s="32"/>
    </row>
    <row r="412" spans="1:34" x14ac:dyDescent="0.2">
      <c r="A412" s="194">
        <v>1.1000000000000001</v>
      </c>
      <c r="B412" s="197"/>
      <c r="C412" s="72"/>
      <c r="D412" s="73" t="s">
        <v>203</v>
      </c>
      <c r="E412" s="74">
        <f>VLOOKUP(C413,単価表,7)</f>
        <v>0</v>
      </c>
      <c r="F412" s="75"/>
      <c r="G412" s="76" t="s">
        <v>113</v>
      </c>
      <c r="H412" s="77">
        <f>VLOOKUP($C413,単価表,10)</f>
        <v>0</v>
      </c>
      <c r="I412" s="77">
        <f>VLOOKUP($C413,単価表,10)</f>
        <v>0</v>
      </c>
      <c r="J412" s="77">
        <f>VLOOKUP($C413,単価表,10)</f>
        <v>0</v>
      </c>
      <c r="K412" s="77">
        <f>VLOOKUP($C413,単価表,9)</f>
        <v>0</v>
      </c>
      <c r="L412" s="77">
        <f>VLOOKUP($C413,単価表,9)</f>
        <v>0</v>
      </c>
      <c r="M412" s="77">
        <f>VLOOKUP($C413,単価表,9)</f>
        <v>0</v>
      </c>
      <c r="N412" s="77">
        <f t="shared" ref="N412:V412" si="254">VLOOKUP($C413,単価表,10)</f>
        <v>0</v>
      </c>
      <c r="O412" s="77">
        <f t="shared" si="254"/>
        <v>0</v>
      </c>
      <c r="P412" s="77">
        <f t="shared" si="254"/>
        <v>0</v>
      </c>
      <c r="Q412" s="77">
        <f t="shared" si="254"/>
        <v>0</v>
      </c>
      <c r="R412" s="77">
        <f t="shared" si="254"/>
        <v>0</v>
      </c>
      <c r="S412" s="77">
        <f t="shared" si="254"/>
        <v>0</v>
      </c>
      <c r="T412" s="77">
        <f t="shared" si="254"/>
        <v>0</v>
      </c>
      <c r="U412" s="77">
        <f t="shared" si="254"/>
        <v>0</v>
      </c>
      <c r="V412" s="77">
        <f t="shared" si="254"/>
        <v>0</v>
      </c>
      <c r="W412" s="77">
        <f>VLOOKUP($C413,単価表,9)</f>
        <v>0</v>
      </c>
      <c r="X412" s="77">
        <f>VLOOKUP($C413,単価表,9)</f>
        <v>0</v>
      </c>
      <c r="Y412" s="77">
        <f>VLOOKUP($C413,単価表,9)</f>
        <v>0</v>
      </c>
      <c r="Z412" s="77">
        <f>VLOOKUP($C413,単価表,10)</f>
        <v>0</v>
      </c>
      <c r="AA412" s="77">
        <f>VLOOKUP($C413,単価表,10)</f>
        <v>0</v>
      </c>
      <c r="AB412" s="77">
        <f>VLOOKUP($C413,単価表,10)</f>
        <v>0</v>
      </c>
      <c r="AC412" s="77">
        <f>VLOOKUP($C413,単価表,10)</f>
        <v>0</v>
      </c>
      <c r="AD412" s="77">
        <f>VLOOKUP($C413,単価表,10)</f>
        <v>0</v>
      </c>
      <c r="AE412" s="78"/>
      <c r="AF412" s="79"/>
      <c r="AG412" s="71"/>
    </row>
    <row r="413" spans="1:34" x14ac:dyDescent="0.2">
      <c r="A413" s="195"/>
      <c r="B413" s="198"/>
      <c r="C413" s="80">
        <v>10</v>
      </c>
      <c r="D413" s="81" t="s">
        <v>202</v>
      </c>
      <c r="E413" s="82">
        <v>12</v>
      </c>
      <c r="F413" s="83" t="s">
        <v>166</v>
      </c>
      <c r="G413" s="84" t="s">
        <v>114</v>
      </c>
      <c r="H413" s="85">
        <v>42</v>
      </c>
      <c r="I413" s="85">
        <v>42</v>
      </c>
      <c r="J413" s="85">
        <v>37</v>
      </c>
      <c r="K413" s="85">
        <v>42</v>
      </c>
      <c r="L413" s="85">
        <v>38</v>
      </c>
      <c r="M413" s="85">
        <v>42</v>
      </c>
      <c r="N413" s="85">
        <v>46</v>
      </c>
      <c r="O413" s="85">
        <v>41</v>
      </c>
      <c r="P413" s="85">
        <v>41</v>
      </c>
      <c r="Q413" s="85">
        <v>161</v>
      </c>
      <c r="R413" s="85">
        <v>66</v>
      </c>
      <c r="S413" s="85">
        <v>46</v>
      </c>
      <c r="T413" s="85">
        <v>42</v>
      </c>
      <c r="U413" s="85">
        <v>42</v>
      </c>
      <c r="V413" s="85">
        <v>37</v>
      </c>
      <c r="W413" s="85">
        <v>42</v>
      </c>
      <c r="X413" s="85">
        <v>38</v>
      </c>
      <c r="Y413" s="85">
        <v>42</v>
      </c>
      <c r="Z413" s="85">
        <v>46</v>
      </c>
      <c r="AA413" s="85">
        <v>41</v>
      </c>
      <c r="AB413" s="85">
        <v>41</v>
      </c>
      <c r="AC413" s="85">
        <v>161</v>
      </c>
      <c r="AD413" s="85">
        <v>66</v>
      </c>
      <c r="AE413" s="103">
        <f>SUM(H413:AD413)</f>
        <v>1242</v>
      </c>
      <c r="AF413" s="87"/>
      <c r="AG413" s="88"/>
    </row>
    <row r="414" spans="1:34" x14ac:dyDescent="0.2">
      <c r="A414" s="196"/>
      <c r="B414" s="199"/>
      <c r="C414" s="97"/>
      <c r="D414" s="90" t="s">
        <v>204</v>
      </c>
      <c r="E414" s="91">
        <f>IF(C413&lt;8,INT(E412*契約月数),INT(E412*E413*契約月数))</f>
        <v>0</v>
      </c>
      <c r="F414" s="92"/>
      <c r="G414" s="93" t="s">
        <v>136</v>
      </c>
      <c r="H414" s="94">
        <f>INT(H412*H413)</f>
        <v>0</v>
      </c>
      <c r="I414" s="94">
        <f t="shared" ref="I414:AD414" si="255">INT(I412*I413)</f>
        <v>0</v>
      </c>
      <c r="J414" s="94">
        <f t="shared" si="255"/>
        <v>0</v>
      </c>
      <c r="K414" s="94">
        <f t="shared" si="255"/>
        <v>0</v>
      </c>
      <c r="L414" s="94">
        <f t="shared" si="255"/>
        <v>0</v>
      </c>
      <c r="M414" s="94">
        <f t="shared" si="255"/>
        <v>0</v>
      </c>
      <c r="N414" s="94">
        <f t="shared" si="255"/>
        <v>0</v>
      </c>
      <c r="O414" s="94">
        <f t="shared" si="255"/>
        <v>0</v>
      </c>
      <c r="P414" s="94">
        <f t="shared" si="255"/>
        <v>0</v>
      </c>
      <c r="Q414" s="94">
        <f t="shared" si="255"/>
        <v>0</v>
      </c>
      <c r="R414" s="94">
        <f t="shared" si="255"/>
        <v>0</v>
      </c>
      <c r="S414" s="94">
        <f t="shared" si="255"/>
        <v>0</v>
      </c>
      <c r="T414" s="94">
        <f t="shared" si="255"/>
        <v>0</v>
      </c>
      <c r="U414" s="94">
        <f t="shared" si="255"/>
        <v>0</v>
      </c>
      <c r="V414" s="94">
        <f t="shared" si="255"/>
        <v>0</v>
      </c>
      <c r="W414" s="94">
        <f t="shared" si="255"/>
        <v>0</v>
      </c>
      <c r="X414" s="94">
        <f t="shared" si="255"/>
        <v>0</v>
      </c>
      <c r="Y414" s="94">
        <f t="shared" si="255"/>
        <v>0</v>
      </c>
      <c r="Z414" s="94">
        <f t="shared" si="255"/>
        <v>0</v>
      </c>
      <c r="AA414" s="94">
        <f t="shared" si="255"/>
        <v>0</v>
      </c>
      <c r="AB414" s="94">
        <f t="shared" si="255"/>
        <v>0</v>
      </c>
      <c r="AC414" s="94">
        <f t="shared" si="255"/>
        <v>0</v>
      </c>
      <c r="AD414" s="94">
        <f t="shared" si="255"/>
        <v>0</v>
      </c>
      <c r="AE414" s="107">
        <f>SUM(H414:AD414)</f>
        <v>0</v>
      </c>
      <c r="AF414" s="96">
        <f>ROUNDDOWN(E414+AE414,0)</f>
        <v>0</v>
      </c>
      <c r="AG414" s="32"/>
    </row>
    <row r="415" spans="1:34" x14ac:dyDescent="0.2">
      <c r="A415" s="193">
        <v>2</v>
      </c>
      <c r="B415" s="190" t="s">
        <v>189</v>
      </c>
      <c r="C415" s="72"/>
      <c r="D415" s="73" t="s">
        <v>203</v>
      </c>
      <c r="E415" s="74">
        <f>VLOOKUP(C416,単価表,7)</f>
        <v>0</v>
      </c>
      <c r="F415" s="75"/>
      <c r="G415" s="76" t="s">
        <v>113</v>
      </c>
      <c r="H415" s="77">
        <f>VLOOKUP($C416,単価表,10)</f>
        <v>0</v>
      </c>
      <c r="I415" s="77">
        <f>VLOOKUP($C416,単価表,10)</f>
        <v>0</v>
      </c>
      <c r="J415" s="77">
        <f>VLOOKUP($C416,単価表,10)</f>
        <v>0</v>
      </c>
      <c r="K415" s="77">
        <f>VLOOKUP($C416,単価表,9)</f>
        <v>0</v>
      </c>
      <c r="L415" s="77">
        <f>VLOOKUP($C416,単価表,9)</f>
        <v>0</v>
      </c>
      <c r="M415" s="77">
        <f>VLOOKUP($C416,単価表,9)</f>
        <v>0</v>
      </c>
      <c r="N415" s="77">
        <f t="shared" ref="N415:V415" si="256">VLOOKUP($C416,単価表,10)</f>
        <v>0</v>
      </c>
      <c r="O415" s="77">
        <f t="shared" si="256"/>
        <v>0</v>
      </c>
      <c r="P415" s="77">
        <f t="shared" si="256"/>
        <v>0</v>
      </c>
      <c r="Q415" s="77">
        <f t="shared" si="256"/>
        <v>0</v>
      </c>
      <c r="R415" s="77">
        <f t="shared" si="256"/>
        <v>0</v>
      </c>
      <c r="S415" s="77">
        <f t="shared" si="256"/>
        <v>0</v>
      </c>
      <c r="T415" s="77">
        <f t="shared" si="256"/>
        <v>0</v>
      </c>
      <c r="U415" s="77">
        <f t="shared" si="256"/>
        <v>0</v>
      </c>
      <c r="V415" s="77">
        <f t="shared" si="256"/>
        <v>0</v>
      </c>
      <c r="W415" s="77">
        <f>VLOOKUP($C416,単価表,9)</f>
        <v>0</v>
      </c>
      <c r="X415" s="77">
        <f>VLOOKUP($C416,単価表,9)</f>
        <v>0</v>
      </c>
      <c r="Y415" s="77">
        <f>VLOOKUP($C416,単価表,9)</f>
        <v>0</v>
      </c>
      <c r="Z415" s="77">
        <f>VLOOKUP($C416,単価表,10)</f>
        <v>0</v>
      </c>
      <c r="AA415" s="77">
        <f>VLOOKUP($C416,単価表,10)</f>
        <v>0</v>
      </c>
      <c r="AB415" s="77">
        <f>VLOOKUP($C416,単価表,10)</f>
        <v>0</v>
      </c>
      <c r="AC415" s="77">
        <f>VLOOKUP($C416,単価表,10)</f>
        <v>0</v>
      </c>
      <c r="AD415" s="77">
        <f>VLOOKUP($C416,単価表,10)</f>
        <v>0</v>
      </c>
      <c r="AE415" s="78"/>
      <c r="AF415" s="79"/>
      <c r="AG415" s="71"/>
    </row>
    <row r="416" spans="1:34" x14ac:dyDescent="0.2">
      <c r="A416" s="188"/>
      <c r="B416" s="191"/>
      <c r="C416" s="80">
        <v>8</v>
      </c>
      <c r="D416" s="81" t="s">
        <v>202</v>
      </c>
      <c r="E416" s="111">
        <v>15</v>
      </c>
      <c r="F416" s="83" t="s">
        <v>167</v>
      </c>
      <c r="G416" s="84" t="s">
        <v>114</v>
      </c>
      <c r="H416" s="85">
        <v>603</v>
      </c>
      <c r="I416" s="85">
        <v>422</v>
      </c>
      <c r="J416" s="85">
        <v>379</v>
      </c>
      <c r="K416" s="85">
        <v>600</v>
      </c>
      <c r="L416" s="85">
        <v>377</v>
      </c>
      <c r="M416" s="85">
        <v>463</v>
      </c>
      <c r="N416" s="85">
        <v>1217</v>
      </c>
      <c r="O416" s="85">
        <v>1249</v>
      </c>
      <c r="P416" s="85">
        <v>1515</v>
      </c>
      <c r="Q416" s="85">
        <v>1708</v>
      </c>
      <c r="R416" s="85">
        <v>1906</v>
      </c>
      <c r="S416" s="85">
        <v>1896</v>
      </c>
      <c r="T416" s="85">
        <v>603</v>
      </c>
      <c r="U416" s="85">
        <v>422</v>
      </c>
      <c r="V416" s="85">
        <v>379</v>
      </c>
      <c r="W416" s="85">
        <v>600</v>
      </c>
      <c r="X416" s="85">
        <v>377</v>
      </c>
      <c r="Y416" s="85">
        <v>463</v>
      </c>
      <c r="Z416" s="85">
        <v>1217</v>
      </c>
      <c r="AA416" s="85">
        <v>1249</v>
      </c>
      <c r="AB416" s="85">
        <v>1515</v>
      </c>
      <c r="AC416" s="85">
        <v>1708</v>
      </c>
      <c r="AD416" s="85">
        <v>1906</v>
      </c>
      <c r="AE416" s="103">
        <f>SUM(H416:AD416)</f>
        <v>22774</v>
      </c>
      <c r="AF416" s="87"/>
      <c r="AG416" s="88"/>
    </row>
    <row r="417" spans="1:33" x14ac:dyDescent="0.2">
      <c r="A417" s="189"/>
      <c r="B417" s="192"/>
      <c r="C417" s="97"/>
      <c r="D417" s="90" t="s">
        <v>204</v>
      </c>
      <c r="E417" s="91">
        <f>IF(C416&lt;8,INT(E415*契約月数),INT(E415*E416*契約月数))</f>
        <v>0</v>
      </c>
      <c r="F417" s="92"/>
      <c r="G417" s="93" t="s">
        <v>136</v>
      </c>
      <c r="H417" s="94">
        <f>INT(H415*H416)</f>
        <v>0</v>
      </c>
      <c r="I417" s="94">
        <f t="shared" ref="I417:AD417" si="257">INT(I415*I416)</f>
        <v>0</v>
      </c>
      <c r="J417" s="94">
        <f t="shared" si="257"/>
        <v>0</v>
      </c>
      <c r="K417" s="94">
        <f t="shared" si="257"/>
        <v>0</v>
      </c>
      <c r="L417" s="94">
        <f t="shared" si="257"/>
        <v>0</v>
      </c>
      <c r="M417" s="94">
        <f t="shared" si="257"/>
        <v>0</v>
      </c>
      <c r="N417" s="94">
        <f t="shared" si="257"/>
        <v>0</v>
      </c>
      <c r="O417" s="94">
        <f t="shared" si="257"/>
        <v>0</v>
      </c>
      <c r="P417" s="94">
        <f t="shared" si="257"/>
        <v>0</v>
      </c>
      <c r="Q417" s="94">
        <f t="shared" si="257"/>
        <v>0</v>
      </c>
      <c r="R417" s="94">
        <f t="shared" si="257"/>
        <v>0</v>
      </c>
      <c r="S417" s="94">
        <f t="shared" si="257"/>
        <v>0</v>
      </c>
      <c r="T417" s="94">
        <f t="shared" si="257"/>
        <v>0</v>
      </c>
      <c r="U417" s="94">
        <f t="shared" si="257"/>
        <v>0</v>
      </c>
      <c r="V417" s="94">
        <f t="shared" si="257"/>
        <v>0</v>
      </c>
      <c r="W417" s="94">
        <f t="shared" si="257"/>
        <v>0</v>
      </c>
      <c r="X417" s="94">
        <f t="shared" si="257"/>
        <v>0</v>
      </c>
      <c r="Y417" s="94">
        <f t="shared" si="257"/>
        <v>0</v>
      </c>
      <c r="Z417" s="94">
        <f t="shared" si="257"/>
        <v>0</v>
      </c>
      <c r="AA417" s="94">
        <f t="shared" si="257"/>
        <v>0</v>
      </c>
      <c r="AB417" s="94">
        <f t="shared" si="257"/>
        <v>0</v>
      </c>
      <c r="AC417" s="94">
        <f t="shared" si="257"/>
        <v>0</v>
      </c>
      <c r="AD417" s="94">
        <f t="shared" si="257"/>
        <v>0</v>
      </c>
      <c r="AE417" s="107">
        <f>SUM(H417:AD417)</f>
        <v>0</v>
      </c>
      <c r="AF417" s="96">
        <f>ROUNDDOWN(E417+AE417,0)</f>
        <v>0</v>
      </c>
      <c r="AG417" s="32"/>
    </row>
    <row r="418" spans="1:33" x14ac:dyDescent="0.2">
      <c r="A418" s="194">
        <v>2.1</v>
      </c>
      <c r="B418" s="197"/>
      <c r="C418" s="72"/>
      <c r="D418" s="73" t="s">
        <v>203</v>
      </c>
      <c r="E418" s="74">
        <f>VLOOKUP(C419,単価表,7)</f>
        <v>0</v>
      </c>
      <c r="F418" s="75"/>
      <c r="G418" s="76" t="s">
        <v>113</v>
      </c>
      <c r="H418" s="77">
        <f>VLOOKUP($C419,単価表,10)</f>
        <v>0</v>
      </c>
      <c r="I418" s="77">
        <f>VLOOKUP($C419,単価表,10)</f>
        <v>0</v>
      </c>
      <c r="J418" s="77">
        <f>VLOOKUP($C419,単価表,10)</f>
        <v>0</v>
      </c>
      <c r="K418" s="77">
        <f>VLOOKUP($C419,単価表,9)</f>
        <v>0</v>
      </c>
      <c r="L418" s="77">
        <f>VLOOKUP($C419,単価表,9)</f>
        <v>0</v>
      </c>
      <c r="M418" s="77">
        <f>VLOOKUP($C419,単価表,9)</f>
        <v>0</v>
      </c>
      <c r="N418" s="77">
        <f t="shared" ref="N418:V418" si="258">VLOOKUP($C419,単価表,10)</f>
        <v>0</v>
      </c>
      <c r="O418" s="77">
        <f t="shared" si="258"/>
        <v>0</v>
      </c>
      <c r="P418" s="77">
        <f t="shared" si="258"/>
        <v>0</v>
      </c>
      <c r="Q418" s="77">
        <f t="shared" si="258"/>
        <v>0</v>
      </c>
      <c r="R418" s="77">
        <f t="shared" si="258"/>
        <v>0</v>
      </c>
      <c r="S418" s="77">
        <f t="shared" si="258"/>
        <v>0</v>
      </c>
      <c r="T418" s="77">
        <f t="shared" si="258"/>
        <v>0</v>
      </c>
      <c r="U418" s="77">
        <f t="shared" si="258"/>
        <v>0</v>
      </c>
      <c r="V418" s="77">
        <f t="shared" si="258"/>
        <v>0</v>
      </c>
      <c r="W418" s="77">
        <f>VLOOKUP($C419,単価表,9)</f>
        <v>0</v>
      </c>
      <c r="X418" s="77">
        <f>VLOOKUP($C419,単価表,9)</f>
        <v>0</v>
      </c>
      <c r="Y418" s="77">
        <f>VLOOKUP($C419,単価表,9)</f>
        <v>0</v>
      </c>
      <c r="Z418" s="77">
        <f>VLOOKUP($C419,単価表,10)</f>
        <v>0</v>
      </c>
      <c r="AA418" s="77">
        <f>VLOOKUP($C419,単価表,10)</f>
        <v>0</v>
      </c>
      <c r="AB418" s="77">
        <f>VLOOKUP($C419,単価表,10)</f>
        <v>0</v>
      </c>
      <c r="AC418" s="77">
        <f>VLOOKUP($C419,単価表,10)</f>
        <v>0</v>
      </c>
      <c r="AD418" s="77">
        <f>VLOOKUP($C419,単価表,10)</f>
        <v>0</v>
      </c>
      <c r="AE418" s="78"/>
      <c r="AF418" s="79"/>
      <c r="AG418" s="71"/>
    </row>
    <row r="419" spans="1:33" x14ac:dyDescent="0.2">
      <c r="A419" s="195"/>
      <c r="B419" s="198"/>
      <c r="C419" s="80">
        <v>10</v>
      </c>
      <c r="D419" s="81" t="s">
        <v>202</v>
      </c>
      <c r="E419" s="111">
        <v>15</v>
      </c>
      <c r="F419" s="83" t="s">
        <v>166</v>
      </c>
      <c r="G419" s="84" t="s">
        <v>114</v>
      </c>
      <c r="H419" s="85">
        <v>184</v>
      </c>
      <c r="I419" s="85">
        <v>193</v>
      </c>
      <c r="J419" s="85">
        <v>169</v>
      </c>
      <c r="K419" s="85">
        <v>195</v>
      </c>
      <c r="L419" s="85">
        <v>169</v>
      </c>
      <c r="M419" s="85">
        <v>192</v>
      </c>
      <c r="N419" s="85">
        <v>173</v>
      </c>
      <c r="O419" s="85">
        <v>191</v>
      </c>
      <c r="P419" s="85">
        <v>676</v>
      </c>
      <c r="Q419" s="85">
        <v>619</v>
      </c>
      <c r="R419" s="85">
        <v>874</v>
      </c>
      <c r="S419" s="85">
        <v>799</v>
      </c>
      <c r="T419" s="85">
        <v>184</v>
      </c>
      <c r="U419" s="85">
        <v>193</v>
      </c>
      <c r="V419" s="85">
        <v>169</v>
      </c>
      <c r="W419" s="85">
        <v>195</v>
      </c>
      <c r="X419" s="85">
        <v>169</v>
      </c>
      <c r="Y419" s="85">
        <v>192</v>
      </c>
      <c r="Z419" s="85">
        <v>173</v>
      </c>
      <c r="AA419" s="85">
        <v>191</v>
      </c>
      <c r="AB419" s="85">
        <v>676</v>
      </c>
      <c r="AC419" s="85">
        <v>619</v>
      </c>
      <c r="AD419" s="85">
        <v>874</v>
      </c>
      <c r="AE419" s="103">
        <f>SUM(H419:AD419)</f>
        <v>8069</v>
      </c>
      <c r="AF419" s="87"/>
      <c r="AG419" s="88"/>
    </row>
    <row r="420" spans="1:33" x14ac:dyDescent="0.2">
      <c r="A420" s="196"/>
      <c r="B420" s="199"/>
      <c r="C420" s="97"/>
      <c r="D420" s="90" t="s">
        <v>204</v>
      </c>
      <c r="E420" s="91">
        <f>IF(C419&lt;8,INT(E418*契約月数),INT(E418*E419*契約月数))</f>
        <v>0</v>
      </c>
      <c r="F420" s="92"/>
      <c r="G420" s="93" t="s">
        <v>136</v>
      </c>
      <c r="H420" s="94">
        <f>INT(H418*H419)</f>
        <v>0</v>
      </c>
      <c r="I420" s="94">
        <f t="shared" ref="I420:AD420" si="259">INT(I418*I419)</f>
        <v>0</v>
      </c>
      <c r="J420" s="94">
        <f t="shared" si="259"/>
        <v>0</v>
      </c>
      <c r="K420" s="94">
        <f t="shared" si="259"/>
        <v>0</v>
      </c>
      <c r="L420" s="94">
        <f t="shared" si="259"/>
        <v>0</v>
      </c>
      <c r="M420" s="94">
        <f t="shared" si="259"/>
        <v>0</v>
      </c>
      <c r="N420" s="94">
        <f t="shared" si="259"/>
        <v>0</v>
      </c>
      <c r="O420" s="94">
        <f t="shared" si="259"/>
        <v>0</v>
      </c>
      <c r="P420" s="94">
        <f t="shared" si="259"/>
        <v>0</v>
      </c>
      <c r="Q420" s="94">
        <f t="shared" si="259"/>
        <v>0</v>
      </c>
      <c r="R420" s="94">
        <f t="shared" si="259"/>
        <v>0</v>
      </c>
      <c r="S420" s="94">
        <f t="shared" si="259"/>
        <v>0</v>
      </c>
      <c r="T420" s="94">
        <f t="shared" si="259"/>
        <v>0</v>
      </c>
      <c r="U420" s="94">
        <f t="shared" si="259"/>
        <v>0</v>
      </c>
      <c r="V420" s="94">
        <f t="shared" si="259"/>
        <v>0</v>
      </c>
      <c r="W420" s="94">
        <f t="shared" si="259"/>
        <v>0</v>
      </c>
      <c r="X420" s="94">
        <f t="shared" si="259"/>
        <v>0</v>
      </c>
      <c r="Y420" s="94">
        <f t="shared" si="259"/>
        <v>0</v>
      </c>
      <c r="Z420" s="94">
        <f t="shared" si="259"/>
        <v>0</v>
      </c>
      <c r="AA420" s="94">
        <f t="shared" si="259"/>
        <v>0</v>
      </c>
      <c r="AB420" s="94">
        <f t="shared" si="259"/>
        <v>0</v>
      </c>
      <c r="AC420" s="94">
        <f t="shared" si="259"/>
        <v>0</v>
      </c>
      <c r="AD420" s="94">
        <f t="shared" si="259"/>
        <v>0</v>
      </c>
      <c r="AE420" s="107">
        <f>SUM(H420:AD420)</f>
        <v>0</v>
      </c>
      <c r="AF420" s="96">
        <f>ROUNDDOWN(E420+AE420,0)</f>
        <v>0</v>
      </c>
      <c r="AG420" s="32"/>
    </row>
    <row r="421" spans="1:33" x14ac:dyDescent="0.2">
      <c r="A421" s="187">
        <v>3</v>
      </c>
      <c r="B421" s="190" t="s">
        <v>190</v>
      </c>
      <c r="C421" s="72"/>
      <c r="D421" s="73" t="s">
        <v>203</v>
      </c>
      <c r="E421" s="74">
        <f>VLOOKUP(C422,単価表,7)</f>
        <v>0</v>
      </c>
      <c r="F421" s="75"/>
      <c r="G421" s="76" t="s">
        <v>113</v>
      </c>
      <c r="H421" s="77">
        <f>VLOOKUP($C422,単価表,10)</f>
        <v>0</v>
      </c>
      <c r="I421" s="77">
        <f>VLOOKUP($C422,単価表,10)</f>
        <v>0</v>
      </c>
      <c r="J421" s="77">
        <f>VLOOKUP($C422,単価表,10)</f>
        <v>0</v>
      </c>
      <c r="K421" s="77">
        <f>VLOOKUP($C422,単価表,9)</f>
        <v>0</v>
      </c>
      <c r="L421" s="77">
        <f>VLOOKUP($C422,単価表,9)</f>
        <v>0</v>
      </c>
      <c r="M421" s="77">
        <f>VLOOKUP($C422,単価表,9)</f>
        <v>0</v>
      </c>
      <c r="N421" s="77">
        <f t="shared" ref="N421:V421" si="260">VLOOKUP($C422,単価表,10)</f>
        <v>0</v>
      </c>
      <c r="O421" s="77">
        <f t="shared" si="260"/>
        <v>0</v>
      </c>
      <c r="P421" s="77">
        <f t="shared" si="260"/>
        <v>0</v>
      </c>
      <c r="Q421" s="77">
        <f t="shared" si="260"/>
        <v>0</v>
      </c>
      <c r="R421" s="77">
        <f t="shared" si="260"/>
        <v>0</v>
      </c>
      <c r="S421" s="77">
        <f t="shared" si="260"/>
        <v>0</v>
      </c>
      <c r="T421" s="77">
        <f t="shared" si="260"/>
        <v>0</v>
      </c>
      <c r="U421" s="77">
        <f t="shared" si="260"/>
        <v>0</v>
      </c>
      <c r="V421" s="77">
        <f t="shared" si="260"/>
        <v>0</v>
      </c>
      <c r="W421" s="77">
        <f>VLOOKUP($C422,単価表,9)</f>
        <v>0</v>
      </c>
      <c r="X421" s="77">
        <f>VLOOKUP($C422,単価表,9)</f>
        <v>0</v>
      </c>
      <c r="Y421" s="77">
        <f>VLOOKUP($C422,単価表,9)</f>
        <v>0</v>
      </c>
      <c r="Z421" s="77">
        <f>VLOOKUP($C422,単価表,10)</f>
        <v>0</v>
      </c>
      <c r="AA421" s="77">
        <f>VLOOKUP($C422,単価表,10)</f>
        <v>0</v>
      </c>
      <c r="AB421" s="77">
        <f>VLOOKUP($C422,単価表,10)</f>
        <v>0</v>
      </c>
      <c r="AC421" s="77">
        <f>VLOOKUP($C422,単価表,10)</f>
        <v>0</v>
      </c>
      <c r="AD421" s="77">
        <f>VLOOKUP($C422,単価表,10)</f>
        <v>0</v>
      </c>
      <c r="AE421" s="78"/>
      <c r="AF421" s="79"/>
      <c r="AG421" s="71"/>
    </row>
    <row r="422" spans="1:33" x14ac:dyDescent="0.2">
      <c r="A422" s="188"/>
      <c r="B422" s="191"/>
      <c r="C422" s="80">
        <v>8</v>
      </c>
      <c r="D422" s="81" t="s">
        <v>202</v>
      </c>
      <c r="E422" s="82">
        <v>23</v>
      </c>
      <c r="F422" s="83" t="s">
        <v>167</v>
      </c>
      <c r="G422" s="84" t="s">
        <v>114</v>
      </c>
      <c r="H422" s="85">
        <v>172</v>
      </c>
      <c r="I422" s="85">
        <v>165</v>
      </c>
      <c r="J422" s="85">
        <v>154</v>
      </c>
      <c r="K422" s="85">
        <v>169</v>
      </c>
      <c r="L422" s="85">
        <v>174</v>
      </c>
      <c r="M422" s="85">
        <v>343</v>
      </c>
      <c r="N422" s="85">
        <v>247</v>
      </c>
      <c r="O422" s="85">
        <v>230</v>
      </c>
      <c r="P422" s="85">
        <v>249</v>
      </c>
      <c r="Q422" s="85">
        <v>187</v>
      </c>
      <c r="R422" s="85">
        <v>168</v>
      </c>
      <c r="S422" s="85">
        <v>172</v>
      </c>
      <c r="T422" s="85">
        <v>172</v>
      </c>
      <c r="U422" s="85">
        <v>165</v>
      </c>
      <c r="V422" s="85">
        <v>154</v>
      </c>
      <c r="W422" s="85">
        <v>169</v>
      </c>
      <c r="X422" s="85">
        <v>174</v>
      </c>
      <c r="Y422" s="85">
        <v>343</v>
      </c>
      <c r="Z422" s="85">
        <v>247</v>
      </c>
      <c r="AA422" s="85">
        <v>230</v>
      </c>
      <c r="AB422" s="85">
        <v>249</v>
      </c>
      <c r="AC422" s="85">
        <v>187</v>
      </c>
      <c r="AD422" s="85">
        <v>168</v>
      </c>
      <c r="AE422" s="103">
        <f>SUM(H422:AD422)</f>
        <v>4688</v>
      </c>
      <c r="AF422" s="87"/>
      <c r="AG422" s="88"/>
    </row>
    <row r="423" spans="1:33" x14ac:dyDescent="0.2">
      <c r="A423" s="189"/>
      <c r="B423" s="192"/>
      <c r="C423" s="97"/>
      <c r="D423" s="90" t="s">
        <v>204</v>
      </c>
      <c r="E423" s="91">
        <f>IF(C422&lt;8,INT(E421*契約月数),INT(E421*E422*契約月数))</f>
        <v>0</v>
      </c>
      <c r="F423" s="92"/>
      <c r="G423" s="93" t="s">
        <v>136</v>
      </c>
      <c r="H423" s="94">
        <f>INT(H421*H422)</f>
        <v>0</v>
      </c>
      <c r="I423" s="94">
        <f t="shared" ref="I423:AD423" si="261">INT(I421*I422)</f>
        <v>0</v>
      </c>
      <c r="J423" s="94">
        <f t="shared" si="261"/>
        <v>0</v>
      </c>
      <c r="K423" s="94">
        <f t="shared" si="261"/>
        <v>0</v>
      </c>
      <c r="L423" s="94">
        <f t="shared" si="261"/>
        <v>0</v>
      </c>
      <c r="M423" s="94">
        <f t="shared" si="261"/>
        <v>0</v>
      </c>
      <c r="N423" s="94">
        <f t="shared" si="261"/>
        <v>0</v>
      </c>
      <c r="O423" s="94">
        <f t="shared" si="261"/>
        <v>0</v>
      </c>
      <c r="P423" s="94">
        <f t="shared" si="261"/>
        <v>0</v>
      </c>
      <c r="Q423" s="94">
        <f t="shared" si="261"/>
        <v>0</v>
      </c>
      <c r="R423" s="94">
        <f t="shared" si="261"/>
        <v>0</v>
      </c>
      <c r="S423" s="94">
        <f t="shared" si="261"/>
        <v>0</v>
      </c>
      <c r="T423" s="94">
        <f t="shared" si="261"/>
        <v>0</v>
      </c>
      <c r="U423" s="94">
        <f t="shared" si="261"/>
        <v>0</v>
      </c>
      <c r="V423" s="94">
        <f t="shared" si="261"/>
        <v>0</v>
      </c>
      <c r="W423" s="94">
        <f t="shared" si="261"/>
        <v>0</v>
      </c>
      <c r="X423" s="94">
        <f t="shared" si="261"/>
        <v>0</v>
      </c>
      <c r="Y423" s="94">
        <f t="shared" si="261"/>
        <v>0</v>
      </c>
      <c r="Z423" s="94">
        <f t="shared" si="261"/>
        <v>0</v>
      </c>
      <c r="AA423" s="94">
        <f t="shared" si="261"/>
        <v>0</v>
      </c>
      <c r="AB423" s="94">
        <f t="shared" si="261"/>
        <v>0</v>
      </c>
      <c r="AC423" s="94">
        <f t="shared" si="261"/>
        <v>0</v>
      </c>
      <c r="AD423" s="94">
        <f t="shared" si="261"/>
        <v>0</v>
      </c>
      <c r="AE423" s="95">
        <f>SUM(H423:AD423)</f>
        <v>0</v>
      </c>
      <c r="AF423" s="96">
        <f>E423+AE423</f>
        <v>0</v>
      </c>
      <c r="AG423" s="32"/>
    </row>
    <row r="424" spans="1:33" x14ac:dyDescent="0.2">
      <c r="A424" s="194">
        <v>3.1</v>
      </c>
      <c r="B424" s="197"/>
      <c r="C424" s="80"/>
      <c r="D424" s="73" t="s">
        <v>203</v>
      </c>
      <c r="E424" s="74">
        <f>VLOOKUP(C425,単価表,7)</f>
        <v>0</v>
      </c>
      <c r="F424" s="75"/>
      <c r="G424" s="76" t="s">
        <v>113</v>
      </c>
      <c r="H424" s="77">
        <f>VLOOKUP($C425,単価表,10)</f>
        <v>0</v>
      </c>
      <c r="I424" s="77">
        <f>VLOOKUP($C425,単価表,10)</f>
        <v>0</v>
      </c>
      <c r="J424" s="77">
        <f>VLOOKUP($C425,単価表,10)</f>
        <v>0</v>
      </c>
      <c r="K424" s="77">
        <f>VLOOKUP($C425,単価表,9)</f>
        <v>0</v>
      </c>
      <c r="L424" s="77">
        <f>VLOOKUP($C425,単価表,9)</f>
        <v>0</v>
      </c>
      <c r="M424" s="77">
        <f>VLOOKUP($C425,単価表,9)</f>
        <v>0</v>
      </c>
      <c r="N424" s="77">
        <f t="shared" ref="N424:V424" si="262">VLOOKUP($C425,単価表,10)</f>
        <v>0</v>
      </c>
      <c r="O424" s="77">
        <f t="shared" si="262"/>
        <v>0</v>
      </c>
      <c r="P424" s="77">
        <f t="shared" si="262"/>
        <v>0</v>
      </c>
      <c r="Q424" s="77">
        <f t="shared" si="262"/>
        <v>0</v>
      </c>
      <c r="R424" s="77">
        <f t="shared" si="262"/>
        <v>0</v>
      </c>
      <c r="S424" s="77">
        <f t="shared" si="262"/>
        <v>0</v>
      </c>
      <c r="T424" s="77">
        <f t="shared" si="262"/>
        <v>0</v>
      </c>
      <c r="U424" s="77">
        <f t="shared" si="262"/>
        <v>0</v>
      </c>
      <c r="V424" s="77">
        <f t="shared" si="262"/>
        <v>0</v>
      </c>
      <c r="W424" s="77">
        <f>VLOOKUP($C425,単価表,9)</f>
        <v>0</v>
      </c>
      <c r="X424" s="77">
        <f>VLOOKUP($C425,単価表,9)</f>
        <v>0</v>
      </c>
      <c r="Y424" s="77">
        <f>VLOOKUP($C425,単価表,9)</f>
        <v>0</v>
      </c>
      <c r="Z424" s="77">
        <f>VLOOKUP($C425,単価表,10)</f>
        <v>0</v>
      </c>
      <c r="AA424" s="77">
        <f>VLOOKUP($C425,単価表,10)</f>
        <v>0</v>
      </c>
      <c r="AB424" s="77">
        <f>VLOOKUP($C425,単価表,10)</f>
        <v>0</v>
      </c>
      <c r="AC424" s="77">
        <f>VLOOKUP($C425,単価表,10)</f>
        <v>0</v>
      </c>
      <c r="AD424" s="77">
        <f>VLOOKUP($C425,単価表,10)</f>
        <v>0</v>
      </c>
      <c r="AE424" s="78"/>
      <c r="AF424" s="79"/>
      <c r="AG424" s="71"/>
    </row>
    <row r="425" spans="1:33" x14ac:dyDescent="0.2">
      <c r="A425" s="195"/>
      <c r="B425" s="198"/>
      <c r="C425" s="80">
        <v>10</v>
      </c>
      <c r="D425" s="81" t="s">
        <v>202</v>
      </c>
      <c r="E425" s="82">
        <v>11</v>
      </c>
      <c r="F425" s="83" t="s">
        <v>166</v>
      </c>
      <c r="G425" s="84" t="s">
        <v>114</v>
      </c>
      <c r="H425" s="85">
        <v>0</v>
      </c>
      <c r="I425" s="85">
        <v>4</v>
      </c>
      <c r="J425" s="85">
        <v>2</v>
      </c>
      <c r="K425" s="85">
        <v>0</v>
      </c>
      <c r="L425" s="85">
        <v>2</v>
      </c>
      <c r="M425" s="85">
        <v>2</v>
      </c>
      <c r="N425" s="85">
        <v>1</v>
      </c>
      <c r="O425" s="85">
        <v>1</v>
      </c>
      <c r="P425" s="85">
        <v>0</v>
      </c>
      <c r="Q425" s="85">
        <v>0</v>
      </c>
      <c r="R425" s="85">
        <v>2</v>
      </c>
      <c r="S425" s="85">
        <v>19</v>
      </c>
      <c r="T425" s="85">
        <v>0</v>
      </c>
      <c r="U425" s="85">
        <v>4</v>
      </c>
      <c r="V425" s="85">
        <v>2</v>
      </c>
      <c r="W425" s="85">
        <v>0</v>
      </c>
      <c r="X425" s="85">
        <v>2</v>
      </c>
      <c r="Y425" s="85">
        <v>2</v>
      </c>
      <c r="Z425" s="85">
        <v>1</v>
      </c>
      <c r="AA425" s="85">
        <v>1</v>
      </c>
      <c r="AB425" s="85">
        <v>0</v>
      </c>
      <c r="AC425" s="85">
        <v>0</v>
      </c>
      <c r="AD425" s="85">
        <v>2</v>
      </c>
      <c r="AE425" s="103">
        <f>SUM(H425:AD425)</f>
        <v>47</v>
      </c>
      <c r="AF425" s="87"/>
      <c r="AG425" s="88"/>
    </row>
    <row r="426" spans="1:33" x14ac:dyDescent="0.2">
      <c r="A426" s="228"/>
      <c r="B426" s="222"/>
      <c r="C426" s="97"/>
      <c r="D426" s="90" t="s">
        <v>204</v>
      </c>
      <c r="E426" s="91">
        <f>IF(C425&lt;8,INT(E424*契約月数),INT(E424*E425*契約月数))</f>
        <v>0</v>
      </c>
      <c r="F426" s="92"/>
      <c r="G426" s="93" t="s">
        <v>136</v>
      </c>
      <c r="H426" s="94">
        <f>INT(H424*H425)</f>
        <v>0</v>
      </c>
      <c r="I426" s="94">
        <f t="shared" ref="I426:AD426" si="263">INT(I424*I425)</f>
        <v>0</v>
      </c>
      <c r="J426" s="94">
        <f t="shared" si="263"/>
        <v>0</v>
      </c>
      <c r="K426" s="94">
        <f t="shared" si="263"/>
        <v>0</v>
      </c>
      <c r="L426" s="94">
        <f t="shared" si="263"/>
        <v>0</v>
      </c>
      <c r="M426" s="94">
        <f t="shared" si="263"/>
        <v>0</v>
      </c>
      <c r="N426" s="94">
        <f t="shared" si="263"/>
        <v>0</v>
      </c>
      <c r="O426" s="94">
        <f t="shared" si="263"/>
        <v>0</v>
      </c>
      <c r="P426" s="94">
        <f t="shared" si="263"/>
        <v>0</v>
      </c>
      <c r="Q426" s="94">
        <f t="shared" si="263"/>
        <v>0</v>
      </c>
      <c r="R426" s="94">
        <f t="shared" si="263"/>
        <v>0</v>
      </c>
      <c r="S426" s="94">
        <f t="shared" si="263"/>
        <v>0</v>
      </c>
      <c r="T426" s="94">
        <f t="shared" si="263"/>
        <v>0</v>
      </c>
      <c r="U426" s="94">
        <f t="shared" si="263"/>
        <v>0</v>
      </c>
      <c r="V426" s="94">
        <f t="shared" si="263"/>
        <v>0</v>
      </c>
      <c r="W426" s="94">
        <f t="shared" si="263"/>
        <v>0</v>
      </c>
      <c r="X426" s="94">
        <f t="shared" si="263"/>
        <v>0</v>
      </c>
      <c r="Y426" s="94">
        <f t="shared" si="263"/>
        <v>0</v>
      </c>
      <c r="Z426" s="94">
        <f t="shared" si="263"/>
        <v>0</v>
      </c>
      <c r="AA426" s="94">
        <f t="shared" si="263"/>
        <v>0</v>
      </c>
      <c r="AB426" s="94">
        <f t="shared" si="263"/>
        <v>0</v>
      </c>
      <c r="AC426" s="94">
        <f t="shared" si="263"/>
        <v>0</v>
      </c>
      <c r="AD426" s="94">
        <f t="shared" si="263"/>
        <v>0</v>
      </c>
      <c r="AE426" s="107">
        <f>SUM(H426:AD426)</f>
        <v>0</v>
      </c>
      <c r="AF426" s="96">
        <f>ROUNDDOWN(E426+AE426,0)</f>
        <v>0</v>
      </c>
      <c r="AG426" s="32"/>
    </row>
    <row r="427" spans="1:33" x14ac:dyDescent="0.2">
      <c r="A427" s="194">
        <v>3.2</v>
      </c>
      <c r="B427" s="197"/>
      <c r="C427" s="112"/>
      <c r="D427" s="73" t="s">
        <v>203</v>
      </c>
      <c r="E427" s="74">
        <f>VLOOKUP(C428,単価表,7)</f>
        <v>0</v>
      </c>
      <c r="F427" s="75"/>
      <c r="G427" s="76" t="s">
        <v>113</v>
      </c>
      <c r="H427" s="77">
        <f>VLOOKUP($C428,単価表,10)</f>
        <v>0</v>
      </c>
      <c r="I427" s="77">
        <f>VLOOKUP($C428,単価表,10)</f>
        <v>0</v>
      </c>
      <c r="J427" s="77">
        <f>VLOOKUP($C428,単価表,10)</f>
        <v>0</v>
      </c>
      <c r="K427" s="77">
        <f>VLOOKUP($C428,単価表,9)</f>
        <v>0</v>
      </c>
      <c r="L427" s="77">
        <f>VLOOKUP($C428,単価表,9)</f>
        <v>0</v>
      </c>
      <c r="M427" s="77">
        <f>VLOOKUP($C428,単価表,9)</f>
        <v>0</v>
      </c>
      <c r="N427" s="77">
        <f t="shared" ref="N427:V427" si="264">VLOOKUP($C428,単価表,10)</f>
        <v>0</v>
      </c>
      <c r="O427" s="77">
        <f t="shared" si="264"/>
        <v>0</v>
      </c>
      <c r="P427" s="77">
        <f t="shared" si="264"/>
        <v>0</v>
      </c>
      <c r="Q427" s="77">
        <f t="shared" si="264"/>
        <v>0</v>
      </c>
      <c r="R427" s="77">
        <f t="shared" si="264"/>
        <v>0</v>
      </c>
      <c r="S427" s="77">
        <f t="shared" si="264"/>
        <v>0</v>
      </c>
      <c r="T427" s="77">
        <f t="shared" si="264"/>
        <v>0</v>
      </c>
      <c r="U427" s="77">
        <f t="shared" si="264"/>
        <v>0</v>
      </c>
      <c r="V427" s="77">
        <f t="shared" si="264"/>
        <v>0</v>
      </c>
      <c r="W427" s="77">
        <f>VLOOKUP($C428,単価表,9)</f>
        <v>0</v>
      </c>
      <c r="X427" s="77">
        <f>VLOOKUP($C428,単価表,9)</f>
        <v>0</v>
      </c>
      <c r="Y427" s="77">
        <f>VLOOKUP($C428,単価表,9)</f>
        <v>0</v>
      </c>
      <c r="Z427" s="77">
        <f>VLOOKUP($C428,単価表,10)</f>
        <v>0</v>
      </c>
      <c r="AA427" s="77">
        <f>VLOOKUP($C428,単価表,10)</f>
        <v>0</v>
      </c>
      <c r="AB427" s="77">
        <f>VLOOKUP($C428,単価表,10)</f>
        <v>0</v>
      </c>
      <c r="AC427" s="77">
        <f>VLOOKUP($C428,単価表,10)</f>
        <v>0</v>
      </c>
      <c r="AD427" s="77">
        <f>VLOOKUP($C428,単価表,10)</f>
        <v>0</v>
      </c>
      <c r="AE427" s="78"/>
      <c r="AF427" s="79"/>
      <c r="AG427" s="71"/>
    </row>
    <row r="428" spans="1:33" x14ac:dyDescent="0.2">
      <c r="A428" s="195"/>
      <c r="B428" s="198"/>
      <c r="C428" s="80">
        <v>8</v>
      </c>
      <c r="D428" s="81" t="s">
        <v>202</v>
      </c>
      <c r="E428" s="82">
        <v>10</v>
      </c>
      <c r="F428" s="83" t="s">
        <v>167</v>
      </c>
      <c r="G428" s="84" t="s">
        <v>114</v>
      </c>
      <c r="H428" s="85">
        <v>199</v>
      </c>
      <c r="I428" s="85">
        <v>0</v>
      </c>
      <c r="J428" s="85">
        <v>0</v>
      </c>
      <c r="K428" s="85">
        <v>0</v>
      </c>
      <c r="L428" s="85">
        <v>0</v>
      </c>
      <c r="M428" s="85">
        <v>0</v>
      </c>
      <c r="N428" s="85">
        <v>38</v>
      </c>
      <c r="O428" s="85">
        <v>0</v>
      </c>
      <c r="P428" s="85">
        <v>0</v>
      </c>
      <c r="Q428" s="85">
        <v>0</v>
      </c>
      <c r="R428" s="85">
        <v>0</v>
      </c>
      <c r="S428" s="85">
        <v>147</v>
      </c>
      <c r="T428" s="85">
        <v>199</v>
      </c>
      <c r="U428" s="85">
        <v>0</v>
      </c>
      <c r="V428" s="85">
        <v>0</v>
      </c>
      <c r="W428" s="85">
        <v>0</v>
      </c>
      <c r="X428" s="85">
        <v>0</v>
      </c>
      <c r="Y428" s="85">
        <v>0</v>
      </c>
      <c r="Z428" s="85">
        <v>38</v>
      </c>
      <c r="AA428" s="85">
        <v>0</v>
      </c>
      <c r="AB428" s="85">
        <v>0</v>
      </c>
      <c r="AC428" s="85">
        <v>0</v>
      </c>
      <c r="AD428" s="85">
        <v>0</v>
      </c>
      <c r="AE428" s="103">
        <f>SUM(H428:AD428)</f>
        <v>621</v>
      </c>
      <c r="AF428" s="87"/>
      <c r="AG428" s="88"/>
    </row>
    <row r="429" spans="1:33" x14ac:dyDescent="0.2">
      <c r="A429" s="196"/>
      <c r="B429" s="199"/>
      <c r="C429" s="97"/>
      <c r="D429" s="90" t="s">
        <v>204</v>
      </c>
      <c r="E429" s="91">
        <f>IF(C428&lt;8,INT(E427*契約月数),INT(E427*E428*契約月数))</f>
        <v>0</v>
      </c>
      <c r="F429" s="92"/>
      <c r="G429" s="93" t="s">
        <v>136</v>
      </c>
      <c r="H429" s="94">
        <f>INT(H427*H428)</f>
        <v>0</v>
      </c>
      <c r="I429" s="94">
        <f t="shared" ref="I429:AD429" si="265">INT(I427*I428)</f>
        <v>0</v>
      </c>
      <c r="J429" s="94">
        <f t="shared" si="265"/>
        <v>0</v>
      </c>
      <c r="K429" s="94">
        <f t="shared" si="265"/>
        <v>0</v>
      </c>
      <c r="L429" s="94">
        <f t="shared" si="265"/>
        <v>0</v>
      </c>
      <c r="M429" s="94">
        <f t="shared" si="265"/>
        <v>0</v>
      </c>
      <c r="N429" s="94">
        <f t="shared" si="265"/>
        <v>0</v>
      </c>
      <c r="O429" s="94">
        <f t="shared" si="265"/>
        <v>0</v>
      </c>
      <c r="P429" s="94">
        <f t="shared" si="265"/>
        <v>0</v>
      </c>
      <c r="Q429" s="94">
        <f t="shared" si="265"/>
        <v>0</v>
      </c>
      <c r="R429" s="94">
        <f t="shared" si="265"/>
        <v>0</v>
      </c>
      <c r="S429" s="94">
        <f t="shared" si="265"/>
        <v>0</v>
      </c>
      <c r="T429" s="94">
        <f t="shared" si="265"/>
        <v>0</v>
      </c>
      <c r="U429" s="94">
        <f t="shared" si="265"/>
        <v>0</v>
      </c>
      <c r="V429" s="94">
        <f t="shared" si="265"/>
        <v>0</v>
      </c>
      <c r="W429" s="94">
        <f t="shared" si="265"/>
        <v>0</v>
      </c>
      <c r="X429" s="94">
        <f t="shared" si="265"/>
        <v>0</v>
      </c>
      <c r="Y429" s="94">
        <f t="shared" si="265"/>
        <v>0</v>
      </c>
      <c r="Z429" s="94">
        <f t="shared" si="265"/>
        <v>0</v>
      </c>
      <c r="AA429" s="94">
        <f t="shared" si="265"/>
        <v>0</v>
      </c>
      <c r="AB429" s="94">
        <f t="shared" si="265"/>
        <v>0</v>
      </c>
      <c r="AC429" s="94">
        <f t="shared" si="265"/>
        <v>0</v>
      </c>
      <c r="AD429" s="94">
        <f t="shared" si="265"/>
        <v>0</v>
      </c>
      <c r="AE429" s="107">
        <f>SUM(H429:AD429)</f>
        <v>0</v>
      </c>
      <c r="AF429" s="96">
        <f>ROUNDDOWN(E429+AE429,0)</f>
        <v>0</v>
      </c>
      <c r="AG429" s="32"/>
    </row>
    <row r="430" spans="1:33" x14ac:dyDescent="0.2">
      <c r="A430" s="193">
        <v>4</v>
      </c>
      <c r="B430" s="190" t="s">
        <v>191</v>
      </c>
      <c r="C430" s="72"/>
      <c r="D430" s="73" t="s">
        <v>203</v>
      </c>
      <c r="E430" s="74">
        <f>VLOOKUP(C431,単価表,7)</f>
        <v>0</v>
      </c>
      <c r="F430" s="75"/>
      <c r="G430" s="76" t="s">
        <v>113</v>
      </c>
      <c r="H430" s="77">
        <f>VLOOKUP($C431,単価表,10)</f>
        <v>0</v>
      </c>
      <c r="I430" s="77">
        <f>VLOOKUP($C431,単価表,10)</f>
        <v>0</v>
      </c>
      <c r="J430" s="77">
        <f>VLOOKUP($C431,単価表,10)</f>
        <v>0</v>
      </c>
      <c r="K430" s="77">
        <f>VLOOKUP($C431,単価表,9)</f>
        <v>0</v>
      </c>
      <c r="L430" s="77">
        <f>VLOOKUP($C431,単価表,9)</f>
        <v>0</v>
      </c>
      <c r="M430" s="77">
        <f>VLOOKUP($C431,単価表,9)</f>
        <v>0</v>
      </c>
      <c r="N430" s="77">
        <f t="shared" ref="N430:V430" si="266">VLOOKUP($C431,単価表,10)</f>
        <v>0</v>
      </c>
      <c r="O430" s="77">
        <f t="shared" si="266"/>
        <v>0</v>
      </c>
      <c r="P430" s="77">
        <f t="shared" si="266"/>
        <v>0</v>
      </c>
      <c r="Q430" s="77">
        <f t="shared" si="266"/>
        <v>0</v>
      </c>
      <c r="R430" s="77">
        <f t="shared" si="266"/>
        <v>0</v>
      </c>
      <c r="S430" s="77">
        <f t="shared" si="266"/>
        <v>0</v>
      </c>
      <c r="T430" s="77">
        <f t="shared" si="266"/>
        <v>0</v>
      </c>
      <c r="U430" s="77">
        <f t="shared" si="266"/>
        <v>0</v>
      </c>
      <c r="V430" s="77">
        <f t="shared" si="266"/>
        <v>0</v>
      </c>
      <c r="W430" s="77">
        <f>VLOOKUP($C431,単価表,9)</f>
        <v>0</v>
      </c>
      <c r="X430" s="77">
        <f>VLOOKUP($C431,単価表,9)</f>
        <v>0</v>
      </c>
      <c r="Y430" s="77">
        <f>VLOOKUP($C431,単価表,9)</f>
        <v>0</v>
      </c>
      <c r="Z430" s="77">
        <f>VLOOKUP($C431,単価表,10)</f>
        <v>0</v>
      </c>
      <c r="AA430" s="77">
        <f>VLOOKUP($C431,単価表,10)</f>
        <v>0</v>
      </c>
      <c r="AB430" s="77">
        <f>VLOOKUP($C431,単価表,10)</f>
        <v>0</v>
      </c>
      <c r="AC430" s="77">
        <f>VLOOKUP($C431,単価表,10)</f>
        <v>0</v>
      </c>
      <c r="AD430" s="77">
        <f>VLOOKUP($C431,単価表,10)</f>
        <v>0</v>
      </c>
      <c r="AE430" s="78"/>
      <c r="AF430" s="79"/>
      <c r="AG430" s="71"/>
    </row>
    <row r="431" spans="1:33" x14ac:dyDescent="0.2">
      <c r="A431" s="188"/>
      <c r="B431" s="191"/>
      <c r="C431" s="80">
        <v>11</v>
      </c>
      <c r="D431" s="81" t="s">
        <v>202</v>
      </c>
      <c r="E431" s="82">
        <v>8</v>
      </c>
      <c r="F431" s="83" t="s">
        <v>166</v>
      </c>
      <c r="G431" s="84" t="s">
        <v>114</v>
      </c>
      <c r="H431" s="85">
        <v>552</v>
      </c>
      <c r="I431" s="85">
        <v>500</v>
      </c>
      <c r="J431" s="85">
        <v>523</v>
      </c>
      <c r="K431" s="85">
        <v>559</v>
      </c>
      <c r="L431" s="85">
        <v>498</v>
      </c>
      <c r="M431" s="85">
        <v>576</v>
      </c>
      <c r="N431" s="85">
        <v>626</v>
      </c>
      <c r="O431" s="85">
        <v>580</v>
      </c>
      <c r="P431" s="85">
        <v>593</v>
      </c>
      <c r="Q431" s="85">
        <v>674</v>
      </c>
      <c r="R431" s="85">
        <v>509</v>
      </c>
      <c r="S431" s="85">
        <v>709</v>
      </c>
      <c r="T431" s="85">
        <v>552</v>
      </c>
      <c r="U431" s="85">
        <v>500</v>
      </c>
      <c r="V431" s="85">
        <v>523</v>
      </c>
      <c r="W431" s="85">
        <v>559</v>
      </c>
      <c r="X431" s="85">
        <v>498</v>
      </c>
      <c r="Y431" s="85">
        <v>576</v>
      </c>
      <c r="Z431" s="85">
        <v>626</v>
      </c>
      <c r="AA431" s="85">
        <v>580</v>
      </c>
      <c r="AB431" s="85">
        <v>593</v>
      </c>
      <c r="AC431" s="85">
        <v>674</v>
      </c>
      <c r="AD431" s="85">
        <v>509</v>
      </c>
      <c r="AE431" s="103">
        <f>SUM(H431:AD431)</f>
        <v>13089</v>
      </c>
      <c r="AF431" s="87"/>
      <c r="AG431" s="88"/>
    </row>
    <row r="432" spans="1:33" x14ac:dyDescent="0.2">
      <c r="A432" s="189"/>
      <c r="B432" s="192"/>
      <c r="C432" s="97"/>
      <c r="D432" s="90" t="s">
        <v>204</v>
      </c>
      <c r="E432" s="91">
        <f>IF(C431&lt;8,INT(E430*契約月数),INT(E430*E431*契約月数))</f>
        <v>0</v>
      </c>
      <c r="F432" s="92"/>
      <c r="G432" s="93" t="s">
        <v>136</v>
      </c>
      <c r="H432" s="94">
        <f>INT(H430*H431)</f>
        <v>0</v>
      </c>
      <c r="I432" s="94">
        <f t="shared" ref="I432:AD432" si="267">INT(I430*I431)</f>
        <v>0</v>
      </c>
      <c r="J432" s="94">
        <f t="shared" si="267"/>
        <v>0</v>
      </c>
      <c r="K432" s="94">
        <f t="shared" si="267"/>
        <v>0</v>
      </c>
      <c r="L432" s="94">
        <f t="shared" si="267"/>
        <v>0</v>
      </c>
      <c r="M432" s="94">
        <f t="shared" si="267"/>
        <v>0</v>
      </c>
      <c r="N432" s="94">
        <f t="shared" si="267"/>
        <v>0</v>
      </c>
      <c r="O432" s="94">
        <f t="shared" si="267"/>
        <v>0</v>
      </c>
      <c r="P432" s="94">
        <f t="shared" si="267"/>
        <v>0</v>
      </c>
      <c r="Q432" s="94">
        <f t="shared" si="267"/>
        <v>0</v>
      </c>
      <c r="R432" s="94">
        <f t="shared" si="267"/>
        <v>0</v>
      </c>
      <c r="S432" s="94">
        <f t="shared" si="267"/>
        <v>0</v>
      </c>
      <c r="T432" s="94">
        <f t="shared" si="267"/>
        <v>0</v>
      </c>
      <c r="U432" s="94">
        <f t="shared" si="267"/>
        <v>0</v>
      </c>
      <c r="V432" s="94">
        <f t="shared" si="267"/>
        <v>0</v>
      </c>
      <c r="W432" s="94">
        <f t="shared" si="267"/>
        <v>0</v>
      </c>
      <c r="X432" s="94">
        <f t="shared" si="267"/>
        <v>0</v>
      </c>
      <c r="Y432" s="94">
        <f t="shared" si="267"/>
        <v>0</v>
      </c>
      <c r="Z432" s="94">
        <f t="shared" si="267"/>
        <v>0</v>
      </c>
      <c r="AA432" s="94">
        <f t="shared" si="267"/>
        <v>0</v>
      </c>
      <c r="AB432" s="94">
        <f t="shared" si="267"/>
        <v>0</v>
      </c>
      <c r="AC432" s="94">
        <f t="shared" si="267"/>
        <v>0</v>
      </c>
      <c r="AD432" s="94">
        <f t="shared" si="267"/>
        <v>0</v>
      </c>
      <c r="AE432" s="107">
        <f>SUM(H432:AD432)</f>
        <v>0</v>
      </c>
      <c r="AF432" s="96">
        <f>ROUNDDOWN(E432+AE432,0)</f>
        <v>0</v>
      </c>
      <c r="AG432" s="32"/>
    </row>
    <row r="433" spans="1:33" x14ac:dyDescent="0.2">
      <c r="A433" s="193">
        <v>5</v>
      </c>
      <c r="B433" s="190" t="s">
        <v>192</v>
      </c>
      <c r="C433" s="72"/>
      <c r="D433" s="73" t="s">
        <v>203</v>
      </c>
      <c r="E433" s="74">
        <f>VLOOKUP(C434,単価表,7)</f>
        <v>0</v>
      </c>
      <c r="F433" s="75"/>
      <c r="G433" s="76" t="s">
        <v>113</v>
      </c>
      <c r="H433" s="77">
        <f>VLOOKUP($C434,単価表,10)</f>
        <v>0</v>
      </c>
      <c r="I433" s="77">
        <f>VLOOKUP($C434,単価表,10)</f>
        <v>0</v>
      </c>
      <c r="J433" s="77">
        <f>VLOOKUP($C434,単価表,10)</f>
        <v>0</v>
      </c>
      <c r="K433" s="77">
        <f>VLOOKUP($C434,単価表,9)</f>
        <v>0</v>
      </c>
      <c r="L433" s="77">
        <f>VLOOKUP($C434,単価表,9)</f>
        <v>0</v>
      </c>
      <c r="M433" s="77">
        <f>VLOOKUP($C434,単価表,9)</f>
        <v>0</v>
      </c>
      <c r="N433" s="77">
        <f t="shared" ref="N433:V433" si="268">VLOOKUP($C434,単価表,10)</f>
        <v>0</v>
      </c>
      <c r="O433" s="77">
        <f t="shared" si="268"/>
        <v>0</v>
      </c>
      <c r="P433" s="77">
        <f t="shared" si="268"/>
        <v>0</v>
      </c>
      <c r="Q433" s="77">
        <f t="shared" si="268"/>
        <v>0</v>
      </c>
      <c r="R433" s="77">
        <f t="shared" si="268"/>
        <v>0</v>
      </c>
      <c r="S433" s="77">
        <f t="shared" si="268"/>
        <v>0</v>
      </c>
      <c r="T433" s="77">
        <f t="shared" si="268"/>
        <v>0</v>
      </c>
      <c r="U433" s="77">
        <f t="shared" si="268"/>
        <v>0</v>
      </c>
      <c r="V433" s="77">
        <f t="shared" si="268"/>
        <v>0</v>
      </c>
      <c r="W433" s="77">
        <f>VLOOKUP($C434,単価表,9)</f>
        <v>0</v>
      </c>
      <c r="X433" s="77">
        <f>VLOOKUP($C434,単価表,9)</f>
        <v>0</v>
      </c>
      <c r="Y433" s="77">
        <f>VLOOKUP($C434,単価表,9)</f>
        <v>0</v>
      </c>
      <c r="Z433" s="77">
        <f>VLOOKUP($C434,単価表,10)</f>
        <v>0</v>
      </c>
      <c r="AA433" s="77">
        <f>VLOOKUP($C434,単価表,10)</f>
        <v>0</v>
      </c>
      <c r="AB433" s="77">
        <f>VLOOKUP($C434,単価表,10)</f>
        <v>0</v>
      </c>
      <c r="AC433" s="77">
        <f>VLOOKUP($C434,単価表,10)</f>
        <v>0</v>
      </c>
      <c r="AD433" s="77">
        <f>VLOOKUP($C434,単価表,10)</f>
        <v>0</v>
      </c>
      <c r="AE433" s="78"/>
      <c r="AF433" s="79"/>
      <c r="AG433" s="71"/>
    </row>
    <row r="434" spans="1:33" x14ac:dyDescent="0.2">
      <c r="A434" s="188"/>
      <c r="B434" s="191"/>
      <c r="C434" s="80">
        <v>11</v>
      </c>
      <c r="D434" s="81" t="s">
        <v>202</v>
      </c>
      <c r="E434" s="82">
        <v>5</v>
      </c>
      <c r="F434" s="83" t="s">
        <v>166</v>
      </c>
      <c r="G434" s="84" t="s">
        <v>114</v>
      </c>
      <c r="H434" s="85">
        <v>1461</v>
      </c>
      <c r="I434" s="85">
        <v>1040</v>
      </c>
      <c r="J434" s="85">
        <v>970</v>
      </c>
      <c r="K434" s="85">
        <v>1017</v>
      </c>
      <c r="L434" s="85">
        <v>1034</v>
      </c>
      <c r="M434" s="85">
        <v>991</v>
      </c>
      <c r="N434" s="85">
        <v>1140</v>
      </c>
      <c r="O434" s="85">
        <v>1870</v>
      </c>
      <c r="P434" s="85">
        <v>2628</v>
      </c>
      <c r="Q434" s="85">
        <v>2700</v>
      </c>
      <c r="R434" s="85">
        <v>2339</v>
      </c>
      <c r="S434" s="85">
        <v>2059</v>
      </c>
      <c r="T434" s="85">
        <v>1461</v>
      </c>
      <c r="U434" s="85">
        <v>1040</v>
      </c>
      <c r="V434" s="85">
        <v>970</v>
      </c>
      <c r="W434" s="85">
        <v>1017</v>
      </c>
      <c r="X434" s="85">
        <v>1034</v>
      </c>
      <c r="Y434" s="85">
        <v>991</v>
      </c>
      <c r="Z434" s="85">
        <v>1140</v>
      </c>
      <c r="AA434" s="85">
        <v>1870</v>
      </c>
      <c r="AB434" s="85">
        <v>2628</v>
      </c>
      <c r="AC434" s="85">
        <v>2700</v>
      </c>
      <c r="AD434" s="85">
        <v>2339</v>
      </c>
      <c r="AE434" s="103">
        <f>SUM(H434:AD434)</f>
        <v>36439</v>
      </c>
      <c r="AF434" s="87"/>
      <c r="AG434" s="88"/>
    </row>
    <row r="435" spans="1:33" x14ac:dyDescent="0.2">
      <c r="A435" s="189"/>
      <c r="B435" s="231"/>
      <c r="C435" s="97"/>
      <c r="D435" s="90" t="s">
        <v>204</v>
      </c>
      <c r="E435" s="91">
        <f>IF(C434&lt;8,INT(E433*契約月数),INT(E433*E434*契約月数))</f>
        <v>0</v>
      </c>
      <c r="F435" s="92"/>
      <c r="G435" s="93" t="s">
        <v>136</v>
      </c>
      <c r="H435" s="94">
        <f>INT(H433*H434)</f>
        <v>0</v>
      </c>
      <c r="I435" s="94">
        <f t="shared" ref="I435:AD435" si="269">INT(I433*I434)</f>
        <v>0</v>
      </c>
      <c r="J435" s="94">
        <f t="shared" si="269"/>
        <v>0</v>
      </c>
      <c r="K435" s="94">
        <f t="shared" si="269"/>
        <v>0</v>
      </c>
      <c r="L435" s="94">
        <f t="shared" si="269"/>
        <v>0</v>
      </c>
      <c r="M435" s="94">
        <f t="shared" si="269"/>
        <v>0</v>
      </c>
      <c r="N435" s="94">
        <f t="shared" si="269"/>
        <v>0</v>
      </c>
      <c r="O435" s="94">
        <f t="shared" si="269"/>
        <v>0</v>
      </c>
      <c r="P435" s="94">
        <f t="shared" si="269"/>
        <v>0</v>
      </c>
      <c r="Q435" s="94">
        <f t="shared" si="269"/>
        <v>0</v>
      </c>
      <c r="R435" s="94">
        <f t="shared" si="269"/>
        <v>0</v>
      </c>
      <c r="S435" s="94">
        <f t="shared" si="269"/>
        <v>0</v>
      </c>
      <c r="T435" s="94">
        <f t="shared" si="269"/>
        <v>0</v>
      </c>
      <c r="U435" s="94">
        <f t="shared" si="269"/>
        <v>0</v>
      </c>
      <c r="V435" s="94">
        <f t="shared" si="269"/>
        <v>0</v>
      </c>
      <c r="W435" s="94">
        <f t="shared" si="269"/>
        <v>0</v>
      </c>
      <c r="X435" s="94">
        <f t="shared" si="269"/>
        <v>0</v>
      </c>
      <c r="Y435" s="94">
        <f t="shared" si="269"/>
        <v>0</v>
      </c>
      <c r="Z435" s="94">
        <f t="shared" si="269"/>
        <v>0</v>
      </c>
      <c r="AA435" s="94">
        <f t="shared" si="269"/>
        <v>0</v>
      </c>
      <c r="AB435" s="94">
        <f t="shared" si="269"/>
        <v>0</v>
      </c>
      <c r="AC435" s="94">
        <f t="shared" si="269"/>
        <v>0</v>
      </c>
      <c r="AD435" s="94">
        <f t="shared" si="269"/>
        <v>0</v>
      </c>
      <c r="AE435" s="107">
        <f>SUM(H435:AD435)</f>
        <v>0</v>
      </c>
      <c r="AF435" s="96">
        <f>ROUNDDOWN(E435+AE435,0)</f>
        <v>0</v>
      </c>
      <c r="AG435" s="32"/>
    </row>
    <row r="436" spans="1:33" x14ac:dyDescent="0.2">
      <c r="A436" s="236">
        <v>6</v>
      </c>
      <c r="B436" s="248" t="s">
        <v>193</v>
      </c>
      <c r="C436" s="72"/>
      <c r="D436" s="73" t="s">
        <v>203</v>
      </c>
      <c r="E436" s="74">
        <f>VLOOKUP(C437,単価表,7)</f>
        <v>0</v>
      </c>
      <c r="F436" s="75"/>
      <c r="G436" s="76" t="s">
        <v>113</v>
      </c>
      <c r="H436" s="77">
        <f>VLOOKUP($C437,単価表,10)</f>
        <v>0</v>
      </c>
      <c r="I436" s="77">
        <f>VLOOKUP($C437,単価表,10)</f>
        <v>0</v>
      </c>
      <c r="J436" s="77">
        <f>VLOOKUP($C437,単価表,10)</f>
        <v>0</v>
      </c>
      <c r="K436" s="77">
        <f>VLOOKUP($C437,単価表,9)</f>
        <v>0</v>
      </c>
      <c r="L436" s="77">
        <f>VLOOKUP($C437,単価表,9)</f>
        <v>0</v>
      </c>
      <c r="M436" s="77">
        <f>VLOOKUP($C437,単価表,9)</f>
        <v>0</v>
      </c>
      <c r="N436" s="77">
        <f t="shared" ref="N436:V436" si="270">VLOOKUP($C437,単価表,10)</f>
        <v>0</v>
      </c>
      <c r="O436" s="77">
        <f t="shared" si="270"/>
        <v>0</v>
      </c>
      <c r="P436" s="77">
        <f t="shared" si="270"/>
        <v>0</v>
      </c>
      <c r="Q436" s="77">
        <f t="shared" si="270"/>
        <v>0</v>
      </c>
      <c r="R436" s="77">
        <f t="shared" si="270"/>
        <v>0</v>
      </c>
      <c r="S436" s="77">
        <f t="shared" si="270"/>
        <v>0</v>
      </c>
      <c r="T436" s="77">
        <f t="shared" si="270"/>
        <v>0</v>
      </c>
      <c r="U436" s="77">
        <f t="shared" si="270"/>
        <v>0</v>
      </c>
      <c r="V436" s="77">
        <f t="shared" si="270"/>
        <v>0</v>
      </c>
      <c r="W436" s="77">
        <f>VLOOKUP($C437,単価表,9)</f>
        <v>0</v>
      </c>
      <c r="X436" s="77">
        <f>VLOOKUP($C437,単価表,9)</f>
        <v>0</v>
      </c>
      <c r="Y436" s="77">
        <f>VLOOKUP($C437,単価表,9)</f>
        <v>0</v>
      </c>
      <c r="Z436" s="77">
        <f>VLOOKUP($C437,単価表,10)</f>
        <v>0</v>
      </c>
      <c r="AA436" s="77">
        <f>VLOOKUP($C437,単価表,10)</f>
        <v>0</v>
      </c>
      <c r="AB436" s="77">
        <f>VLOOKUP($C437,単価表,10)</f>
        <v>0</v>
      </c>
      <c r="AC436" s="77">
        <f>VLOOKUP($C437,単価表,10)</f>
        <v>0</v>
      </c>
      <c r="AD436" s="77">
        <f>VLOOKUP($C437,単価表,10)</f>
        <v>0</v>
      </c>
      <c r="AE436" s="78"/>
      <c r="AF436" s="79"/>
      <c r="AG436" s="71"/>
    </row>
    <row r="437" spans="1:33" x14ac:dyDescent="0.2">
      <c r="A437" s="236"/>
      <c r="B437" s="249"/>
      <c r="C437" s="80">
        <v>8</v>
      </c>
      <c r="D437" s="81" t="s">
        <v>202</v>
      </c>
      <c r="E437" s="82">
        <v>30</v>
      </c>
      <c r="F437" s="83" t="s">
        <v>167</v>
      </c>
      <c r="G437" s="84" t="s">
        <v>114</v>
      </c>
      <c r="H437" s="85">
        <v>1259</v>
      </c>
      <c r="I437" s="85">
        <v>548</v>
      </c>
      <c r="J437" s="85">
        <v>388</v>
      </c>
      <c r="K437" s="85">
        <v>381</v>
      </c>
      <c r="L437" s="85">
        <v>312</v>
      </c>
      <c r="M437" s="85">
        <v>390</v>
      </c>
      <c r="N437" s="85">
        <v>2037</v>
      </c>
      <c r="O437" s="85">
        <v>2157</v>
      </c>
      <c r="P437" s="85">
        <v>3654</v>
      </c>
      <c r="Q437" s="85">
        <v>4607</v>
      </c>
      <c r="R437" s="85">
        <v>4707</v>
      </c>
      <c r="S437" s="85">
        <v>4647</v>
      </c>
      <c r="T437" s="85">
        <v>1259</v>
      </c>
      <c r="U437" s="85">
        <v>548</v>
      </c>
      <c r="V437" s="85">
        <v>388</v>
      </c>
      <c r="W437" s="85">
        <v>381</v>
      </c>
      <c r="X437" s="85">
        <v>312</v>
      </c>
      <c r="Y437" s="85">
        <v>390</v>
      </c>
      <c r="Z437" s="85">
        <v>2037</v>
      </c>
      <c r="AA437" s="85">
        <v>2157</v>
      </c>
      <c r="AB437" s="85">
        <v>3654</v>
      </c>
      <c r="AC437" s="85">
        <v>4607</v>
      </c>
      <c r="AD437" s="85">
        <v>4707</v>
      </c>
      <c r="AE437" s="103">
        <f>SUM(H437:AD437)</f>
        <v>45527</v>
      </c>
      <c r="AF437" s="87"/>
      <c r="AG437" s="88"/>
    </row>
    <row r="438" spans="1:33" x14ac:dyDescent="0.2">
      <c r="A438" s="236"/>
      <c r="B438" s="250"/>
      <c r="C438" s="97"/>
      <c r="D438" s="90" t="s">
        <v>204</v>
      </c>
      <c r="E438" s="91">
        <f>IF(C437&lt;8,INT(E436*契約月数),INT(E436*E437*契約月数))</f>
        <v>0</v>
      </c>
      <c r="F438" s="92"/>
      <c r="G438" s="93" t="s">
        <v>136</v>
      </c>
      <c r="H438" s="94">
        <f>INT(H436*H437)</f>
        <v>0</v>
      </c>
      <c r="I438" s="94">
        <f t="shared" ref="I438:AD438" si="271">INT(I436*I437)</f>
        <v>0</v>
      </c>
      <c r="J438" s="94">
        <f t="shared" si="271"/>
        <v>0</v>
      </c>
      <c r="K438" s="94">
        <f t="shared" si="271"/>
        <v>0</v>
      </c>
      <c r="L438" s="94">
        <f t="shared" si="271"/>
        <v>0</v>
      </c>
      <c r="M438" s="94">
        <f t="shared" si="271"/>
        <v>0</v>
      </c>
      <c r="N438" s="94">
        <f t="shared" si="271"/>
        <v>0</v>
      </c>
      <c r="O438" s="94">
        <f t="shared" si="271"/>
        <v>0</v>
      </c>
      <c r="P438" s="94">
        <f t="shared" si="271"/>
        <v>0</v>
      </c>
      <c r="Q438" s="94">
        <f t="shared" si="271"/>
        <v>0</v>
      </c>
      <c r="R438" s="94">
        <f t="shared" si="271"/>
        <v>0</v>
      </c>
      <c r="S438" s="94">
        <f t="shared" si="271"/>
        <v>0</v>
      </c>
      <c r="T438" s="94">
        <f t="shared" si="271"/>
        <v>0</v>
      </c>
      <c r="U438" s="94">
        <f t="shared" si="271"/>
        <v>0</v>
      </c>
      <c r="V438" s="94">
        <f t="shared" si="271"/>
        <v>0</v>
      </c>
      <c r="W438" s="94">
        <f t="shared" si="271"/>
        <v>0</v>
      </c>
      <c r="X438" s="94">
        <f t="shared" si="271"/>
        <v>0</v>
      </c>
      <c r="Y438" s="94">
        <f t="shared" si="271"/>
        <v>0</v>
      </c>
      <c r="Z438" s="94">
        <f t="shared" si="271"/>
        <v>0</v>
      </c>
      <c r="AA438" s="94">
        <f t="shared" si="271"/>
        <v>0</v>
      </c>
      <c r="AB438" s="94">
        <f t="shared" si="271"/>
        <v>0</v>
      </c>
      <c r="AC438" s="94">
        <f t="shared" si="271"/>
        <v>0</v>
      </c>
      <c r="AD438" s="94">
        <f t="shared" si="271"/>
        <v>0</v>
      </c>
      <c r="AE438" s="107">
        <f>SUM(H438:AD438)</f>
        <v>0</v>
      </c>
      <c r="AF438" s="96">
        <f>ROUNDDOWN(E438+AE438,0)</f>
        <v>0</v>
      </c>
      <c r="AG438" s="32"/>
    </row>
    <row r="439" spans="1:33" x14ac:dyDescent="0.2">
      <c r="A439" s="245">
        <v>7</v>
      </c>
      <c r="B439" s="190" t="s">
        <v>194</v>
      </c>
      <c r="C439" s="113"/>
      <c r="D439" s="73" t="s">
        <v>203</v>
      </c>
      <c r="E439" s="74">
        <f>VLOOKUP(C440,単価表,7)</f>
        <v>0</v>
      </c>
      <c r="F439" s="75"/>
      <c r="G439" s="76" t="s">
        <v>113</v>
      </c>
      <c r="H439" s="77">
        <f>VLOOKUP($C440,単価表,10)</f>
        <v>0</v>
      </c>
      <c r="I439" s="77">
        <f>VLOOKUP($C440,単価表,10)</f>
        <v>0</v>
      </c>
      <c r="J439" s="77">
        <f>VLOOKUP($C440,単価表,10)</f>
        <v>0</v>
      </c>
      <c r="K439" s="77">
        <f>VLOOKUP($C440,単価表,9)</f>
        <v>0</v>
      </c>
      <c r="L439" s="77">
        <f>VLOOKUP($C440,単価表,9)</f>
        <v>0</v>
      </c>
      <c r="M439" s="77">
        <f>VLOOKUP($C440,単価表,9)</f>
        <v>0</v>
      </c>
      <c r="N439" s="77">
        <f t="shared" ref="N439:V439" si="272">VLOOKUP($C440,単価表,10)</f>
        <v>0</v>
      </c>
      <c r="O439" s="77">
        <f t="shared" si="272"/>
        <v>0</v>
      </c>
      <c r="P439" s="77">
        <f t="shared" si="272"/>
        <v>0</v>
      </c>
      <c r="Q439" s="77">
        <f t="shared" si="272"/>
        <v>0</v>
      </c>
      <c r="R439" s="77">
        <f t="shared" si="272"/>
        <v>0</v>
      </c>
      <c r="S439" s="77">
        <f t="shared" si="272"/>
        <v>0</v>
      </c>
      <c r="T439" s="77">
        <f t="shared" si="272"/>
        <v>0</v>
      </c>
      <c r="U439" s="77">
        <f t="shared" si="272"/>
        <v>0</v>
      </c>
      <c r="V439" s="77">
        <f t="shared" si="272"/>
        <v>0</v>
      </c>
      <c r="W439" s="77">
        <f>VLOOKUP($C440,単価表,9)</f>
        <v>0</v>
      </c>
      <c r="X439" s="77">
        <f>VLOOKUP($C440,単価表,9)</f>
        <v>0</v>
      </c>
      <c r="Y439" s="77">
        <f>VLOOKUP($C440,単価表,9)</f>
        <v>0</v>
      </c>
      <c r="Z439" s="77">
        <f>VLOOKUP($C440,単価表,10)</f>
        <v>0</v>
      </c>
      <c r="AA439" s="77">
        <f>VLOOKUP($C440,単価表,10)</f>
        <v>0</v>
      </c>
      <c r="AB439" s="77">
        <f>VLOOKUP($C440,単価表,10)</f>
        <v>0</v>
      </c>
      <c r="AC439" s="77">
        <f>VLOOKUP($C440,単価表,10)</f>
        <v>0</v>
      </c>
      <c r="AD439" s="77">
        <f>VLOOKUP($C440,単価表,10)</f>
        <v>0</v>
      </c>
      <c r="AE439" s="78"/>
      <c r="AF439" s="79"/>
      <c r="AG439" s="71"/>
    </row>
    <row r="440" spans="1:33" x14ac:dyDescent="0.2">
      <c r="A440" s="246"/>
      <c r="B440" s="191"/>
      <c r="C440" s="80">
        <v>8</v>
      </c>
      <c r="D440" s="81" t="s">
        <v>202</v>
      </c>
      <c r="E440" s="82">
        <v>28</v>
      </c>
      <c r="F440" s="83" t="s">
        <v>167</v>
      </c>
      <c r="G440" s="84" t="s">
        <v>114</v>
      </c>
      <c r="H440" s="85">
        <v>185</v>
      </c>
      <c r="I440" s="85">
        <v>179</v>
      </c>
      <c r="J440" s="85">
        <v>171</v>
      </c>
      <c r="K440" s="85">
        <v>174</v>
      </c>
      <c r="L440" s="85">
        <v>205</v>
      </c>
      <c r="M440" s="85">
        <v>186</v>
      </c>
      <c r="N440" s="85">
        <v>184</v>
      </c>
      <c r="O440" s="85">
        <v>186</v>
      </c>
      <c r="P440" s="85">
        <v>282</v>
      </c>
      <c r="Q440" s="85">
        <v>195</v>
      </c>
      <c r="R440" s="85">
        <v>298</v>
      </c>
      <c r="S440" s="85">
        <v>262</v>
      </c>
      <c r="T440" s="85">
        <v>185</v>
      </c>
      <c r="U440" s="85">
        <v>179</v>
      </c>
      <c r="V440" s="85">
        <v>171</v>
      </c>
      <c r="W440" s="85">
        <v>174</v>
      </c>
      <c r="X440" s="85">
        <v>205</v>
      </c>
      <c r="Y440" s="85">
        <v>186</v>
      </c>
      <c r="Z440" s="85">
        <v>184</v>
      </c>
      <c r="AA440" s="85">
        <v>186</v>
      </c>
      <c r="AB440" s="85">
        <v>282</v>
      </c>
      <c r="AC440" s="85">
        <v>195</v>
      </c>
      <c r="AD440" s="85">
        <v>298</v>
      </c>
      <c r="AE440" s="103">
        <f>SUM(H440:AD440)</f>
        <v>4752</v>
      </c>
      <c r="AF440" s="87"/>
      <c r="AG440" s="88"/>
    </row>
    <row r="441" spans="1:33" x14ac:dyDescent="0.2">
      <c r="A441" s="247"/>
      <c r="B441" s="192"/>
      <c r="C441" s="114"/>
      <c r="D441" s="90" t="s">
        <v>204</v>
      </c>
      <c r="E441" s="91">
        <f>IF(C440&lt;8,INT(E439*契約月数),INT(E439*E440*契約月数))</f>
        <v>0</v>
      </c>
      <c r="F441" s="92"/>
      <c r="G441" s="93" t="s">
        <v>136</v>
      </c>
      <c r="H441" s="94">
        <f>INT(H439*H440)</f>
        <v>0</v>
      </c>
      <c r="I441" s="94">
        <f t="shared" ref="I441:AD441" si="273">INT(I439*I440)</f>
        <v>0</v>
      </c>
      <c r="J441" s="94">
        <f t="shared" si="273"/>
        <v>0</v>
      </c>
      <c r="K441" s="94">
        <f t="shared" si="273"/>
        <v>0</v>
      </c>
      <c r="L441" s="94">
        <f t="shared" si="273"/>
        <v>0</v>
      </c>
      <c r="M441" s="94">
        <f t="shared" si="273"/>
        <v>0</v>
      </c>
      <c r="N441" s="94">
        <f t="shared" si="273"/>
        <v>0</v>
      </c>
      <c r="O441" s="94">
        <f t="shared" si="273"/>
        <v>0</v>
      </c>
      <c r="P441" s="94">
        <f t="shared" si="273"/>
        <v>0</v>
      </c>
      <c r="Q441" s="94">
        <f t="shared" si="273"/>
        <v>0</v>
      </c>
      <c r="R441" s="94">
        <f t="shared" si="273"/>
        <v>0</v>
      </c>
      <c r="S441" s="94">
        <f t="shared" si="273"/>
        <v>0</v>
      </c>
      <c r="T441" s="94">
        <f t="shared" si="273"/>
        <v>0</v>
      </c>
      <c r="U441" s="94">
        <f t="shared" si="273"/>
        <v>0</v>
      </c>
      <c r="V441" s="94">
        <f t="shared" si="273"/>
        <v>0</v>
      </c>
      <c r="W441" s="94">
        <f t="shared" si="273"/>
        <v>0</v>
      </c>
      <c r="X441" s="94">
        <f t="shared" si="273"/>
        <v>0</v>
      </c>
      <c r="Y441" s="94">
        <f t="shared" si="273"/>
        <v>0</v>
      </c>
      <c r="Z441" s="94">
        <f t="shared" si="273"/>
        <v>0</v>
      </c>
      <c r="AA441" s="94">
        <f t="shared" si="273"/>
        <v>0</v>
      </c>
      <c r="AB441" s="94">
        <f t="shared" si="273"/>
        <v>0</v>
      </c>
      <c r="AC441" s="94">
        <f t="shared" si="273"/>
        <v>0</v>
      </c>
      <c r="AD441" s="94">
        <f t="shared" si="273"/>
        <v>0</v>
      </c>
      <c r="AE441" s="107">
        <f>SUM(H441:AD441)</f>
        <v>0</v>
      </c>
      <c r="AF441" s="96">
        <f>ROUNDDOWN(E441+AE441,0)</f>
        <v>0</v>
      </c>
      <c r="AG441" s="32"/>
    </row>
    <row r="442" spans="1:33" x14ac:dyDescent="0.2">
      <c r="A442" s="194">
        <v>7.1</v>
      </c>
      <c r="B442" s="242">
        <v>0</v>
      </c>
      <c r="C442" s="80"/>
      <c r="D442" s="73" t="s">
        <v>203</v>
      </c>
      <c r="E442" s="74">
        <f>VLOOKUP(C443,単価表,7)</f>
        <v>0</v>
      </c>
      <c r="F442" s="75"/>
      <c r="G442" s="76" t="s">
        <v>113</v>
      </c>
      <c r="H442" s="77">
        <f>VLOOKUP($C443,単価表,10)</f>
        <v>0</v>
      </c>
      <c r="I442" s="77">
        <f>VLOOKUP($C443,単価表,10)</f>
        <v>0</v>
      </c>
      <c r="J442" s="77">
        <f>VLOOKUP($C443,単価表,10)</f>
        <v>0</v>
      </c>
      <c r="K442" s="77">
        <f>VLOOKUP($C443,単価表,9)</f>
        <v>0</v>
      </c>
      <c r="L442" s="77">
        <f>VLOOKUP($C443,単価表,9)</f>
        <v>0</v>
      </c>
      <c r="M442" s="77">
        <f>VLOOKUP($C443,単価表,9)</f>
        <v>0</v>
      </c>
      <c r="N442" s="77">
        <f t="shared" ref="N442:V442" si="274">VLOOKUP($C443,単価表,10)</f>
        <v>0</v>
      </c>
      <c r="O442" s="77">
        <f t="shared" si="274"/>
        <v>0</v>
      </c>
      <c r="P442" s="77">
        <f t="shared" si="274"/>
        <v>0</v>
      </c>
      <c r="Q442" s="77">
        <f t="shared" si="274"/>
        <v>0</v>
      </c>
      <c r="R442" s="77">
        <f t="shared" si="274"/>
        <v>0</v>
      </c>
      <c r="S442" s="77">
        <f t="shared" si="274"/>
        <v>0</v>
      </c>
      <c r="T442" s="77">
        <f t="shared" si="274"/>
        <v>0</v>
      </c>
      <c r="U442" s="77">
        <f t="shared" si="274"/>
        <v>0</v>
      </c>
      <c r="V442" s="77">
        <f t="shared" si="274"/>
        <v>0</v>
      </c>
      <c r="W442" s="77">
        <f>VLOOKUP($C443,単価表,9)</f>
        <v>0</v>
      </c>
      <c r="X442" s="77">
        <f>VLOOKUP($C443,単価表,9)</f>
        <v>0</v>
      </c>
      <c r="Y442" s="77">
        <f>VLOOKUP($C443,単価表,9)</f>
        <v>0</v>
      </c>
      <c r="Z442" s="77">
        <f>VLOOKUP($C443,単価表,10)</f>
        <v>0</v>
      </c>
      <c r="AA442" s="77">
        <f>VLOOKUP($C443,単価表,10)</f>
        <v>0</v>
      </c>
      <c r="AB442" s="77">
        <f>VLOOKUP($C443,単価表,10)</f>
        <v>0</v>
      </c>
      <c r="AC442" s="77">
        <f>VLOOKUP($C443,単価表,10)</f>
        <v>0</v>
      </c>
      <c r="AD442" s="77">
        <f>VLOOKUP($C443,単価表,10)</f>
        <v>0</v>
      </c>
      <c r="AE442" s="78"/>
      <c r="AF442" s="79"/>
      <c r="AG442" s="71"/>
    </row>
    <row r="443" spans="1:33" x14ac:dyDescent="0.2">
      <c r="A443" s="195"/>
      <c r="B443" s="243"/>
      <c r="C443" s="80">
        <v>10</v>
      </c>
      <c r="D443" s="81" t="s">
        <v>202</v>
      </c>
      <c r="E443" s="82">
        <v>7</v>
      </c>
      <c r="F443" s="83" t="s">
        <v>166</v>
      </c>
      <c r="G443" s="84" t="s">
        <v>114</v>
      </c>
      <c r="H443" s="85">
        <v>356</v>
      </c>
      <c r="I443" s="85">
        <v>373</v>
      </c>
      <c r="J443" s="85">
        <v>215</v>
      </c>
      <c r="K443" s="85">
        <v>168</v>
      </c>
      <c r="L443" s="85">
        <v>145</v>
      </c>
      <c r="M443" s="85">
        <v>163</v>
      </c>
      <c r="N443" s="85">
        <v>231</v>
      </c>
      <c r="O443" s="85">
        <v>299</v>
      </c>
      <c r="P443" s="85">
        <v>363</v>
      </c>
      <c r="Q443" s="85">
        <v>446</v>
      </c>
      <c r="R443" s="85">
        <v>378</v>
      </c>
      <c r="S443" s="85">
        <v>405</v>
      </c>
      <c r="T443" s="85">
        <v>356</v>
      </c>
      <c r="U443" s="85">
        <v>373</v>
      </c>
      <c r="V443" s="85">
        <v>215</v>
      </c>
      <c r="W443" s="85">
        <v>168</v>
      </c>
      <c r="X443" s="85">
        <v>145</v>
      </c>
      <c r="Y443" s="85">
        <v>163</v>
      </c>
      <c r="Z443" s="85">
        <v>231</v>
      </c>
      <c r="AA443" s="85">
        <v>299</v>
      </c>
      <c r="AB443" s="85">
        <v>363</v>
      </c>
      <c r="AC443" s="85">
        <v>446</v>
      </c>
      <c r="AD443" s="85">
        <v>378</v>
      </c>
      <c r="AE443" s="103">
        <f>SUM(H443:AD443)</f>
        <v>6679</v>
      </c>
      <c r="AF443" s="87"/>
      <c r="AG443" s="88"/>
    </row>
    <row r="444" spans="1:33" x14ac:dyDescent="0.2">
      <c r="A444" s="196"/>
      <c r="B444" s="244"/>
      <c r="C444" s="97"/>
      <c r="D444" s="90" t="s">
        <v>204</v>
      </c>
      <c r="E444" s="91">
        <f>IF(C443&lt;8,INT(E442*契約月数),INT(E442*E443*契約月数))</f>
        <v>0</v>
      </c>
      <c r="F444" s="92"/>
      <c r="G444" s="93" t="s">
        <v>136</v>
      </c>
      <c r="H444" s="94">
        <f>INT(H442*H443)</f>
        <v>0</v>
      </c>
      <c r="I444" s="94">
        <f t="shared" ref="I444:AD444" si="275">INT(I442*I443)</f>
        <v>0</v>
      </c>
      <c r="J444" s="94">
        <f t="shared" si="275"/>
        <v>0</v>
      </c>
      <c r="K444" s="94">
        <f t="shared" si="275"/>
        <v>0</v>
      </c>
      <c r="L444" s="94">
        <f t="shared" si="275"/>
        <v>0</v>
      </c>
      <c r="M444" s="94">
        <f t="shared" si="275"/>
        <v>0</v>
      </c>
      <c r="N444" s="94">
        <f t="shared" si="275"/>
        <v>0</v>
      </c>
      <c r="O444" s="94">
        <f t="shared" si="275"/>
        <v>0</v>
      </c>
      <c r="P444" s="94">
        <f t="shared" si="275"/>
        <v>0</v>
      </c>
      <c r="Q444" s="94">
        <f t="shared" si="275"/>
        <v>0</v>
      </c>
      <c r="R444" s="94">
        <f t="shared" si="275"/>
        <v>0</v>
      </c>
      <c r="S444" s="94">
        <f t="shared" si="275"/>
        <v>0</v>
      </c>
      <c r="T444" s="94">
        <f t="shared" si="275"/>
        <v>0</v>
      </c>
      <c r="U444" s="94">
        <f t="shared" si="275"/>
        <v>0</v>
      </c>
      <c r="V444" s="94">
        <f t="shared" si="275"/>
        <v>0</v>
      </c>
      <c r="W444" s="94">
        <f t="shared" si="275"/>
        <v>0</v>
      </c>
      <c r="X444" s="94">
        <f t="shared" si="275"/>
        <v>0</v>
      </c>
      <c r="Y444" s="94">
        <f t="shared" si="275"/>
        <v>0</v>
      </c>
      <c r="Z444" s="94">
        <f t="shared" si="275"/>
        <v>0</v>
      </c>
      <c r="AA444" s="94">
        <f t="shared" si="275"/>
        <v>0</v>
      </c>
      <c r="AB444" s="94">
        <f t="shared" si="275"/>
        <v>0</v>
      </c>
      <c r="AC444" s="94">
        <f t="shared" si="275"/>
        <v>0</v>
      </c>
      <c r="AD444" s="94">
        <f t="shared" si="275"/>
        <v>0</v>
      </c>
      <c r="AE444" s="107">
        <f>SUM(H444:AD444)</f>
        <v>0</v>
      </c>
      <c r="AF444" s="96">
        <f>ROUNDDOWN(E444+AE444,0)</f>
        <v>0</v>
      </c>
      <c r="AG444" s="32"/>
    </row>
    <row r="445" spans="1:33" x14ac:dyDescent="0.2">
      <c r="A445" s="193">
        <v>8</v>
      </c>
      <c r="B445" s="251" t="s">
        <v>195</v>
      </c>
      <c r="C445" s="72"/>
      <c r="D445" s="73" t="s">
        <v>203</v>
      </c>
      <c r="E445" s="74">
        <f>VLOOKUP(C446,単価表,7)</f>
        <v>0</v>
      </c>
      <c r="F445" s="75"/>
      <c r="G445" s="76" t="s">
        <v>113</v>
      </c>
      <c r="H445" s="77">
        <f>VLOOKUP($C446,単価表,10)</f>
        <v>0</v>
      </c>
      <c r="I445" s="77">
        <f>VLOOKUP($C446,単価表,10)</f>
        <v>0</v>
      </c>
      <c r="J445" s="77">
        <f>VLOOKUP($C446,単価表,10)</f>
        <v>0</v>
      </c>
      <c r="K445" s="77">
        <f>VLOOKUP($C446,単価表,9)</f>
        <v>0</v>
      </c>
      <c r="L445" s="77">
        <f>VLOOKUP($C446,単価表,9)</f>
        <v>0</v>
      </c>
      <c r="M445" s="77">
        <f>VLOOKUP($C446,単価表,9)</f>
        <v>0</v>
      </c>
      <c r="N445" s="77">
        <f t="shared" ref="N445:V445" si="276">VLOOKUP($C446,単価表,10)</f>
        <v>0</v>
      </c>
      <c r="O445" s="77">
        <f t="shared" si="276"/>
        <v>0</v>
      </c>
      <c r="P445" s="77">
        <f t="shared" si="276"/>
        <v>0</v>
      </c>
      <c r="Q445" s="77">
        <f t="shared" si="276"/>
        <v>0</v>
      </c>
      <c r="R445" s="77">
        <f t="shared" si="276"/>
        <v>0</v>
      </c>
      <c r="S445" s="77">
        <f t="shared" si="276"/>
        <v>0</v>
      </c>
      <c r="T445" s="77">
        <f t="shared" si="276"/>
        <v>0</v>
      </c>
      <c r="U445" s="77">
        <f t="shared" si="276"/>
        <v>0</v>
      </c>
      <c r="V445" s="77">
        <f t="shared" si="276"/>
        <v>0</v>
      </c>
      <c r="W445" s="77">
        <f>VLOOKUP($C446,単価表,9)</f>
        <v>0</v>
      </c>
      <c r="X445" s="77">
        <f>VLOOKUP($C446,単価表,9)</f>
        <v>0</v>
      </c>
      <c r="Y445" s="77">
        <f>VLOOKUP($C446,単価表,9)</f>
        <v>0</v>
      </c>
      <c r="Z445" s="77">
        <f>VLOOKUP($C446,単価表,10)</f>
        <v>0</v>
      </c>
      <c r="AA445" s="77">
        <f>VLOOKUP($C446,単価表,10)</f>
        <v>0</v>
      </c>
      <c r="AB445" s="77">
        <f>VLOOKUP($C446,単価表,10)</f>
        <v>0</v>
      </c>
      <c r="AC445" s="77">
        <f>VLOOKUP($C446,単価表,10)</f>
        <v>0</v>
      </c>
      <c r="AD445" s="77">
        <f>VLOOKUP($C446,単価表,10)</f>
        <v>0</v>
      </c>
      <c r="AE445" s="78"/>
      <c r="AF445" s="79"/>
      <c r="AG445" s="71"/>
    </row>
    <row r="446" spans="1:33" x14ac:dyDescent="0.2">
      <c r="A446" s="188"/>
      <c r="B446" s="252"/>
      <c r="C446" s="80">
        <v>8</v>
      </c>
      <c r="D446" s="81" t="s">
        <v>202</v>
      </c>
      <c r="E446" s="82">
        <v>20</v>
      </c>
      <c r="F446" s="83" t="s">
        <v>167</v>
      </c>
      <c r="G446" s="84" t="s">
        <v>114</v>
      </c>
      <c r="H446" s="85">
        <v>143</v>
      </c>
      <c r="I446" s="85">
        <v>157</v>
      </c>
      <c r="J446" s="85">
        <v>139</v>
      </c>
      <c r="K446" s="85">
        <v>137</v>
      </c>
      <c r="L446" s="85">
        <v>154</v>
      </c>
      <c r="M446" s="85">
        <v>138</v>
      </c>
      <c r="N446" s="85">
        <v>157</v>
      </c>
      <c r="O446" s="85">
        <v>138</v>
      </c>
      <c r="P446" s="85">
        <v>138</v>
      </c>
      <c r="Q446" s="85">
        <v>162</v>
      </c>
      <c r="R446" s="85">
        <v>137</v>
      </c>
      <c r="S446" s="85">
        <v>146</v>
      </c>
      <c r="T446" s="85">
        <v>143</v>
      </c>
      <c r="U446" s="85">
        <v>157</v>
      </c>
      <c r="V446" s="85">
        <v>139</v>
      </c>
      <c r="W446" s="85">
        <v>137</v>
      </c>
      <c r="X446" s="85">
        <v>154</v>
      </c>
      <c r="Y446" s="85">
        <v>138</v>
      </c>
      <c r="Z446" s="85">
        <v>157</v>
      </c>
      <c r="AA446" s="85">
        <v>138</v>
      </c>
      <c r="AB446" s="85">
        <v>138</v>
      </c>
      <c r="AC446" s="85">
        <v>162</v>
      </c>
      <c r="AD446" s="85">
        <v>137</v>
      </c>
      <c r="AE446" s="103">
        <f>SUM(H446:AD446)</f>
        <v>3346</v>
      </c>
      <c r="AF446" s="87"/>
      <c r="AG446" s="88"/>
    </row>
    <row r="447" spans="1:33" x14ac:dyDescent="0.2">
      <c r="A447" s="189"/>
      <c r="B447" s="253"/>
      <c r="C447" s="97"/>
      <c r="D447" s="90" t="s">
        <v>204</v>
      </c>
      <c r="E447" s="91">
        <f>IF(C446&lt;8,INT(E445*契約月数),INT(E445*E446*契約月数))</f>
        <v>0</v>
      </c>
      <c r="F447" s="92"/>
      <c r="G447" s="93" t="s">
        <v>136</v>
      </c>
      <c r="H447" s="94">
        <f>INT(H445*H446)</f>
        <v>0</v>
      </c>
      <c r="I447" s="94">
        <f t="shared" ref="I447:AD447" si="277">INT(I445*I446)</f>
        <v>0</v>
      </c>
      <c r="J447" s="94">
        <f t="shared" si="277"/>
        <v>0</v>
      </c>
      <c r="K447" s="94">
        <f t="shared" si="277"/>
        <v>0</v>
      </c>
      <c r="L447" s="94">
        <f t="shared" si="277"/>
        <v>0</v>
      </c>
      <c r="M447" s="94">
        <f t="shared" si="277"/>
        <v>0</v>
      </c>
      <c r="N447" s="94">
        <f t="shared" si="277"/>
        <v>0</v>
      </c>
      <c r="O447" s="94">
        <f t="shared" si="277"/>
        <v>0</v>
      </c>
      <c r="P447" s="94">
        <f t="shared" si="277"/>
        <v>0</v>
      </c>
      <c r="Q447" s="94">
        <f t="shared" si="277"/>
        <v>0</v>
      </c>
      <c r="R447" s="94">
        <f t="shared" si="277"/>
        <v>0</v>
      </c>
      <c r="S447" s="94">
        <f t="shared" si="277"/>
        <v>0</v>
      </c>
      <c r="T447" s="94">
        <f t="shared" si="277"/>
        <v>0</v>
      </c>
      <c r="U447" s="94">
        <f t="shared" si="277"/>
        <v>0</v>
      </c>
      <c r="V447" s="94">
        <f t="shared" si="277"/>
        <v>0</v>
      </c>
      <c r="W447" s="94">
        <f t="shared" si="277"/>
        <v>0</v>
      </c>
      <c r="X447" s="94">
        <f t="shared" si="277"/>
        <v>0</v>
      </c>
      <c r="Y447" s="94">
        <f t="shared" si="277"/>
        <v>0</v>
      </c>
      <c r="Z447" s="94">
        <f t="shared" si="277"/>
        <v>0</v>
      </c>
      <c r="AA447" s="94">
        <f t="shared" si="277"/>
        <v>0</v>
      </c>
      <c r="AB447" s="94">
        <f t="shared" si="277"/>
        <v>0</v>
      </c>
      <c r="AC447" s="94">
        <f t="shared" si="277"/>
        <v>0</v>
      </c>
      <c r="AD447" s="94">
        <f t="shared" si="277"/>
        <v>0</v>
      </c>
      <c r="AE447" s="107">
        <f>SUM(H447:AD447)</f>
        <v>0</v>
      </c>
      <c r="AF447" s="96">
        <f>ROUNDDOWN(E447+AE447,0)</f>
        <v>0</v>
      </c>
      <c r="AG447" s="32"/>
    </row>
    <row r="448" spans="1:33" x14ac:dyDescent="0.2">
      <c r="A448" s="194">
        <v>8.1</v>
      </c>
      <c r="B448" s="237"/>
      <c r="C448" s="80"/>
      <c r="D448" s="73" t="s">
        <v>203</v>
      </c>
      <c r="E448" s="74">
        <f>VLOOKUP(C449,単価表,7)</f>
        <v>0</v>
      </c>
      <c r="F448" s="75"/>
      <c r="G448" s="76" t="s">
        <v>113</v>
      </c>
      <c r="H448" s="77">
        <f>VLOOKUP($C449,単価表,10)</f>
        <v>0</v>
      </c>
      <c r="I448" s="77">
        <f>VLOOKUP($C449,単価表,10)</f>
        <v>0</v>
      </c>
      <c r="J448" s="77">
        <f>VLOOKUP($C449,単価表,10)</f>
        <v>0</v>
      </c>
      <c r="K448" s="77">
        <f>VLOOKUP($C449,単価表,9)</f>
        <v>0</v>
      </c>
      <c r="L448" s="77">
        <f>VLOOKUP($C449,単価表,9)</f>
        <v>0</v>
      </c>
      <c r="M448" s="77">
        <f>VLOOKUP($C449,単価表,9)</f>
        <v>0</v>
      </c>
      <c r="N448" s="77">
        <f t="shared" ref="N448:V448" si="278">VLOOKUP($C449,単価表,10)</f>
        <v>0</v>
      </c>
      <c r="O448" s="77">
        <f t="shared" si="278"/>
        <v>0</v>
      </c>
      <c r="P448" s="77">
        <f t="shared" si="278"/>
        <v>0</v>
      </c>
      <c r="Q448" s="77">
        <f t="shared" si="278"/>
        <v>0</v>
      </c>
      <c r="R448" s="77">
        <f t="shared" si="278"/>
        <v>0</v>
      </c>
      <c r="S448" s="77">
        <f t="shared" si="278"/>
        <v>0</v>
      </c>
      <c r="T448" s="77">
        <f t="shared" si="278"/>
        <v>0</v>
      </c>
      <c r="U448" s="77">
        <f t="shared" si="278"/>
        <v>0</v>
      </c>
      <c r="V448" s="77">
        <f t="shared" si="278"/>
        <v>0</v>
      </c>
      <c r="W448" s="77">
        <f>VLOOKUP($C449,単価表,9)</f>
        <v>0</v>
      </c>
      <c r="X448" s="77">
        <f>VLOOKUP($C449,単価表,9)</f>
        <v>0</v>
      </c>
      <c r="Y448" s="77">
        <f>VLOOKUP($C449,単価表,9)</f>
        <v>0</v>
      </c>
      <c r="Z448" s="77">
        <f>VLOOKUP($C449,単価表,10)</f>
        <v>0</v>
      </c>
      <c r="AA448" s="77">
        <f>VLOOKUP($C449,単価表,10)</f>
        <v>0</v>
      </c>
      <c r="AB448" s="77">
        <f>VLOOKUP($C449,単価表,10)</f>
        <v>0</v>
      </c>
      <c r="AC448" s="77">
        <f>VLOOKUP($C449,単価表,10)</f>
        <v>0</v>
      </c>
      <c r="AD448" s="77">
        <f>VLOOKUP($C449,単価表,10)</f>
        <v>0</v>
      </c>
      <c r="AE448" s="78"/>
      <c r="AF448" s="79"/>
      <c r="AG448" s="71"/>
    </row>
    <row r="449" spans="1:34" x14ac:dyDescent="0.2">
      <c r="A449" s="195"/>
      <c r="B449" s="234"/>
      <c r="C449" s="80">
        <v>10</v>
      </c>
      <c r="D449" s="81" t="s">
        <v>202</v>
      </c>
      <c r="E449" s="82">
        <v>8</v>
      </c>
      <c r="F449" s="83" t="s">
        <v>166</v>
      </c>
      <c r="G449" s="84" t="s">
        <v>114</v>
      </c>
      <c r="H449" s="85">
        <v>31</v>
      </c>
      <c r="I449" s="85">
        <v>34</v>
      </c>
      <c r="J449" s="85">
        <v>30</v>
      </c>
      <c r="K449" s="85">
        <v>29</v>
      </c>
      <c r="L449" s="85">
        <v>34</v>
      </c>
      <c r="M449" s="85">
        <v>28</v>
      </c>
      <c r="N449" s="85">
        <v>31</v>
      </c>
      <c r="O449" s="85">
        <v>27</v>
      </c>
      <c r="P449" s="85">
        <v>60</v>
      </c>
      <c r="Q449" s="85">
        <v>509</v>
      </c>
      <c r="R449" s="85">
        <v>420</v>
      </c>
      <c r="S449" s="85">
        <v>188</v>
      </c>
      <c r="T449" s="85">
        <v>31</v>
      </c>
      <c r="U449" s="85">
        <v>34</v>
      </c>
      <c r="V449" s="85">
        <v>30</v>
      </c>
      <c r="W449" s="85">
        <v>29</v>
      </c>
      <c r="X449" s="85">
        <v>34</v>
      </c>
      <c r="Y449" s="85">
        <v>28</v>
      </c>
      <c r="Z449" s="85">
        <v>31</v>
      </c>
      <c r="AA449" s="85">
        <v>27</v>
      </c>
      <c r="AB449" s="85">
        <v>60</v>
      </c>
      <c r="AC449" s="85">
        <v>509</v>
      </c>
      <c r="AD449" s="85">
        <v>420</v>
      </c>
      <c r="AE449" s="103">
        <f>SUM(H449:AD449)</f>
        <v>2654</v>
      </c>
      <c r="AF449" s="87"/>
      <c r="AG449" s="88"/>
    </row>
    <row r="450" spans="1:34" x14ac:dyDescent="0.2">
      <c r="A450" s="196"/>
      <c r="B450" s="235"/>
      <c r="C450" s="97"/>
      <c r="D450" s="90" t="s">
        <v>204</v>
      </c>
      <c r="E450" s="91">
        <f>IF(C449&lt;8,INT(E448*契約月数),INT(E448*E449*契約月数))</f>
        <v>0</v>
      </c>
      <c r="F450" s="92"/>
      <c r="G450" s="93" t="s">
        <v>136</v>
      </c>
      <c r="H450" s="94">
        <f>INT(H448*H449)</f>
        <v>0</v>
      </c>
      <c r="I450" s="94">
        <f t="shared" ref="I450:AD450" si="279">INT(I448*I449)</f>
        <v>0</v>
      </c>
      <c r="J450" s="94">
        <f t="shared" si="279"/>
        <v>0</v>
      </c>
      <c r="K450" s="94">
        <f t="shared" si="279"/>
        <v>0</v>
      </c>
      <c r="L450" s="94">
        <f t="shared" si="279"/>
        <v>0</v>
      </c>
      <c r="M450" s="94">
        <f t="shared" si="279"/>
        <v>0</v>
      </c>
      <c r="N450" s="94">
        <f t="shared" si="279"/>
        <v>0</v>
      </c>
      <c r="O450" s="94">
        <f t="shared" si="279"/>
        <v>0</v>
      </c>
      <c r="P450" s="94">
        <f t="shared" si="279"/>
        <v>0</v>
      </c>
      <c r="Q450" s="94">
        <f t="shared" si="279"/>
        <v>0</v>
      </c>
      <c r="R450" s="94">
        <f t="shared" si="279"/>
        <v>0</v>
      </c>
      <c r="S450" s="94">
        <f t="shared" si="279"/>
        <v>0</v>
      </c>
      <c r="T450" s="94">
        <f t="shared" si="279"/>
        <v>0</v>
      </c>
      <c r="U450" s="94">
        <f t="shared" si="279"/>
        <v>0</v>
      </c>
      <c r="V450" s="94">
        <f t="shared" si="279"/>
        <v>0</v>
      </c>
      <c r="W450" s="94">
        <f t="shared" si="279"/>
        <v>0</v>
      </c>
      <c r="X450" s="94">
        <f t="shared" si="279"/>
        <v>0</v>
      </c>
      <c r="Y450" s="94">
        <f t="shared" si="279"/>
        <v>0</v>
      </c>
      <c r="Z450" s="94">
        <f t="shared" si="279"/>
        <v>0</v>
      </c>
      <c r="AA450" s="94">
        <f t="shared" si="279"/>
        <v>0</v>
      </c>
      <c r="AB450" s="94">
        <f t="shared" si="279"/>
        <v>0</v>
      </c>
      <c r="AC450" s="94">
        <f t="shared" si="279"/>
        <v>0</v>
      </c>
      <c r="AD450" s="94">
        <f t="shared" si="279"/>
        <v>0</v>
      </c>
      <c r="AE450" s="107">
        <f>SUM(H450:AD450)</f>
        <v>0</v>
      </c>
      <c r="AF450" s="96">
        <f>ROUNDDOWN(E450+AE450,0)</f>
        <v>0</v>
      </c>
      <c r="AG450" s="32"/>
    </row>
    <row r="451" spans="1:34" x14ac:dyDescent="0.2">
      <c r="A451" s="193">
        <v>9</v>
      </c>
      <c r="B451" s="190" t="s">
        <v>196</v>
      </c>
      <c r="C451" s="72"/>
      <c r="D451" s="73" t="s">
        <v>203</v>
      </c>
      <c r="E451" s="74">
        <f>VLOOKUP(C452,単価表,7)</f>
        <v>0</v>
      </c>
      <c r="F451" s="75"/>
      <c r="G451" s="76" t="s">
        <v>113</v>
      </c>
      <c r="H451" s="77">
        <f>VLOOKUP($C452,単価表,10)</f>
        <v>0</v>
      </c>
      <c r="I451" s="77">
        <f>VLOOKUP($C452,単価表,10)</f>
        <v>0</v>
      </c>
      <c r="J451" s="77">
        <f>VLOOKUP($C452,単価表,10)</f>
        <v>0</v>
      </c>
      <c r="K451" s="77">
        <f>VLOOKUP($C452,単価表,9)</f>
        <v>0</v>
      </c>
      <c r="L451" s="77">
        <f>VLOOKUP($C452,単価表,9)</f>
        <v>0</v>
      </c>
      <c r="M451" s="77">
        <f>VLOOKUP($C452,単価表,9)</f>
        <v>0</v>
      </c>
      <c r="N451" s="77">
        <f t="shared" ref="N451:V451" si="280">VLOOKUP($C452,単価表,10)</f>
        <v>0</v>
      </c>
      <c r="O451" s="77">
        <f t="shared" si="280"/>
        <v>0</v>
      </c>
      <c r="P451" s="77">
        <f t="shared" si="280"/>
        <v>0</v>
      </c>
      <c r="Q451" s="77">
        <f t="shared" si="280"/>
        <v>0</v>
      </c>
      <c r="R451" s="77">
        <f t="shared" si="280"/>
        <v>0</v>
      </c>
      <c r="S451" s="77">
        <f t="shared" si="280"/>
        <v>0</v>
      </c>
      <c r="T451" s="77">
        <f t="shared" si="280"/>
        <v>0</v>
      </c>
      <c r="U451" s="77">
        <f t="shared" si="280"/>
        <v>0</v>
      </c>
      <c r="V451" s="77">
        <f t="shared" si="280"/>
        <v>0</v>
      </c>
      <c r="W451" s="77">
        <f>VLOOKUP($C452,単価表,9)</f>
        <v>0</v>
      </c>
      <c r="X451" s="77">
        <f>VLOOKUP($C452,単価表,9)</f>
        <v>0</v>
      </c>
      <c r="Y451" s="77">
        <f>VLOOKUP($C452,単価表,9)</f>
        <v>0</v>
      </c>
      <c r="Z451" s="77">
        <f>VLOOKUP($C452,単価表,10)</f>
        <v>0</v>
      </c>
      <c r="AA451" s="77">
        <f>VLOOKUP($C452,単価表,10)</f>
        <v>0</v>
      </c>
      <c r="AB451" s="77">
        <f>VLOOKUP($C452,単価表,10)</f>
        <v>0</v>
      </c>
      <c r="AC451" s="77">
        <f>VLOOKUP($C452,単価表,10)</f>
        <v>0</v>
      </c>
      <c r="AD451" s="77">
        <f>VLOOKUP($C452,単価表,10)</f>
        <v>0</v>
      </c>
      <c r="AE451" s="78"/>
      <c r="AF451" s="79"/>
      <c r="AG451" s="71"/>
    </row>
    <row r="452" spans="1:34" x14ac:dyDescent="0.2">
      <c r="A452" s="188"/>
      <c r="B452" s="191"/>
      <c r="C452" s="80">
        <v>8</v>
      </c>
      <c r="D452" s="81" t="s">
        <v>202</v>
      </c>
      <c r="E452" s="82">
        <v>30</v>
      </c>
      <c r="F452" s="83" t="s">
        <v>167</v>
      </c>
      <c r="G452" s="84" t="s">
        <v>114</v>
      </c>
      <c r="H452" s="85">
        <v>323</v>
      </c>
      <c r="I452" s="85">
        <v>225</v>
      </c>
      <c r="J452" s="85">
        <v>115</v>
      </c>
      <c r="K452" s="85">
        <v>119</v>
      </c>
      <c r="L452" s="85">
        <v>145</v>
      </c>
      <c r="M452" s="85">
        <v>119</v>
      </c>
      <c r="N452" s="85">
        <v>530</v>
      </c>
      <c r="O452" s="85">
        <v>626</v>
      </c>
      <c r="P452" s="85">
        <v>739</v>
      </c>
      <c r="Q452" s="85">
        <v>958</v>
      </c>
      <c r="R452" s="85">
        <v>804</v>
      </c>
      <c r="S452" s="85">
        <v>525</v>
      </c>
      <c r="T452" s="85">
        <v>323</v>
      </c>
      <c r="U452" s="85">
        <v>225</v>
      </c>
      <c r="V452" s="85">
        <v>115</v>
      </c>
      <c r="W452" s="85">
        <v>119</v>
      </c>
      <c r="X452" s="85">
        <v>145</v>
      </c>
      <c r="Y452" s="85">
        <v>119</v>
      </c>
      <c r="Z452" s="85">
        <v>530</v>
      </c>
      <c r="AA452" s="85">
        <v>626</v>
      </c>
      <c r="AB452" s="85">
        <v>739</v>
      </c>
      <c r="AC452" s="85">
        <v>958</v>
      </c>
      <c r="AD452" s="85">
        <v>804</v>
      </c>
      <c r="AE452" s="103">
        <f>SUM(H452:AD452)</f>
        <v>9931</v>
      </c>
      <c r="AF452" s="87"/>
      <c r="AG452" s="88"/>
    </row>
    <row r="453" spans="1:34" x14ac:dyDescent="0.2">
      <c r="A453" s="189"/>
      <c r="B453" s="192"/>
      <c r="C453" s="97"/>
      <c r="D453" s="90" t="s">
        <v>204</v>
      </c>
      <c r="E453" s="91">
        <f>IF(C452&lt;8,INT(E451*契約月数),INT(E451*E452*契約月数))</f>
        <v>0</v>
      </c>
      <c r="F453" s="92"/>
      <c r="G453" s="93" t="s">
        <v>136</v>
      </c>
      <c r="H453" s="94">
        <f>INT(H451*H452)</f>
        <v>0</v>
      </c>
      <c r="I453" s="94">
        <f t="shared" ref="I453:AD453" si="281">INT(I451*I452)</f>
        <v>0</v>
      </c>
      <c r="J453" s="94">
        <f t="shared" si="281"/>
        <v>0</v>
      </c>
      <c r="K453" s="94">
        <f t="shared" si="281"/>
        <v>0</v>
      </c>
      <c r="L453" s="94">
        <f t="shared" si="281"/>
        <v>0</v>
      </c>
      <c r="M453" s="94">
        <f t="shared" si="281"/>
        <v>0</v>
      </c>
      <c r="N453" s="94">
        <f t="shared" si="281"/>
        <v>0</v>
      </c>
      <c r="O453" s="94">
        <f t="shared" si="281"/>
        <v>0</v>
      </c>
      <c r="P453" s="94">
        <f t="shared" si="281"/>
        <v>0</v>
      </c>
      <c r="Q453" s="94">
        <f t="shared" si="281"/>
        <v>0</v>
      </c>
      <c r="R453" s="94">
        <f t="shared" si="281"/>
        <v>0</v>
      </c>
      <c r="S453" s="94">
        <f t="shared" si="281"/>
        <v>0</v>
      </c>
      <c r="T453" s="94">
        <f t="shared" si="281"/>
        <v>0</v>
      </c>
      <c r="U453" s="94">
        <f t="shared" si="281"/>
        <v>0</v>
      </c>
      <c r="V453" s="94">
        <f t="shared" si="281"/>
        <v>0</v>
      </c>
      <c r="W453" s="94">
        <f t="shared" si="281"/>
        <v>0</v>
      </c>
      <c r="X453" s="94">
        <f t="shared" si="281"/>
        <v>0</v>
      </c>
      <c r="Y453" s="94">
        <f t="shared" si="281"/>
        <v>0</v>
      </c>
      <c r="Z453" s="94">
        <f t="shared" si="281"/>
        <v>0</v>
      </c>
      <c r="AA453" s="94">
        <f t="shared" si="281"/>
        <v>0</v>
      </c>
      <c r="AB453" s="94">
        <f t="shared" si="281"/>
        <v>0</v>
      </c>
      <c r="AC453" s="94">
        <f t="shared" si="281"/>
        <v>0</v>
      </c>
      <c r="AD453" s="94">
        <f t="shared" si="281"/>
        <v>0</v>
      </c>
      <c r="AE453" s="107">
        <f>SUM(H453:AD453)</f>
        <v>0</v>
      </c>
      <c r="AF453" s="96">
        <f>ROUNDDOWN(E453+AE453,0)</f>
        <v>0</v>
      </c>
      <c r="AG453" s="32"/>
    </row>
    <row r="454" spans="1:34" x14ac:dyDescent="0.2">
      <c r="A454" s="194">
        <v>9.1</v>
      </c>
      <c r="B454" s="237"/>
      <c r="C454" s="80"/>
      <c r="D454" s="73" t="s">
        <v>203</v>
      </c>
      <c r="E454" s="74">
        <f>VLOOKUP(C455,単価表,7)</f>
        <v>0</v>
      </c>
      <c r="F454" s="75"/>
      <c r="G454" s="76" t="s">
        <v>113</v>
      </c>
      <c r="H454" s="77">
        <f>VLOOKUP($C455,単価表,10)</f>
        <v>0</v>
      </c>
      <c r="I454" s="77">
        <f>VLOOKUP($C455,単価表,10)</f>
        <v>0</v>
      </c>
      <c r="J454" s="77">
        <f>VLOOKUP($C455,単価表,10)</f>
        <v>0</v>
      </c>
      <c r="K454" s="77">
        <f>VLOOKUP($C455,単価表,9)</f>
        <v>0</v>
      </c>
      <c r="L454" s="77">
        <f>VLOOKUP($C455,単価表,9)</f>
        <v>0</v>
      </c>
      <c r="M454" s="77">
        <f>VLOOKUP($C455,単価表,9)</f>
        <v>0</v>
      </c>
      <c r="N454" s="77">
        <f t="shared" ref="N454:V454" si="282">VLOOKUP($C455,単価表,10)</f>
        <v>0</v>
      </c>
      <c r="O454" s="77">
        <f t="shared" si="282"/>
        <v>0</v>
      </c>
      <c r="P454" s="77">
        <f t="shared" si="282"/>
        <v>0</v>
      </c>
      <c r="Q454" s="77">
        <f t="shared" si="282"/>
        <v>0</v>
      </c>
      <c r="R454" s="77">
        <f t="shared" si="282"/>
        <v>0</v>
      </c>
      <c r="S454" s="77">
        <f t="shared" si="282"/>
        <v>0</v>
      </c>
      <c r="T454" s="77">
        <f t="shared" si="282"/>
        <v>0</v>
      </c>
      <c r="U454" s="77">
        <f t="shared" si="282"/>
        <v>0</v>
      </c>
      <c r="V454" s="77">
        <f t="shared" si="282"/>
        <v>0</v>
      </c>
      <c r="W454" s="77">
        <f>VLOOKUP($C455,単価表,9)</f>
        <v>0</v>
      </c>
      <c r="X454" s="77">
        <f>VLOOKUP($C455,単価表,9)</f>
        <v>0</v>
      </c>
      <c r="Y454" s="77">
        <f>VLOOKUP($C455,単価表,9)</f>
        <v>0</v>
      </c>
      <c r="Z454" s="77">
        <f>VLOOKUP($C455,単価表,10)</f>
        <v>0</v>
      </c>
      <c r="AA454" s="77">
        <f>VLOOKUP($C455,単価表,10)</f>
        <v>0</v>
      </c>
      <c r="AB454" s="77">
        <f>VLOOKUP($C455,単価表,10)</f>
        <v>0</v>
      </c>
      <c r="AC454" s="77">
        <f>VLOOKUP($C455,単価表,10)</f>
        <v>0</v>
      </c>
      <c r="AD454" s="77">
        <f>VLOOKUP($C455,単価表,10)</f>
        <v>0</v>
      </c>
      <c r="AE454" s="78"/>
      <c r="AF454" s="79"/>
      <c r="AG454" s="71"/>
    </row>
    <row r="455" spans="1:34" x14ac:dyDescent="0.2">
      <c r="A455" s="195"/>
      <c r="B455" s="234"/>
      <c r="C455" s="80">
        <v>10</v>
      </c>
      <c r="D455" s="81" t="s">
        <v>202</v>
      </c>
      <c r="E455" s="82">
        <v>18</v>
      </c>
      <c r="F455" s="83" t="s">
        <v>166</v>
      </c>
      <c r="G455" s="84" t="s">
        <v>114</v>
      </c>
      <c r="H455" s="85">
        <v>14</v>
      </c>
      <c r="I455" s="85">
        <v>15</v>
      </c>
      <c r="J455" s="85">
        <v>13</v>
      </c>
      <c r="K455" s="85">
        <v>13</v>
      </c>
      <c r="L455" s="85">
        <v>15</v>
      </c>
      <c r="M455" s="85">
        <v>13</v>
      </c>
      <c r="N455" s="85">
        <v>15</v>
      </c>
      <c r="O455" s="85">
        <v>14</v>
      </c>
      <c r="P455" s="85">
        <v>13</v>
      </c>
      <c r="Q455" s="85">
        <v>15</v>
      </c>
      <c r="R455" s="85">
        <v>12</v>
      </c>
      <c r="S455" s="85">
        <v>14</v>
      </c>
      <c r="T455" s="85">
        <v>14</v>
      </c>
      <c r="U455" s="85">
        <v>15</v>
      </c>
      <c r="V455" s="85">
        <v>13</v>
      </c>
      <c r="W455" s="85">
        <v>13</v>
      </c>
      <c r="X455" s="85">
        <v>15</v>
      </c>
      <c r="Y455" s="85">
        <v>13</v>
      </c>
      <c r="Z455" s="85">
        <v>15</v>
      </c>
      <c r="AA455" s="85">
        <v>14</v>
      </c>
      <c r="AB455" s="85">
        <v>13</v>
      </c>
      <c r="AC455" s="85">
        <v>15</v>
      </c>
      <c r="AD455" s="85">
        <v>12</v>
      </c>
      <c r="AE455" s="103">
        <f>SUM(H455:AD455)</f>
        <v>318</v>
      </c>
      <c r="AF455" s="87"/>
      <c r="AG455" s="88"/>
    </row>
    <row r="456" spans="1:34" ht="13.8" thickBot="1" x14ac:dyDescent="0.25">
      <c r="A456" s="196"/>
      <c r="B456" s="235"/>
      <c r="C456" s="97"/>
      <c r="D456" s="90" t="s">
        <v>204</v>
      </c>
      <c r="E456" s="91">
        <f>IF(C455&lt;8,INT(E454*契約月数),INT(E454*E455*契約月数))</f>
        <v>0</v>
      </c>
      <c r="F456" s="92"/>
      <c r="G456" s="93" t="s">
        <v>136</v>
      </c>
      <c r="H456" s="94">
        <f>INT(H454*H455)</f>
        <v>0</v>
      </c>
      <c r="I456" s="94">
        <f t="shared" ref="I456:AD456" si="283">INT(I454*I455)</f>
        <v>0</v>
      </c>
      <c r="J456" s="94">
        <f t="shared" si="283"/>
        <v>0</v>
      </c>
      <c r="K456" s="94">
        <f t="shared" si="283"/>
        <v>0</v>
      </c>
      <c r="L456" s="94">
        <f t="shared" si="283"/>
        <v>0</v>
      </c>
      <c r="M456" s="94">
        <f t="shared" si="283"/>
        <v>0</v>
      </c>
      <c r="N456" s="94">
        <f t="shared" si="283"/>
        <v>0</v>
      </c>
      <c r="O456" s="94">
        <f t="shared" si="283"/>
        <v>0</v>
      </c>
      <c r="P456" s="94">
        <f t="shared" si="283"/>
        <v>0</v>
      </c>
      <c r="Q456" s="94">
        <f t="shared" si="283"/>
        <v>0</v>
      </c>
      <c r="R456" s="94">
        <f t="shared" si="283"/>
        <v>0</v>
      </c>
      <c r="S456" s="94">
        <f t="shared" si="283"/>
        <v>0</v>
      </c>
      <c r="T456" s="94">
        <f t="shared" si="283"/>
        <v>0</v>
      </c>
      <c r="U456" s="94">
        <f t="shared" si="283"/>
        <v>0</v>
      </c>
      <c r="V456" s="94">
        <f t="shared" si="283"/>
        <v>0</v>
      </c>
      <c r="W456" s="94">
        <f t="shared" si="283"/>
        <v>0</v>
      </c>
      <c r="X456" s="94">
        <f t="shared" si="283"/>
        <v>0</v>
      </c>
      <c r="Y456" s="94">
        <f t="shared" si="283"/>
        <v>0</v>
      </c>
      <c r="Z456" s="94">
        <f t="shared" si="283"/>
        <v>0</v>
      </c>
      <c r="AA456" s="94">
        <f t="shared" si="283"/>
        <v>0</v>
      </c>
      <c r="AB456" s="94">
        <f t="shared" si="283"/>
        <v>0</v>
      </c>
      <c r="AC456" s="94">
        <f t="shared" si="283"/>
        <v>0</v>
      </c>
      <c r="AD456" s="94">
        <f t="shared" si="283"/>
        <v>0</v>
      </c>
      <c r="AE456" s="107">
        <f>SUM(H456:AD456)</f>
        <v>0</v>
      </c>
      <c r="AF456" s="96">
        <f>ROUNDDOWN(E456+AE456,0)</f>
        <v>0</v>
      </c>
      <c r="AG456" s="32"/>
    </row>
    <row r="457" spans="1:34" s="100" customFormat="1" ht="13.8" thickBot="1" x14ac:dyDescent="0.25">
      <c r="A457" s="99"/>
      <c r="AE457" s="38" t="s">
        <v>132</v>
      </c>
      <c r="AF457" s="101">
        <f>SUM(AF411:AF456)</f>
        <v>0</v>
      </c>
    </row>
    <row r="458" spans="1:34" s="100" customFormat="1" x14ac:dyDescent="0.2">
      <c r="A458" s="99"/>
    </row>
    <row r="459" spans="1:34" s="100" customFormat="1" x14ac:dyDescent="0.2">
      <c r="A459" s="53" t="s">
        <v>128</v>
      </c>
      <c r="B459" s="54"/>
      <c r="C459" s="54"/>
      <c r="D459" s="55"/>
      <c r="E459" s="56"/>
      <c r="F459" s="56"/>
      <c r="G459" s="56"/>
      <c r="H459" s="56"/>
      <c r="I459" s="57"/>
      <c r="J459" s="58"/>
      <c r="K459" s="59"/>
      <c r="L459" s="59"/>
      <c r="M459" s="59"/>
      <c r="N459" s="60"/>
      <c r="O459" s="60"/>
      <c r="P459" s="60"/>
      <c r="Q459" s="60"/>
      <c r="R459" s="60"/>
      <c r="S459" s="60"/>
      <c r="T459" s="60"/>
      <c r="U459" s="60"/>
      <c r="V459" s="60"/>
      <c r="W459" s="60"/>
      <c r="X459" s="60"/>
      <c r="Y459" s="60"/>
      <c r="Z459" s="60"/>
      <c r="AA459" s="60"/>
      <c r="AB459" s="60"/>
      <c r="AC459" s="60"/>
      <c r="AD459" s="60"/>
      <c r="AE459" s="61"/>
      <c r="AF459" s="60"/>
      <c r="AG459" s="61"/>
      <c r="AH459" s="61"/>
    </row>
    <row r="460" spans="1:34" x14ac:dyDescent="0.2">
      <c r="A460" s="169" t="s">
        <v>68</v>
      </c>
      <c r="B460" s="172" t="s">
        <v>0</v>
      </c>
      <c r="C460" s="201" t="s">
        <v>119</v>
      </c>
      <c r="D460" s="62"/>
      <c r="E460" s="63"/>
      <c r="F460" s="64"/>
      <c r="G460" s="175" t="s">
        <v>135</v>
      </c>
      <c r="H460" s="176"/>
      <c r="I460" s="176"/>
      <c r="J460" s="176"/>
      <c r="K460" s="176"/>
      <c r="L460" s="176"/>
      <c r="M460" s="176"/>
      <c r="N460" s="176"/>
      <c r="O460" s="176"/>
      <c r="P460" s="176"/>
      <c r="Q460" s="176"/>
      <c r="R460" s="176"/>
      <c r="S460" s="176"/>
      <c r="T460" s="176"/>
      <c r="U460" s="176"/>
      <c r="V460" s="176"/>
      <c r="W460" s="176"/>
      <c r="X460" s="176"/>
      <c r="Y460" s="177"/>
      <c r="Z460" s="177"/>
      <c r="AA460" s="177"/>
      <c r="AB460" s="177"/>
      <c r="AC460" s="177"/>
      <c r="AD460" s="177"/>
      <c r="AE460" s="178"/>
      <c r="AF460" s="201" t="s">
        <v>142</v>
      </c>
      <c r="AG460" s="32"/>
    </row>
    <row r="461" spans="1:34" x14ac:dyDescent="0.2">
      <c r="A461" s="170"/>
      <c r="B461" s="173"/>
      <c r="C461" s="173"/>
      <c r="D461" s="179" t="s">
        <v>133</v>
      </c>
      <c r="E461" s="180"/>
      <c r="F461" s="181"/>
      <c r="G461" s="182" t="s">
        <v>1</v>
      </c>
      <c r="H461" s="184" t="s">
        <v>14</v>
      </c>
      <c r="I461" s="185"/>
      <c r="J461" s="185"/>
      <c r="K461" s="185"/>
      <c r="L461" s="185"/>
      <c r="M461" s="185"/>
      <c r="N461" s="185"/>
      <c r="O461" s="185"/>
      <c r="P461" s="186"/>
      <c r="Q461" s="184" t="s">
        <v>15</v>
      </c>
      <c r="R461" s="185"/>
      <c r="S461" s="185"/>
      <c r="T461" s="185"/>
      <c r="U461" s="185"/>
      <c r="V461" s="185"/>
      <c r="W461" s="185"/>
      <c r="X461" s="185"/>
      <c r="Y461" s="185"/>
      <c r="Z461" s="185"/>
      <c r="AA461" s="185"/>
      <c r="AB461" s="186"/>
      <c r="AC461" s="184" t="s">
        <v>16</v>
      </c>
      <c r="AD461" s="186"/>
      <c r="AE461" s="65" t="s">
        <v>140</v>
      </c>
      <c r="AF461" s="256"/>
      <c r="AG461" s="32"/>
    </row>
    <row r="462" spans="1:34" ht="13.5" customHeight="1" x14ac:dyDescent="0.2">
      <c r="A462" s="171"/>
      <c r="B462" s="174"/>
      <c r="C462" s="202"/>
      <c r="D462" s="66"/>
      <c r="E462" s="67"/>
      <c r="F462" s="68"/>
      <c r="G462" s="183"/>
      <c r="H462" s="69" t="s">
        <v>2</v>
      </c>
      <c r="I462" s="69" t="s">
        <v>3</v>
      </c>
      <c r="J462" s="69" t="s">
        <v>4</v>
      </c>
      <c r="K462" s="69" t="s">
        <v>5</v>
      </c>
      <c r="L462" s="69" t="s">
        <v>6</v>
      </c>
      <c r="M462" s="69" t="s">
        <v>7</v>
      </c>
      <c r="N462" s="69" t="s">
        <v>8</v>
      </c>
      <c r="O462" s="69" t="s">
        <v>9</v>
      </c>
      <c r="P462" s="69" t="s">
        <v>10</v>
      </c>
      <c r="Q462" s="69" t="s">
        <v>11</v>
      </c>
      <c r="R462" s="69" t="s">
        <v>12</v>
      </c>
      <c r="S462" s="69" t="s">
        <v>13</v>
      </c>
      <c r="T462" s="69" t="s">
        <v>2</v>
      </c>
      <c r="U462" s="69" t="s">
        <v>3</v>
      </c>
      <c r="V462" s="69" t="s">
        <v>4</v>
      </c>
      <c r="W462" s="69" t="s">
        <v>5</v>
      </c>
      <c r="X462" s="69" t="s">
        <v>6</v>
      </c>
      <c r="Y462" s="69" t="s">
        <v>7</v>
      </c>
      <c r="Z462" s="69" t="s">
        <v>8</v>
      </c>
      <c r="AA462" s="69" t="s">
        <v>9</v>
      </c>
      <c r="AB462" s="69" t="s">
        <v>10</v>
      </c>
      <c r="AC462" s="69" t="s">
        <v>11</v>
      </c>
      <c r="AD462" s="69" t="s">
        <v>12</v>
      </c>
      <c r="AE462" s="70" t="s">
        <v>134</v>
      </c>
      <c r="AF462" s="257"/>
      <c r="AG462" s="71"/>
    </row>
    <row r="463" spans="1:34" x14ac:dyDescent="0.2">
      <c r="A463" s="187">
        <v>1</v>
      </c>
      <c r="B463" s="221" t="s">
        <v>197</v>
      </c>
      <c r="C463" s="102"/>
      <c r="D463" s="73" t="s">
        <v>203</v>
      </c>
      <c r="E463" s="74">
        <f>VLOOKUP(C464,単価表,7)</f>
        <v>0</v>
      </c>
      <c r="F463" s="75"/>
      <c r="G463" s="76" t="s">
        <v>113</v>
      </c>
      <c r="H463" s="77">
        <f>VLOOKUP($C464,単価表,10)</f>
        <v>0</v>
      </c>
      <c r="I463" s="77">
        <f>VLOOKUP($C464,単価表,10)</f>
        <v>0</v>
      </c>
      <c r="J463" s="77">
        <f>VLOOKUP($C464,単価表,10)</f>
        <v>0</v>
      </c>
      <c r="K463" s="77">
        <f>VLOOKUP($C464,単価表,9)</f>
        <v>0</v>
      </c>
      <c r="L463" s="77">
        <f>VLOOKUP($C464,単価表,9)</f>
        <v>0</v>
      </c>
      <c r="M463" s="77">
        <f>VLOOKUP($C464,単価表,9)</f>
        <v>0</v>
      </c>
      <c r="N463" s="77">
        <f t="shared" ref="N463:V463" si="284">VLOOKUP($C464,単価表,10)</f>
        <v>0</v>
      </c>
      <c r="O463" s="77">
        <f t="shared" si="284"/>
        <v>0</v>
      </c>
      <c r="P463" s="77">
        <f t="shared" si="284"/>
        <v>0</v>
      </c>
      <c r="Q463" s="77">
        <f t="shared" si="284"/>
        <v>0</v>
      </c>
      <c r="R463" s="77">
        <f t="shared" si="284"/>
        <v>0</v>
      </c>
      <c r="S463" s="77">
        <f t="shared" si="284"/>
        <v>0</v>
      </c>
      <c r="T463" s="77">
        <f t="shared" si="284"/>
        <v>0</v>
      </c>
      <c r="U463" s="77">
        <f t="shared" si="284"/>
        <v>0</v>
      </c>
      <c r="V463" s="77">
        <f t="shared" si="284"/>
        <v>0</v>
      </c>
      <c r="W463" s="77">
        <f>VLOOKUP($C464,単価表,9)</f>
        <v>0</v>
      </c>
      <c r="X463" s="77">
        <f>VLOOKUP($C464,単価表,9)</f>
        <v>0</v>
      </c>
      <c r="Y463" s="77">
        <f>VLOOKUP($C464,単価表,9)</f>
        <v>0</v>
      </c>
      <c r="Z463" s="77">
        <f>VLOOKUP($C464,単価表,10)</f>
        <v>0</v>
      </c>
      <c r="AA463" s="77">
        <f>VLOOKUP($C464,単価表,10)</f>
        <v>0</v>
      </c>
      <c r="AB463" s="77">
        <f>VLOOKUP($C464,単価表,10)</f>
        <v>0</v>
      </c>
      <c r="AC463" s="77">
        <f>VLOOKUP($C464,単価表,10)</f>
        <v>0</v>
      </c>
      <c r="AD463" s="77">
        <f>VLOOKUP($C464,単価表,10)</f>
        <v>0</v>
      </c>
      <c r="AE463" s="78"/>
      <c r="AF463" s="79"/>
      <c r="AG463" s="71"/>
    </row>
    <row r="464" spans="1:34" x14ac:dyDescent="0.2">
      <c r="A464" s="188"/>
      <c r="B464" s="198"/>
      <c r="C464" s="80">
        <v>12</v>
      </c>
      <c r="D464" s="81" t="s">
        <v>202</v>
      </c>
      <c r="E464" s="82">
        <v>113</v>
      </c>
      <c r="F464" s="83" t="s">
        <v>166</v>
      </c>
      <c r="G464" s="84" t="s">
        <v>114</v>
      </c>
      <c r="H464" s="85">
        <v>12611</v>
      </c>
      <c r="I464" s="85">
        <v>13213</v>
      </c>
      <c r="J464" s="85">
        <v>14257</v>
      </c>
      <c r="K464" s="85">
        <v>14130</v>
      </c>
      <c r="L464" s="85">
        <v>11908</v>
      </c>
      <c r="M464" s="85">
        <v>15533</v>
      </c>
      <c r="N464" s="85">
        <v>14000</v>
      </c>
      <c r="O464" s="85">
        <v>13107</v>
      </c>
      <c r="P464" s="85">
        <v>13316</v>
      </c>
      <c r="Q464" s="85">
        <v>13845</v>
      </c>
      <c r="R464" s="85">
        <v>13240</v>
      </c>
      <c r="S464" s="85">
        <v>13816</v>
      </c>
      <c r="T464" s="85">
        <v>12611</v>
      </c>
      <c r="U464" s="85">
        <v>13213</v>
      </c>
      <c r="V464" s="85">
        <v>14257</v>
      </c>
      <c r="W464" s="85">
        <v>14130</v>
      </c>
      <c r="X464" s="85">
        <v>11908</v>
      </c>
      <c r="Y464" s="85">
        <v>15533</v>
      </c>
      <c r="Z464" s="85">
        <v>14000</v>
      </c>
      <c r="AA464" s="85">
        <v>13107</v>
      </c>
      <c r="AB464" s="85">
        <v>13316</v>
      </c>
      <c r="AC464" s="85">
        <v>13845</v>
      </c>
      <c r="AD464" s="85">
        <v>13240</v>
      </c>
      <c r="AE464" s="103">
        <f>SUM(H464:AD464)</f>
        <v>312136</v>
      </c>
      <c r="AF464" s="87"/>
      <c r="AG464" s="88"/>
    </row>
    <row r="465" spans="1:33" x14ac:dyDescent="0.2">
      <c r="A465" s="220"/>
      <c r="B465" s="199"/>
      <c r="C465" s="104"/>
      <c r="D465" s="90" t="s">
        <v>204</v>
      </c>
      <c r="E465" s="91">
        <f>IF(C464&lt;8,INT(E463*契約月数),INT(E463*E464*契約月数))</f>
        <v>0</v>
      </c>
      <c r="F465" s="92"/>
      <c r="G465" s="93" t="s">
        <v>136</v>
      </c>
      <c r="H465" s="94">
        <f>INT(H463*H464)</f>
        <v>0</v>
      </c>
      <c r="I465" s="94">
        <f t="shared" ref="I465:AD465" si="285">INT(I463*I464)</f>
        <v>0</v>
      </c>
      <c r="J465" s="94">
        <f t="shared" si="285"/>
        <v>0</v>
      </c>
      <c r="K465" s="94">
        <f t="shared" si="285"/>
        <v>0</v>
      </c>
      <c r="L465" s="94">
        <f t="shared" si="285"/>
        <v>0</v>
      </c>
      <c r="M465" s="94">
        <f t="shared" si="285"/>
        <v>0</v>
      </c>
      <c r="N465" s="94">
        <f t="shared" si="285"/>
        <v>0</v>
      </c>
      <c r="O465" s="94">
        <f t="shared" si="285"/>
        <v>0</v>
      </c>
      <c r="P465" s="94">
        <f t="shared" si="285"/>
        <v>0</v>
      </c>
      <c r="Q465" s="94">
        <f t="shared" si="285"/>
        <v>0</v>
      </c>
      <c r="R465" s="94">
        <f t="shared" si="285"/>
        <v>0</v>
      </c>
      <c r="S465" s="94">
        <f t="shared" si="285"/>
        <v>0</v>
      </c>
      <c r="T465" s="94">
        <f t="shared" si="285"/>
        <v>0</v>
      </c>
      <c r="U465" s="94">
        <f t="shared" si="285"/>
        <v>0</v>
      </c>
      <c r="V465" s="94">
        <f t="shared" si="285"/>
        <v>0</v>
      </c>
      <c r="W465" s="94">
        <f t="shared" si="285"/>
        <v>0</v>
      </c>
      <c r="X465" s="94">
        <f t="shared" si="285"/>
        <v>0</v>
      </c>
      <c r="Y465" s="94">
        <f t="shared" si="285"/>
        <v>0</v>
      </c>
      <c r="Z465" s="94">
        <f t="shared" si="285"/>
        <v>0</v>
      </c>
      <c r="AA465" s="94">
        <f t="shared" si="285"/>
        <v>0</v>
      </c>
      <c r="AB465" s="94">
        <f t="shared" si="285"/>
        <v>0</v>
      </c>
      <c r="AC465" s="94">
        <f t="shared" si="285"/>
        <v>0</v>
      </c>
      <c r="AD465" s="94">
        <f t="shared" si="285"/>
        <v>0</v>
      </c>
      <c r="AE465" s="95">
        <f>SUM(H465:AD465)</f>
        <v>0</v>
      </c>
      <c r="AF465" s="96">
        <f>E465+AE465</f>
        <v>0</v>
      </c>
      <c r="AG465" s="32"/>
    </row>
    <row r="466" spans="1:33" x14ac:dyDescent="0.2">
      <c r="A466" s="193">
        <v>2</v>
      </c>
      <c r="B466" s="221" t="s">
        <v>198</v>
      </c>
      <c r="C466" s="102"/>
      <c r="D466" s="73" t="s">
        <v>203</v>
      </c>
      <c r="E466" s="74">
        <f>VLOOKUP(C467,単価表,7)</f>
        <v>0</v>
      </c>
      <c r="F466" s="75"/>
      <c r="G466" s="76" t="s">
        <v>113</v>
      </c>
      <c r="H466" s="77">
        <f>VLOOKUP($C467,単価表,10)</f>
        <v>0</v>
      </c>
      <c r="I466" s="77">
        <f>VLOOKUP($C467,単価表,10)</f>
        <v>0</v>
      </c>
      <c r="J466" s="77">
        <f>VLOOKUP($C467,単価表,10)</f>
        <v>0</v>
      </c>
      <c r="K466" s="77">
        <f>VLOOKUP($C467,単価表,9)</f>
        <v>0</v>
      </c>
      <c r="L466" s="77">
        <f>VLOOKUP($C467,単価表,9)</f>
        <v>0</v>
      </c>
      <c r="M466" s="77">
        <f>VLOOKUP($C467,単価表,9)</f>
        <v>0</v>
      </c>
      <c r="N466" s="77">
        <f t="shared" ref="N466:V466" si="286">VLOOKUP($C467,単価表,10)</f>
        <v>0</v>
      </c>
      <c r="O466" s="77">
        <f t="shared" si="286"/>
        <v>0</v>
      </c>
      <c r="P466" s="77">
        <f t="shared" si="286"/>
        <v>0</v>
      </c>
      <c r="Q466" s="77">
        <f t="shared" si="286"/>
        <v>0</v>
      </c>
      <c r="R466" s="77">
        <f t="shared" si="286"/>
        <v>0</v>
      </c>
      <c r="S466" s="77">
        <f t="shared" si="286"/>
        <v>0</v>
      </c>
      <c r="T466" s="77">
        <f t="shared" si="286"/>
        <v>0</v>
      </c>
      <c r="U466" s="77">
        <f t="shared" si="286"/>
        <v>0</v>
      </c>
      <c r="V466" s="77">
        <f t="shared" si="286"/>
        <v>0</v>
      </c>
      <c r="W466" s="77">
        <f>VLOOKUP($C467,単価表,9)</f>
        <v>0</v>
      </c>
      <c r="X466" s="77">
        <f>VLOOKUP($C467,単価表,9)</f>
        <v>0</v>
      </c>
      <c r="Y466" s="77">
        <f>VLOOKUP($C467,単価表,9)</f>
        <v>0</v>
      </c>
      <c r="Z466" s="77">
        <f>VLOOKUP($C467,単価表,10)</f>
        <v>0</v>
      </c>
      <c r="AA466" s="77">
        <f>VLOOKUP($C467,単価表,10)</f>
        <v>0</v>
      </c>
      <c r="AB466" s="77">
        <f>VLOOKUP($C467,単価表,10)</f>
        <v>0</v>
      </c>
      <c r="AC466" s="77">
        <f>VLOOKUP($C467,単価表,10)</f>
        <v>0</v>
      </c>
      <c r="AD466" s="77">
        <f>VLOOKUP($C467,単価表,10)</f>
        <v>0</v>
      </c>
      <c r="AE466" s="78"/>
      <c r="AF466" s="79"/>
      <c r="AG466" s="71"/>
    </row>
    <row r="467" spans="1:33" x14ac:dyDescent="0.2">
      <c r="A467" s="188"/>
      <c r="B467" s="198"/>
      <c r="C467" s="80">
        <v>12</v>
      </c>
      <c r="D467" s="81" t="s">
        <v>202</v>
      </c>
      <c r="E467" s="82">
        <v>108</v>
      </c>
      <c r="F467" s="83" t="s">
        <v>166</v>
      </c>
      <c r="G467" s="84" t="s">
        <v>114</v>
      </c>
      <c r="H467" s="85">
        <v>11524</v>
      </c>
      <c r="I467" s="85">
        <v>11295</v>
      </c>
      <c r="J467" s="85">
        <v>13040</v>
      </c>
      <c r="K467" s="85">
        <v>11931</v>
      </c>
      <c r="L467" s="85">
        <v>9245</v>
      </c>
      <c r="M467" s="85">
        <v>13399</v>
      </c>
      <c r="N467" s="85">
        <v>12967</v>
      </c>
      <c r="O467" s="85">
        <v>12029</v>
      </c>
      <c r="P467" s="85">
        <v>12296</v>
      </c>
      <c r="Q467" s="85">
        <v>11586</v>
      </c>
      <c r="R467" s="85">
        <v>12181</v>
      </c>
      <c r="S467" s="85">
        <v>11998</v>
      </c>
      <c r="T467" s="85">
        <v>11524</v>
      </c>
      <c r="U467" s="85">
        <v>11295</v>
      </c>
      <c r="V467" s="85">
        <v>13040</v>
      </c>
      <c r="W467" s="85">
        <v>11931</v>
      </c>
      <c r="X467" s="85">
        <v>9245</v>
      </c>
      <c r="Y467" s="85">
        <v>13399</v>
      </c>
      <c r="Z467" s="85">
        <v>12967</v>
      </c>
      <c r="AA467" s="85">
        <v>12029</v>
      </c>
      <c r="AB467" s="85">
        <v>12296</v>
      </c>
      <c r="AC467" s="85">
        <v>11586</v>
      </c>
      <c r="AD467" s="85">
        <v>12181</v>
      </c>
      <c r="AE467" s="103">
        <f>SUM(H467:AD467)</f>
        <v>274984</v>
      </c>
      <c r="AF467" s="87"/>
      <c r="AG467" s="88"/>
    </row>
    <row r="468" spans="1:33" x14ac:dyDescent="0.2">
      <c r="A468" s="189"/>
      <c r="B468" s="199"/>
      <c r="C468" s="104"/>
      <c r="D468" s="90" t="s">
        <v>204</v>
      </c>
      <c r="E468" s="91">
        <f>IF(C467&lt;8,INT(E466*契約月数),INT(E466*E467*契約月数))</f>
        <v>0</v>
      </c>
      <c r="F468" s="92"/>
      <c r="G468" s="93" t="s">
        <v>136</v>
      </c>
      <c r="H468" s="94">
        <f>INT(H466*H467)</f>
        <v>0</v>
      </c>
      <c r="I468" s="94">
        <f t="shared" ref="I468:AD468" si="287">INT(I466*I467)</f>
        <v>0</v>
      </c>
      <c r="J468" s="94">
        <f t="shared" si="287"/>
        <v>0</v>
      </c>
      <c r="K468" s="94">
        <f t="shared" si="287"/>
        <v>0</v>
      </c>
      <c r="L468" s="94">
        <f t="shared" si="287"/>
        <v>0</v>
      </c>
      <c r="M468" s="94">
        <f t="shared" si="287"/>
        <v>0</v>
      </c>
      <c r="N468" s="94">
        <f t="shared" si="287"/>
        <v>0</v>
      </c>
      <c r="O468" s="94">
        <f t="shared" si="287"/>
        <v>0</v>
      </c>
      <c r="P468" s="94">
        <f t="shared" si="287"/>
        <v>0</v>
      </c>
      <c r="Q468" s="94">
        <f t="shared" si="287"/>
        <v>0</v>
      </c>
      <c r="R468" s="94">
        <f t="shared" si="287"/>
        <v>0</v>
      </c>
      <c r="S468" s="94">
        <f t="shared" si="287"/>
        <v>0</v>
      </c>
      <c r="T468" s="94">
        <f t="shared" si="287"/>
        <v>0</v>
      </c>
      <c r="U468" s="94">
        <f t="shared" si="287"/>
        <v>0</v>
      </c>
      <c r="V468" s="94">
        <f t="shared" si="287"/>
        <v>0</v>
      </c>
      <c r="W468" s="94">
        <f t="shared" si="287"/>
        <v>0</v>
      </c>
      <c r="X468" s="94">
        <f t="shared" si="287"/>
        <v>0</v>
      </c>
      <c r="Y468" s="94">
        <f t="shared" si="287"/>
        <v>0</v>
      </c>
      <c r="Z468" s="94">
        <f t="shared" si="287"/>
        <v>0</v>
      </c>
      <c r="AA468" s="94">
        <f t="shared" si="287"/>
        <v>0</v>
      </c>
      <c r="AB468" s="94">
        <f t="shared" si="287"/>
        <v>0</v>
      </c>
      <c r="AC468" s="94">
        <f t="shared" si="287"/>
        <v>0</v>
      </c>
      <c r="AD468" s="94">
        <f t="shared" si="287"/>
        <v>0</v>
      </c>
      <c r="AE468" s="107">
        <f>SUM(H468:AD468)</f>
        <v>0</v>
      </c>
      <c r="AF468" s="96">
        <f>ROUNDDOWN(E468+AE468,0)</f>
        <v>0</v>
      </c>
      <c r="AG468" s="32"/>
    </row>
    <row r="469" spans="1:33" x14ac:dyDescent="0.2">
      <c r="A469" s="193">
        <v>3</v>
      </c>
      <c r="B469" s="221" t="s">
        <v>104</v>
      </c>
      <c r="C469" s="102"/>
      <c r="D469" s="73" t="s">
        <v>203</v>
      </c>
      <c r="E469" s="74">
        <f>VLOOKUP(C470,単価表,7)</f>
        <v>0</v>
      </c>
      <c r="F469" s="75"/>
      <c r="G469" s="76" t="s">
        <v>113</v>
      </c>
      <c r="H469" s="77">
        <f>VLOOKUP($C470,単価表,10)</f>
        <v>0</v>
      </c>
      <c r="I469" s="77">
        <f>VLOOKUP($C470,単価表,10)</f>
        <v>0</v>
      </c>
      <c r="J469" s="77">
        <f>VLOOKUP($C470,単価表,10)</f>
        <v>0</v>
      </c>
      <c r="K469" s="77">
        <f>VLOOKUP($C470,単価表,9)</f>
        <v>0</v>
      </c>
      <c r="L469" s="77">
        <f>VLOOKUP($C470,単価表,9)</f>
        <v>0</v>
      </c>
      <c r="M469" s="77">
        <f>VLOOKUP($C470,単価表,9)</f>
        <v>0</v>
      </c>
      <c r="N469" s="77">
        <f t="shared" ref="N469:V469" si="288">VLOOKUP($C470,単価表,10)</f>
        <v>0</v>
      </c>
      <c r="O469" s="77">
        <f t="shared" si="288"/>
        <v>0</v>
      </c>
      <c r="P469" s="77">
        <f t="shared" si="288"/>
        <v>0</v>
      </c>
      <c r="Q469" s="77">
        <f t="shared" si="288"/>
        <v>0</v>
      </c>
      <c r="R469" s="77">
        <f t="shared" si="288"/>
        <v>0</v>
      </c>
      <c r="S469" s="77">
        <f t="shared" si="288"/>
        <v>0</v>
      </c>
      <c r="T469" s="77">
        <f t="shared" si="288"/>
        <v>0</v>
      </c>
      <c r="U469" s="77">
        <f t="shared" si="288"/>
        <v>0</v>
      </c>
      <c r="V469" s="77">
        <f t="shared" si="288"/>
        <v>0</v>
      </c>
      <c r="W469" s="77">
        <f>VLOOKUP($C470,単価表,9)</f>
        <v>0</v>
      </c>
      <c r="X469" s="77">
        <f>VLOOKUP($C470,単価表,9)</f>
        <v>0</v>
      </c>
      <c r="Y469" s="77">
        <f>VLOOKUP($C470,単価表,9)</f>
        <v>0</v>
      </c>
      <c r="Z469" s="77">
        <f>VLOOKUP($C470,単価表,10)</f>
        <v>0</v>
      </c>
      <c r="AA469" s="77">
        <f>VLOOKUP($C470,単価表,10)</f>
        <v>0</v>
      </c>
      <c r="AB469" s="77">
        <f>VLOOKUP($C470,単価表,10)</f>
        <v>0</v>
      </c>
      <c r="AC469" s="77">
        <f>VLOOKUP($C470,単価表,10)</f>
        <v>0</v>
      </c>
      <c r="AD469" s="77">
        <f>VLOOKUP($C470,単価表,10)</f>
        <v>0</v>
      </c>
      <c r="AE469" s="78"/>
      <c r="AF469" s="79"/>
      <c r="AG469" s="71"/>
    </row>
    <row r="470" spans="1:33" x14ac:dyDescent="0.2">
      <c r="A470" s="188"/>
      <c r="B470" s="198"/>
      <c r="C470" s="80">
        <v>12</v>
      </c>
      <c r="D470" s="81" t="s">
        <v>202</v>
      </c>
      <c r="E470" s="82">
        <v>266</v>
      </c>
      <c r="F470" s="83" t="s">
        <v>166</v>
      </c>
      <c r="G470" s="84" t="s">
        <v>114</v>
      </c>
      <c r="H470" s="85">
        <v>32891</v>
      </c>
      <c r="I470" s="85">
        <v>32712</v>
      </c>
      <c r="J470" s="85">
        <v>38164</v>
      </c>
      <c r="K470" s="85">
        <v>30553</v>
      </c>
      <c r="L470" s="85">
        <v>23673</v>
      </c>
      <c r="M470" s="85">
        <v>38291</v>
      </c>
      <c r="N470" s="85">
        <v>36917</v>
      </c>
      <c r="O470" s="85">
        <v>34794</v>
      </c>
      <c r="P470" s="85">
        <v>34543</v>
      </c>
      <c r="Q470" s="85">
        <v>32662</v>
      </c>
      <c r="R470" s="85">
        <v>34032</v>
      </c>
      <c r="S470" s="85">
        <v>32273</v>
      </c>
      <c r="T470" s="85">
        <v>32891</v>
      </c>
      <c r="U470" s="85">
        <v>32712</v>
      </c>
      <c r="V470" s="85">
        <v>38164</v>
      </c>
      <c r="W470" s="85">
        <v>30553</v>
      </c>
      <c r="X470" s="85">
        <v>23673</v>
      </c>
      <c r="Y470" s="85">
        <v>38291</v>
      </c>
      <c r="Z470" s="85">
        <v>36917</v>
      </c>
      <c r="AA470" s="85">
        <v>34794</v>
      </c>
      <c r="AB470" s="85">
        <v>34543</v>
      </c>
      <c r="AC470" s="85">
        <v>32662</v>
      </c>
      <c r="AD470" s="85">
        <v>34032</v>
      </c>
      <c r="AE470" s="103">
        <f>SUM(H470:AD470)</f>
        <v>770737</v>
      </c>
      <c r="AF470" s="87"/>
      <c r="AG470" s="88"/>
    </row>
    <row r="471" spans="1:33" x14ac:dyDescent="0.2">
      <c r="A471" s="220"/>
      <c r="B471" s="199"/>
      <c r="C471" s="104"/>
      <c r="D471" s="90" t="s">
        <v>204</v>
      </c>
      <c r="E471" s="91">
        <f>IF(C470&lt;8,INT(E469*契約月数),INT(E469*E470*契約月数))</f>
        <v>0</v>
      </c>
      <c r="F471" s="92"/>
      <c r="G471" s="93" t="s">
        <v>136</v>
      </c>
      <c r="H471" s="94">
        <f>INT(H469*H470)</f>
        <v>0</v>
      </c>
      <c r="I471" s="94">
        <f t="shared" ref="I471:AD471" si="289">INT(I469*I470)</f>
        <v>0</v>
      </c>
      <c r="J471" s="94">
        <f t="shared" si="289"/>
        <v>0</v>
      </c>
      <c r="K471" s="94">
        <f t="shared" si="289"/>
        <v>0</v>
      </c>
      <c r="L471" s="94">
        <f t="shared" si="289"/>
        <v>0</v>
      </c>
      <c r="M471" s="94">
        <f t="shared" si="289"/>
        <v>0</v>
      </c>
      <c r="N471" s="94">
        <f t="shared" si="289"/>
        <v>0</v>
      </c>
      <c r="O471" s="94">
        <f t="shared" si="289"/>
        <v>0</v>
      </c>
      <c r="P471" s="94">
        <f t="shared" si="289"/>
        <v>0</v>
      </c>
      <c r="Q471" s="94">
        <f t="shared" si="289"/>
        <v>0</v>
      </c>
      <c r="R471" s="94">
        <f t="shared" si="289"/>
        <v>0</v>
      </c>
      <c r="S471" s="94">
        <f t="shared" si="289"/>
        <v>0</v>
      </c>
      <c r="T471" s="94">
        <f t="shared" si="289"/>
        <v>0</v>
      </c>
      <c r="U471" s="94">
        <f t="shared" si="289"/>
        <v>0</v>
      </c>
      <c r="V471" s="94">
        <f t="shared" si="289"/>
        <v>0</v>
      </c>
      <c r="W471" s="94">
        <f t="shared" si="289"/>
        <v>0</v>
      </c>
      <c r="X471" s="94">
        <f t="shared" si="289"/>
        <v>0</v>
      </c>
      <c r="Y471" s="94">
        <f t="shared" si="289"/>
        <v>0</v>
      </c>
      <c r="Z471" s="94">
        <f t="shared" si="289"/>
        <v>0</v>
      </c>
      <c r="AA471" s="94">
        <f t="shared" si="289"/>
        <v>0</v>
      </c>
      <c r="AB471" s="94">
        <f t="shared" si="289"/>
        <v>0</v>
      </c>
      <c r="AC471" s="94">
        <f t="shared" si="289"/>
        <v>0</v>
      </c>
      <c r="AD471" s="94">
        <f t="shared" si="289"/>
        <v>0</v>
      </c>
      <c r="AE471" s="107">
        <f>SUM(H471:AD471)</f>
        <v>0</v>
      </c>
      <c r="AF471" s="96">
        <f>ROUNDDOWN(E471+AE471,0)</f>
        <v>0</v>
      </c>
      <c r="AG471" s="32"/>
    </row>
    <row r="472" spans="1:33" x14ac:dyDescent="0.2">
      <c r="A472" s="193">
        <v>4</v>
      </c>
      <c r="B472" s="221" t="s">
        <v>106</v>
      </c>
      <c r="C472" s="102"/>
      <c r="D472" s="73" t="s">
        <v>203</v>
      </c>
      <c r="E472" s="74">
        <f>VLOOKUP(C473,単価表,7)</f>
        <v>0</v>
      </c>
      <c r="F472" s="75"/>
      <c r="G472" s="76" t="s">
        <v>113</v>
      </c>
      <c r="H472" s="77">
        <f>VLOOKUP($C473,単価表,10)</f>
        <v>0</v>
      </c>
      <c r="I472" s="77">
        <f>VLOOKUP($C473,単価表,10)</f>
        <v>0</v>
      </c>
      <c r="J472" s="77">
        <f>VLOOKUP($C473,単価表,10)</f>
        <v>0</v>
      </c>
      <c r="K472" s="77">
        <f>VLOOKUP($C473,単価表,9)</f>
        <v>0</v>
      </c>
      <c r="L472" s="77">
        <f>VLOOKUP($C473,単価表,9)</f>
        <v>0</v>
      </c>
      <c r="M472" s="77">
        <f>VLOOKUP($C473,単価表,9)</f>
        <v>0</v>
      </c>
      <c r="N472" s="77">
        <f t="shared" ref="N472:V472" si="290">VLOOKUP($C473,単価表,10)</f>
        <v>0</v>
      </c>
      <c r="O472" s="77">
        <f t="shared" si="290"/>
        <v>0</v>
      </c>
      <c r="P472" s="77">
        <f t="shared" si="290"/>
        <v>0</v>
      </c>
      <c r="Q472" s="77">
        <f t="shared" si="290"/>
        <v>0</v>
      </c>
      <c r="R472" s="77">
        <f t="shared" si="290"/>
        <v>0</v>
      </c>
      <c r="S472" s="77">
        <f t="shared" si="290"/>
        <v>0</v>
      </c>
      <c r="T472" s="77">
        <f t="shared" si="290"/>
        <v>0</v>
      </c>
      <c r="U472" s="77">
        <f t="shared" si="290"/>
        <v>0</v>
      </c>
      <c r="V472" s="77">
        <f t="shared" si="290"/>
        <v>0</v>
      </c>
      <c r="W472" s="77">
        <f>VLOOKUP($C473,単価表,9)</f>
        <v>0</v>
      </c>
      <c r="X472" s="77">
        <f>VLOOKUP($C473,単価表,9)</f>
        <v>0</v>
      </c>
      <c r="Y472" s="77">
        <f>VLOOKUP($C473,単価表,9)</f>
        <v>0</v>
      </c>
      <c r="Z472" s="77">
        <f>VLOOKUP($C473,単価表,10)</f>
        <v>0</v>
      </c>
      <c r="AA472" s="77">
        <f>VLOOKUP($C473,単価表,10)</f>
        <v>0</v>
      </c>
      <c r="AB472" s="77">
        <f>VLOOKUP($C473,単価表,10)</f>
        <v>0</v>
      </c>
      <c r="AC472" s="77">
        <f>VLOOKUP($C473,単価表,10)</f>
        <v>0</v>
      </c>
      <c r="AD472" s="77">
        <f>VLOOKUP($C473,単価表,10)</f>
        <v>0</v>
      </c>
      <c r="AE472" s="78"/>
      <c r="AF472" s="79"/>
      <c r="AG472" s="71"/>
    </row>
    <row r="473" spans="1:33" x14ac:dyDescent="0.2">
      <c r="A473" s="188"/>
      <c r="B473" s="198"/>
      <c r="C473" s="80">
        <v>13</v>
      </c>
      <c r="D473" s="81" t="s">
        <v>202</v>
      </c>
      <c r="E473" s="82">
        <v>626</v>
      </c>
      <c r="F473" s="83" t="s">
        <v>166</v>
      </c>
      <c r="G473" s="84" t="s">
        <v>114</v>
      </c>
      <c r="H473" s="85">
        <v>66529</v>
      </c>
      <c r="I473" s="85">
        <v>68198</v>
      </c>
      <c r="J473" s="85">
        <v>85119</v>
      </c>
      <c r="K473" s="85">
        <v>77093</v>
      </c>
      <c r="L473" s="85">
        <v>55960</v>
      </c>
      <c r="M473" s="85">
        <v>91336</v>
      </c>
      <c r="N473" s="85">
        <v>73262</v>
      </c>
      <c r="O473" s="85">
        <v>69394</v>
      </c>
      <c r="P473" s="85">
        <v>74660</v>
      </c>
      <c r="Q473" s="85">
        <v>76417</v>
      </c>
      <c r="R473" s="85">
        <v>78921</v>
      </c>
      <c r="S473" s="85">
        <v>70185</v>
      </c>
      <c r="T473" s="85">
        <v>66529</v>
      </c>
      <c r="U473" s="85">
        <v>68198</v>
      </c>
      <c r="V473" s="85">
        <v>85119</v>
      </c>
      <c r="W473" s="85">
        <v>77093</v>
      </c>
      <c r="X473" s="85">
        <v>55960</v>
      </c>
      <c r="Y473" s="85">
        <v>91336</v>
      </c>
      <c r="Z473" s="85">
        <v>73262</v>
      </c>
      <c r="AA473" s="85">
        <v>69394</v>
      </c>
      <c r="AB473" s="85">
        <v>74660</v>
      </c>
      <c r="AC473" s="85">
        <v>76417</v>
      </c>
      <c r="AD473" s="85">
        <v>78921</v>
      </c>
      <c r="AE473" s="103">
        <f>SUM(H473:AD473)</f>
        <v>1703963</v>
      </c>
      <c r="AF473" s="87"/>
      <c r="AG473" s="88"/>
    </row>
    <row r="474" spans="1:33" x14ac:dyDescent="0.2">
      <c r="A474" s="220"/>
      <c r="B474" s="199"/>
      <c r="C474" s="104"/>
      <c r="D474" s="90" t="s">
        <v>204</v>
      </c>
      <c r="E474" s="91">
        <f>IF(C473&lt;8,INT(E472*契約月数),INT(E472*E473*契約月数))</f>
        <v>0</v>
      </c>
      <c r="F474" s="92"/>
      <c r="G474" s="93" t="s">
        <v>136</v>
      </c>
      <c r="H474" s="94">
        <f>INT(H472*H473)</f>
        <v>0</v>
      </c>
      <c r="I474" s="94">
        <f t="shared" ref="I474:AD474" si="291">INT(I472*I473)</f>
        <v>0</v>
      </c>
      <c r="J474" s="94">
        <f t="shared" si="291"/>
        <v>0</v>
      </c>
      <c r="K474" s="94">
        <f t="shared" si="291"/>
        <v>0</v>
      </c>
      <c r="L474" s="94">
        <f t="shared" si="291"/>
        <v>0</v>
      </c>
      <c r="M474" s="94">
        <f t="shared" si="291"/>
        <v>0</v>
      </c>
      <c r="N474" s="94">
        <f t="shared" si="291"/>
        <v>0</v>
      </c>
      <c r="O474" s="94">
        <f t="shared" si="291"/>
        <v>0</v>
      </c>
      <c r="P474" s="94">
        <f t="shared" si="291"/>
        <v>0</v>
      </c>
      <c r="Q474" s="94">
        <f t="shared" si="291"/>
        <v>0</v>
      </c>
      <c r="R474" s="94">
        <f t="shared" si="291"/>
        <v>0</v>
      </c>
      <c r="S474" s="94">
        <f t="shared" si="291"/>
        <v>0</v>
      </c>
      <c r="T474" s="94">
        <f t="shared" si="291"/>
        <v>0</v>
      </c>
      <c r="U474" s="94">
        <f t="shared" si="291"/>
        <v>0</v>
      </c>
      <c r="V474" s="94">
        <f t="shared" si="291"/>
        <v>0</v>
      </c>
      <c r="W474" s="94">
        <f t="shared" si="291"/>
        <v>0</v>
      </c>
      <c r="X474" s="94">
        <f t="shared" si="291"/>
        <v>0</v>
      </c>
      <c r="Y474" s="94">
        <f t="shared" si="291"/>
        <v>0</v>
      </c>
      <c r="Z474" s="94">
        <f t="shared" si="291"/>
        <v>0</v>
      </c>
      <c r="AA474" s="94">
        <f t="shared" si="291"/>
        <v>0</v>
      </c>
      <c r="AB474" s="94">
        <f t="shared" si="291"/>
        <v>0</v>
      </c>
      <c r="AC474" s="94">
        <f t="shared" si="291"/>
        <v>0</v>
      </c>
      <c r="AD474" s="94">
        <f t="shared" si="291"/>
        <v>0</v>
      </c>
      <c r="AE474" s="107">
        <f>SUM(H474:AD474)</f>
        <v>0</v>
      </c>
      <c r="AF474" s="96">
        <f>ROUNDDOWN(E474+AE474,0)</f>
        <v>0</v>
      </c>
      <c r="AG474" s="32"/>
    </row>
    <row r="475" spans="1:33" x14ac:dyDescent="0.2">
      <c r="A475" s="193">
        <v>5</v>
      </c>
      <c r="B475" s="221" t="s">
        <v>199</v>
      </c>
      <c r="C475" s="102"/>
      <c r="D475" s="73" t="s">
        <v>203</v>
      </c>
      <c r="E475" s="74">
        <f>VLOOKUP(C476,単価表,7)</f>
        <v>0</v>
      </c>
      <c r="F475" s="75"/>
      <c r="G475" s="76" t="s">
        <v>113</v>
      </c>
      <c r="H475" s="77">
        <f>VLOOKUP($C476,単価表,10)</f>
        <v>0</v>
      </c>
      <c r="I475" s="77">
        <f>VLOOKUP($C476,単価表,10)</f>
        <v>0</v>
      </c>
      <c r="J475" s="77">
        <f>VLOOKUP($C476,単価表,10)</f>
        <v>0</v>
      </c>
      <c r="K475" s="77">
        <f>VLOOKUP($C476,単価表,9)</f>
        <v>0</v>
      </c>
      <c r="L475" s="77">
        <f>VLOOKUP($C476,単価表,9)</f>
        <v>0</v>
      </c>
      <c r="M475" s="77">
        <f>VLOOKUP($C476,単価表,9)</f>
        <v>0</v>
      </c>
      <c r="N475" s="77">
        <f t="shared" ref="N475:V475" si="292">VLOOKUP($C476,単価表,10)</f>
        <v>0</v>
      </c>
      <c r="O475" s="77">
        <f t="shared" si="292"/>
        <v>0</v>
      </c>
      <c r="P475" s="77">
        <f t="shared" si="292"/>
        <v>0</v>
      </c>
      <c r="Q475" s="77">
        <f t="shared" si="292"/>
        <v>0</v>
      </c>
      <c r="R475" s="77">
        <f t="shared" si="292"/>
        <v>0</v>
      </c>
      <c r="S475" s="77">
        <f t="shared" si="292"/>
        <v>0</v>
      </c>
      <c r="T475" s="77">
        <f t="shared" si="292"/>
        <v>0</v>
      </c>
      <c r="U475" s="77">
        <f t="shared" si="292"/>
        <v>0</v>
      </c>
      <c r="V475" s="77">
        <f t="shared" si="292"/>
        <v>0</v>
      </c>
      <c r="W475" s="77">
        <f>VLOOKUP($C476,単価表,9)</f>
        <v>0</v>
      </c>
      <c r="X475" s="77">
        <f>VLOOKUP($C476,単価表,9)</f>
        <v>0</v>
      </c>
      <c r="Y475" s="77">
        <f>VLOOKUP($C476,単価表,9)</f>
        <v>0</v>
      </c>
      <c r="Z475" s="77">
        <f>VLOOKUP($C476,単価表,10)</f>
        <v>0</v>
      </c>
      <c r="AA475" s="77">
        <f>VLOOKUP($C476,単価表,10)</f>
        <v>0</v>
      </c>
      <c r="AB475" s="77">
        <f>VLOOKUP($C476,単価表,10)</f>
        <v>0</v>
      </c>
      <c r="AC475" s="77">
        <f>VLOOKUP($C476,単価表,10)</f>
        <v>0</v>
      </c>
      <c r="AD475" s="77">
        <f>VLOOKUP($C476,単価表,10)</f>
        <v>0</v>
      </c>
      <c r="AE475" s="78"/>
      <c r="AF475" s="79"/>
      <c r="AG475" s="71"/>
    </row>
    <row r="476" spans="1:33" x14ac:dyDescent="0.2">
      <c r="A476" s="188"/>
      <c r="B476" s="198"/>
      <c r="C476" s="80">
        <v>12</v>
      </c>
      <c r="D476" s="81" t="s">
        <v>202</v>
      </c>
      <c r="E476" s="82">
        <v>361</v>
      </c>
      <c r="F476" s="83" t="s">
        <v>166</v>
      </c>
      <c r="G476" s="84" t="s">
        <v>114</v>
      </c>
      <c r="H476" s="85">
        <v>43558</v>
      </c>
      <c r="I476" s="85">
        <v>39866</v>
      </c>
      <c r="J476" s="85">
        <v>57498</v>
      </c>
      <c r="K476" s="85">
        <v>49846</v>
      </c>
      <c r="L476" s="85">
        <v>39450</v>
      </c>
      <c r="M476" s="85">
        <v>60449</v>
      </c>
      <c r="N476" s="85">
        <v>45716</v>
      </c>
      <c r="O476" s="85">
        <v>43240</v>
      </c>
      <c r="P476" s="85">
        <v>48519</v>
      </c>
      <c r="Q476" s="85">
        <v>49393</v>
      </c>
      <c r="R476" s="85">
        <v>46316</v>
      </c>
      <c r="S476" s="85">
        <v>44550</v>
      </c>
      <c r="T476" s="85">
        <v>43558</v>
      </c>
      <c r="U476" s="85">
        <v>39866</v>
      </c>
      <c r="V476" s="85">
        <v>57498</v>
      </c>
      <c r="W476" s="85">
        <v>49846</v>
      </c>
      <c r="X476" s="85">
        <v>39450</v>
      </c>
      <c r="Y476" s="85">
        <v>60449</v>
      </c>
      <c r="Z476" s="85">
        <v>45716</v>
      </c>
      <c r="AA476" s="85">
        <v>43240</v>
      </c>
      <c r="AB476" s="85">
        <v>48519</v>
      </c>
      <c r="AC476" s="85">
        <v>49393</v>
      </c>
      <c r="AD476" s="85">
        <v>46316</v>
      </c>
      <c r="AE476" s="103">
        <f>SUM(H476:AD476)</f>
        <v>1092252</v>
      </c>
      <c r="AF476" s="87"/>
      <c r="AG476" s="88"/>
    </row>
    <row r="477" spans="1:33" x14ac:dyDescent="0.2">
      <c r="A477" s="220"/>
      <c r="B477" s="199"/>
      <c r="C477" s="104"/>
      <c r="D477" s="90" t="s">
        <v>204</v>
      </c>
      <c r="E477" s="91">
        <f>IF(C476&lt;8,INT(E475*契約月数),INT(E475*E476*契約月数))</f>
        <v>0</v>
      </c>
      <c r="F477" s="92"/>
      <c r="G477" s="93" t="s">
        <v>136</v>
      </c>
      <c r="H477" s="94">
        <f>INT(H475*H476)</f>
        <v>0</v>
      </c>
      <c r="I477" s="94">
        <f t="shared" ref="I477:AD477" si="293">INT(I475*I476)</f>
        <v>0</v>
      </c>
      <c r="J477" s="94">
        <f t="shared" si="293"/>
        <v>0</v>
      </c>
      <c r="K477" s="94">
        <f t="shared" si="293"/>
        <v>0</v>
      </c>
      <c r="L477" s="94">
        <f t="shared" si="293"/>
        <v>0</v>
      </c>
      <c r="M477" s="94">
        <f t="shared" si="293"/>
        <v>0</v>
      </c>
      <c r="N477" s="94">
        <f t="shared" si="293"/>
        <v>0</v>
      </c>
      <c r="O477" s="94">
        <f t="shared" si="293"/>
        <v>0</v>
      </c>
      <c r="P477" s="94">
        <f t="shared" si="293"/>
        <v>0</v>
      </c>
      <c r="Q477" s="94">
        <f t="shared" si="293"/>
        <v>0</v>
      </c>
      <c r="R477" s="94">
        <f t="shared" si="293"/>
        <v>0</v>
      </c>
      <c r="S477" s="94">
        <f t="shared" si="293"/>
        <v>0</v>
      </c>
      <c r="T477" s="94">
        <f t="shared" si="293"/>
        <v>0</v>
      </c>
      <c r="U477" s="94">
        <f t="shared" si="293"/>
        <v>0</v>
      </c>
      <c r="V477" s="94">
        <f t="shared" si="293"/>
        <v>0</v>
      </c>
      <c r="W477" s="94">
        <f t="shared" si="293"/>
        <v>0</v>
      </c>
      <c r="X477" s="94">
        <f t="shared" si="293"/>
        <v>0</v>
      </c>
      <c r="Y477" s="94">
        <f t="shared" si="293"/>
        <v>0</v>
      </c>
      <c r="Z477" s="94">
        <f t="shared" si="293"/>
        <v>0</v>
      </c>
      <c r="AA477" s="94">
        <f t="shared" si="293"/>
        <v>0</v>
      </c>
      <c r="AB477" s="94">
        <f t="shared" si="293"/>
        <v>0</v>
      </c>
      <c r="AC477" s="94">
        <f t="shared" si="293"/>
        <v>0</v>
      </c>
      <c r="AD477" s="94">
        <f t="shared" si="293"/>
        <v>0</v>
      </c>
      <c r="AE477" s="107">
        <f>SUM(H477:AD477)</f>
        <v>0</v>
      </c>
      <c r="AF477" s="96">
        <f>ROUNDDOWN(E477+AE477,0)</f>
        <v>0</v>
      </c>
      <c r="AG477" s="32"/>
    </row>
    <row r="478" spans="1:33" x14ac:dyDescent="0.2">
      <c r="A478" s="193">
        <v>6</v>
      </c>
      <c r="B478" s="221" t="s">
        <v>32</v>
      </c>
      <c r="C478" s="102"/>
      <c r="D478" s="73" t="s">
        <v>203</v>
      </c>
      <c r="E478" s="74">
        <f>VLOOKUP(C479,単価表,7)</f>
        <v>0</v>
      </c>
      <c r="F478" s="75"/>
      <c r="G478" s="76" t="s">
        <v>113</v>
      </c>
      <c r="H478" s="77">
        <f>VLOOKUP($C479,単価表,10)</f>
        <v>0</v>
      </c>
      <c r="I478" s="77">
        <f>VLOOKUP($C479,単価表,10)</f>
        <v>0</v>
      </c>
      <c r="J478" s="77">
        <f>VLOOKUP($C479,単価表,10)</f>
        <v>0</v>
      </c>
      <c r="K478" s="77">
        <f>VLOOKUP($C479,単価表,9)</f>
        <v>0</v>
      </c>
      <c r="L478" s="77">
        <f>VLOOKUP($C479,単価表,9)</f>
        <v>0</v>
      </c>
      <c r="M478" s="77">
        <f>VLOOKUP($C479,単価表,9)</f>
        <v>0</v>
      </c>
      <c r="N478" s="77">
        <f t="shared" ref="N478:V478" si="294">VLOOKUP($C479,単価表,10)</f>
        <v>0</v>
      </c>
      <c r="O478" s="77">
        <f t="shared" si="294"/>
        <v>0</v>
      </c>
      <c r="P478" s="77">
        <f t="shared" si="294"/>
        <v>0</v>
      </c>
      <c r="Q478" s="77">
        <f t="shared" si="294"/>
        <v>0</v>
      </c>
      <c r="R478" s="77">
        <f t="shared" si="294"/>
        <v>0</v>
      </c>
      <c r="S478" s="77">
        <f t="shared" si="294"/>
        <v>0</v>
      </c>
      <c r="T478" s="77">
        <f t="shared" si="294"/>
        <v>0</v>
      </c>
      <c r="U478" s="77">
        <f t="shared" si="294"/>
        <v>0</v>
      </c>
      <c r="V478" s="77">
        <f t="shared" si="294"/>
        <v>0</v>
      </c>
      <c r="W478" s="77">
        <f>VLOOKUP($C479,単価表,9)</f>
        <v>0</v>
      </c>
      <c r="X478" s="77">
        <f>VLOOKUP($C479,単価表,9)</f>
        <v>0</v>
      </c>
      <c r="Y478" s="77">
        <f>VLOOKUP($C479,単価表,9)</f>
        <v>0</v>
      </c>
      <c r="Z478" s="77">
        <f>VLOOKUP($C479,単価表,10)</f>
        <v>0</v>
      </c>
      <c r="AA478" s="77">
        <f>VLOOKUP($C479,単価表,10)</f>
        <v>0</v>
      </c>
      <c r="AB478" s="77">
        <f>VLOOKUP($C479,単価表,10)</f>
        <v>0</v>
      </c>
      <c r="AC478" s="77">
        <f>VLOOKUP($C479,単価表,10)</f>
        <v>0</v>
      </c>
      <c r="AD478" s="77">
        <f>VLOOKUP($C479,単価表,10)</f>
        <v>0</v>
      </c>
      <c r="AE478" s="78"/>
      <c r="AF478" s="79"/>
      <c r="AG478" s="71"/>
    </row>
    <row r="479" spans="1:33" x14ac:dyDescent="0.2">
      <c r="A479" s="188"/>
      <c r="B479" s="198"/>
      <c r="C479" s="80">
        <v>12</v>
      </c>
      <c r="D479" s="81" t="s">
        <v>202</v>
      </c>
      <c r="E479" s="82">
        <v>127</v>
      </c>
      <c r="F479" s="83" t="s">
        <v>166</v>
      </c>
      <c r="G479" s="84" t="s">
        <v>114</v>
      </c>
      <c r="H479" s="85">
        <v>13447</v>
      </c>
      <c r="I479" s="85">
        <v>14242</v>
      </c>
      <c r="J479" s="85">
        <v>16050</v>
      </c>
      <c r="K479" s="85">
        <v>14187</v>
      </c>
      <c r="L479" s="85">
        <v>11029</v>
      </c>
      <c r="M479" s="85">
        <v>16159</v>
      </c>
      <c r="N479" s="85">
        <v>15469</v>
      </c>
      <c r="O479" s="85">
        <v>13550</v>
      </c>
      <c r="P479" s="85">
        <v>13230</v>
      </c>
      <c r="Q479" s="85">
        <v>13254</v>
      </c>
      <c r="R479" s="85">
        <v>13555</v>
      </c>
      <c r="S479" s="85">
        <v>13646</v>
      </c>
      <c r="T479" s="85">
        <v>13447</v>
      </c>
      <c r="U479" s="85">
        <v>14242</v>
      </c>
      <c r="V479" s="85">
        <v>16050</v>
      </c>
      <c r="W479" s="85">
        <v>14187</v>
      </c>
      <c r="X479" s="85">
        <v>11029</v>
      </c>
      <c r="Y479" s="85">
        <v>16159</v>
      </c>
      <c r="Z479" s="85">
        <v>15469</v>
      </c>
      <c r="AA479" s="85">
        <v>13550</v>
      </c>
      <c r="AB479" s="85">
        <v>13230</v>
      </c>
      <c r="AC479" s="85">
        <v>13254</v>
      </c>
      <c r="AD479" s="85">
        <v>13555</v>
      </c>
      <c r="AE479" s="103">
        <f>SUM(H479:AD479)</f>
        <v>321990</v>
      </c>
      <c r="AF479" s="87"/>
      <c r="AG479" s="88"/>
    </row>
    <row r="480" spans="1:33" x14ac:dyDescent="0.2">
      <c r="A480" s="220"/>
      <c r="B480" s="199"/>
      <c r="C480" s="104"/>
      <c r="D480" s="90" t="s">
        <v>204</v>
      </c>
      <c r="E480" s="91">
        <f>IF(C479&lt;8,INT(E478*契約月数),INT(E478*E479*契約月数))</f>
        <v>0</v>
      </c>
      <c r="F480" s="92"/>
      <c r="G480" s="93" t="s">
        <v>136</v>
      </c>
      <c r="H480" s="94">
        <f>INT(H478*H479)</f>
        <v>0</v>
      </c>
      <c r="I480" s="94">
        <f t="shared" ref="I480:AD480" si="295">INT(I478*I479)</f>
        <v>0</v>
      </c>
      <c r="J480" s="94">
        <f t="shared" si="295"/>
        <v>0</v>
      </c>
      <c r="K480" s="94">
        <f t="shared" si="295"/>
        <v>0</v>
      </c>
      <c r="L480" s="94">
        <f t="shared" si="295"/>
        <v>0</v>
      </c>
      <c r="M480" s="94">
        <f t="shared" si="295"/>
        <v>0</v>
      </c>
      <c r="N480" s="94">
        <f t="shared" si="295"/>
        <v>0</v>
      </c>
      <c r="O480" s="94">
        <f t="shared" si="295"/>
        <v>0</v>
      </c>
      <c r="P480" s="94">
        <f t="shared" si="295"/>
        <v>0</v>
      </c>
      <c r="Q480" s="94">
        <f t="shared" si="295"/>
        <v>0</v>
      </c>
      <c r="R480" s="94">
        <f t="shared" si="295"/>
        <v>0</v>
      </c>
      <c r="S480" s="94">
        <f t="shared" si="295"/>
        <v>0</v>
      </c>
      <c r="T480" s="94">
        <f t="shared" si="295"/>
        <v>0</v>
      </c>
      <c r="U480" s="94">
        <f t="shared" si="295"/>
        <v>0</v>
      </c>
      <c r="V480" s="94">
        <f t="shared" si="295"/>
        <v>0</v>
      </c>
      <c r="W480" s="94">
        <f t="shared" si="295"/>
        <v>0</v>
      </c>
      <c r="X480" s="94">
        <f t="shared" si="295"/>
        <v>0</v>
      </c>
      <c r="Y480" s="94">
        <f t="shared" si="295"/>
        <v>0</v>
      </c>
      <c r="Z480" s="94">
        <f t="shared" si="295"/>
        <v>0</v>
      </c>
      <c r="AA480" s="94">
        <f t="shared" si="295"/>
        <v>0</v>
      </c>
      <c r="AB480" s="94">
        <f t="shared" si="295"/>
        <v>0</v>
      </c>
      <c r="AC480" s="94">
        <f t="shared" si="295"/>
        <v>0</v>
      </c>
      <c r="AD480" s="94">
        <f t="shared" si="295"/>
        <v>0</v>
      </c>
      <c r="AE480" s="107">
        <f>SUM(H480:AD480)</f>
        <v>0</v>
      </c>
      <c r="AF480" s="96">
        <f>ROUNDDOWN(E480+AE480,0)</f>
        <v>0</v>
      </c>
      <c r="AG480" s="32"/>
    </row>
    <row r="481" spans="1:34" x14ac:dyDescent="0.2">
      <c r="A481" s="193">
        <v>7</v>
      </c>
      <c r="B481" s="221" t="s">
        <v>178</v>
      </c>
      <c r="C481" s="105"/>
      <c r="D481" s="73" t="s">
        <v>203</v>
      </c>
      <c r="E481" s="74">
        <f>VLOOKUP(C482,単価表,7)</f>
        <v>0</v>
      </c>
      <c r="F481" s="75"/>
      <c r="G481" s="76" t="s">
        <v>113</v>
      </c>
      <c r="H481" s="77">
        <f>VLOOKUP($C482,単価表,10)</f>
        <v>0</v>
      </c>
      <c r="I481" s="77">
        <f>VLOOKUP($C482,単価表,10)</f>
        <v>0</v>
      </c>
      <c r="J481" s="77">
        <f>VLOOKUP($C482,単価表,10)</f>
        <v>0</v>
      </c>
      <c r="K481" s="77">
        <f>VLOOKUP($C482,単価表,9)</f>
        <v>0</v>
      </c>
      <c r="L481" s="77">
        <f>VLOOKUP($C482,単価表,9)</f>
        <v>0</v>
      </c>
      <c r="M481" s="77">
        <f>VLOOKUP($C482,単価表,9)</f>
        <v>0</v>
      </c>
      <c r="N481" s="77">
        <f t="shared" ref="N481:V481" si="296">VLOOKUP($C482,単価表,10)</f>
        <v>0</v>
      </c>
      <c r="O481" s="77">
        <f t="shared" si="296"/>
        <v>0</v>
      </c>
      <c r="P481" s="77">
        <f t="shared" si="296"/>
        <v>0</v>
      </c>
      <c r="Q481" s="77">
        <f t="shared" si="296"/>
        <v>0</v>
      </c>
      <c r="R481" s="77">
        <f t="shared" si="296"/>
        <v>0</v>
      </c>
      <c r="S481" s="77">
        <f t="shared" si="296"/>
        <v>0</v>
      </c>
      <c r="T481" s="77">
        <f t="shared" si="296"/>
        <v>0</v>
      </c>
      <c r="U481" s="77">
        <f t="shared" si="296"/>
        <v>0</v>
      </c>
      <c r="V481" s="77">
        <f t="shared" si="296"/>
        <v>0</v>
      </c>
      <c r="W481" s="77">
        <f>VLOOKUP($C482,単価表,9)</f>
        <v>0</v>
      </c>
      <c r="X481" s="77">
        <f>VLOOKUP($C482,単価表,9)</f>
        <v>0</v>
      </c>
      <c r="Y481" s="77">
        <f>VLOOKUP($C482,単価表,9)</f>
        <v>0</v>
      </c>
      <c r="Z481" s="77">
        <f>VLOOKUP($C482,単価表,10)</f>
        <v>0</v>
      </c>
      <c r="AA481" s="77">
        <f>VLOOKUP($C482,単価表,10)</f>
        <v>0</v>
      </c>
      <c r="AB481" s="77">
        <f>VLOOKUP($C482,単価表,10)</f>
        <v>0</v>
      </c>
      <c r="AC481" s="77">
        <f>VLOOKUP($C482,単価表,10)</f>
        <v>0</v>
      </c>
      <c r="AD481" s="77">
        <f>VLOOKUP($C482,単価表,10)</f>
        <v>0</v>
      </c>
      <c r="AE481" s="78"/>
      <c r="AF481" s="79"/>
      <c r="AG481" s="71"/>
    </row>
    <row r="482" spans="1:34" x14ac:dyDescent="0.2">
      <c r="A482" s="188"/>
      <c r="B482" s="198"/>
      <c r="C482" s="80">
        <v>8</v>
      </c>
      <c r="D482" s="81" t="s">
        <v>202</v>
      </c>
      <c r="E482" s="82">
        <v>12</v>
      </c>
      <c r="F482" s="83" t="s">
        <v>167</v>
      </c>
      <c r="G482" s="84" t="s">
        <v>114</v>
      </c>
      <c r="H482" s="85">
        <v>1033</v>
      </c>
      <c r="I482" s="85">
        <v>1055</v>
      </c>
      <c r="J482" s="85">
        <v>1055</v>
      </c>
      <c r="K482" s="85">
        <v>1137</v>
      </c>
      <c r="L482" s="85">
        <v>1072</v>
      </c>
      <c r="M482" s="85">
        <v>1273</v>
      </c>
      <c r="N482" s="85">
        <v>1330</v>
      </c>
      <c r="O482" s="85">
        <v>1000</v>
      </c>
      <c r="P482" s="85">
        <v>1307</v>
      </c>
      <c r="Q482" s="85">
        <v>1437</v>
      </c>
      <c r="R482" s="85">
        <v>1498</v>
      </c>
      <c r="S482" s="85">
        <v>1352</v>
      </c>
      <c r="T482" s="85">
        <v>1033</v>
      </c>
      <c r="U482" s="85">
        <v>1055</v>
      </c>
      <c r="V482" s="85">
        <v>1055</v>
      </c>
      <c r="W482" s="85">
        <v>1137</v>
      </c>
      <c r="X482" s="85">
        <v>1072</v>
      </c>
      <c r="Y482" s="85">
        <v>1273</v>
      </c>
      <c r="Z482" s="85">
        <v>1330</v>
      </c>
      <c r="AA482" s="85">
        <v>1000</v>
      </c>
      <c r="AB482" s="85">
        <v>1307</v>
      </c>
      <c r="AC482" s="85">
        <v>1437</v>
      </c>
      <c r="AD482" s="85">
        <v>1498</v>
      </c>
      <c r="AE482" s="103">
        <f>SUM(H482:AD482)</f>
        <v>27746</v>
      </c>
      <c r="AF482" s="87"/>
      <c r="AG482" s="88"/>
    </row>
    <row r="483" spans="1:34" x14ac:dyDescent="0.2">
      <c r="A483" s="189"/>
      <c r="B483" s="222"/>
      <c r="C483" s="106"/>
      <c r="D483" s="90" t="s">
        <v>204</v>
      </c>
      <c r="E483" s="91">
        <f>IF(C482&lt;8,INT(E481*契約月数),INT(E481*E482*契約月数))</f>
        <v>0</v>
      </c>
      <c r="F483" s="92"/>
      <c r="G483" s="93" t="s">
        <v>136</v>
      </c>
      <c r="H483" s="94">
        <f>INT(H481*H482)</f>
        <v>0</v>
      </c>
      <c r="I483" s="94">
        <f t="shared" ref="I483:AD483" si="297">INT(I481*I482)</f>
        <v>0</v>
      </c>
      <c r="J483" s="94">
        <f t="shared" si="297"/>
        <v>0</v>
      </c>
      <c r="K483" s="94">
        <f t="shared" si="297"/>
        <v>0</v>
      </c>
      <c r="L483" s="94">
        <f t="shared" si="297"/>
        <v>0</v>
      </c>
      <c r="M483" s="94">
        <f t="shared" si="297"/>
        <v>0</v>
      </c>
      <c r="N483" s="94">
        <f t="shared" si="297"/>
        <v>0</v>
      </c>
      <c r="O483" s="94">
        <f t="shared" si="297"/>
        <v>0</v>
      </c>
      <c r="P483" s="94">
        <f t="shared" si="297"/>
        <v>0</v>
      </c>
      <c r="Q483" s="94">
        <f t="shared" si="297"/>
        <v>0</v>
      </c>
      <c r="R483" s="94">
        <f t="shared" si="297"/>
        <v>0</v>
      </c>
      <c r="S483" s="94">
        <f t="shared" si="297"/>
        <v>0</v>
      </c>
      <c r="T483" s="94">
        <f t="shared" si="297"/>
        <v>0</v>
      </c>
      <c r="U483" s="94">
        <f t="shared" si="297"/>
        <v>0</v>
      </c>
      <c r="V483" s="94">
        <f t="shared" si="297"/>
        <v>0</v>
      </c>
      <c r="W483" s="94">
        <f t="shared" si="297"/>
        <v>0</v>
      </c>
      <c r="X483" s="94">
        <f t="shared" si="297"/>
        <v>0</v>
      </c>
      <c r="Y483" s="94">
        <f t="shared" si="297"/>
        <v>0</v>
      </c>
      <c r="Z483" s="94">
        <f t="shared" si="297"/>
        <v>0</v>
      </c>
      <c r="AA483" s="94">
        <f t="shared" si="297"/>
        <v>0</v>
      </c>
      <c r="AB483" s="94">
        <f t="shared" si="297"/>
        <v>0</v>
      </c>
      <c r="AC483" s="94">
        <f t="shared" si="297"/>
        <v>0</v>
      </c>
      <c r="AD483" s="94">
        <f t="shared" si="297"/>
        <v>0</v>
      </c>
      <c r="AE483" s="107">
        <f>SUM(H483:AD483)</f>
        <v>0</v>
      </c>
      <c r="AF483" s="96">
        <f>ROUNDDOWN(E483+AE483,0)</f>
        <v>0</v>
      </c>
      <c r="AG483" s="32"/>
    </row>
    <row r="484" spans="1:34" x14ac:dyDescent="0.2">
      <c r="A484" s="194">
        <v>7.1</v>
      </c>
      <c r="B484" s="237"/>
      <c r="C484" s="108"/>
      <c r="D484" s="73" t="s">
        <v>203</v>
      </c>
      <c r="E484" s="74">
        <f>VLOOKUP(C485,単価表,7)</f>
        <v>0</v>
      </c>
      <c r="F484" s="75"/>
      <c r="G484" s="76" t="s">
        <v>113</v>
      </c>
      <c r="H484" s="77">
        <f>VLOOKUP($C485,単価表,10)</f>
        <v>0</v>
      </c>
      <c r="I484" s="77">
        <f>VLOOKUP($C485,単価表,10)</f>
        <v>0</v>
      </c>
      <c r="J484" s="77">
        <f>VLOOKUP($C485,単価表,10)</f>
        <v>0</v>
      </c>
      <c r="K484" s="77">
        <f>VLOOKUP($C485,単価表,9)</f>
        <v>0</v>
      </c>
      <c r="L484" s="77">
        <f>VLOOKUP($C485,単価表,9)</f>
        <v>0</v>
      </c>
      <c r="M484" s="77">
        <f>VLOOKUP($C485,単価表,9)</f>
        <v>0</v>
      </c>
      <c r="N484" s="77">
        <f t="shared" ref="N484:V484" si="298">VLOOKUP($C485,単価表,10)</f>
        <v>0</v>
      </c>
      <c r="O484" s="77">
        <f t="shared" si="298"/>
        <v>0</v>
      </c>
      <c r="P484" s="77">
        <f t="shared" si="298"/>
        <v>0</v>
      </c>
      <c r="Q484" s="77">
        <f t="shared" si="298"/>
        <v>0</v>
      </c>
      <c r="R484" s="77">
        <f t="shared" si="298"/>
        <v>0</v>
      </c>
      <c r="S484" s="77">
        <f t="shared" si="298"/>
        <v>0</v>
      </c>
      <c r="T484" s="77">
        <f t="shared" si="298"/>
        <v>0</v>
      </c>
      <c r="U484" s="77">
        <f t="shared" si="298"/>
        <v>0</v>
      </c>
      <c r="V484" s="77">
        <f t="shared" si="298"/>
        <v>0</v>
      </c>
      <c r="W484" s="77">
        <f>VLOOKUP($C485,単価表,9)</f>
        <v>0</v>
      </c>
      <c r="X484" s="77">
        <f>VLOOKUP($C485,単価表,9)</f>
        <v>0</v>
      </c>
      <c r="Y484" s="77">
        <f>VLOOKUP($C485,単価表,9)</f>
        <v>0</v>
      </c>
      <c r="Z484" s="77">
        <f>VLOOKUP($C485,単価表,10)</f>
        <v>0</v>
      </c>
      <c r="AA484" s="77">
        <f>VLOOKUP($C485,単価表,10)</f>
        <v>0</v>
      </c>
      <c r="AB484" s="77">
        <f>VLOOKUP($C485,単価表,10)</f>
        <v>0</v>
      </c>
      <c r="AC484" s="77">
        <f>VLOOKUP($C485,単価表,10)</f>
        <v>0</v>
      </c>
      <c r="AD484" s="77">
        <f>VLOOKUP($C485,単価表,10)</f>
        <v>0</v>
      </c>
      <c r="AE484" s="78"/>
      <c r="AF484" s="79"/>
      <c r="AG484" s="71"/>
    </row>
    <row r="485" spans="1:34" x14ac:dyDescent="0.2">
      <c r="A485" s="195"/>
      <c r="B485" s="234"/>
      <c r="C485" s="80">
        <v>10</v>
      </c>
      <c r="D485" s="81" t="s">
        <v>202</v>
      </c>
      <c r="E485" s="82">
        <v>28</v>
      </c>
      <c r="F485" s="83" t="s">
        <v>166</v>
      </c>
      <c r="G485" s="84" t="s">
        <v>114</v>
      </c>
      <c r="H485" s="85">
        <v>1810</v>
      </c>
      <c r="I485" s="85">
        <v>2079</v>
      </c>
      <c r="J485" s="85">
        <v>1909</v>
      </c>
      <c r="K485" s="85">
        <v>1957</v>
      </c>
      <c r="L485" s="85">
        <v>1504</v>
      </c>
      <c r="M485" s="85">
        <v>1827</v>
      </c>
      <c r="N485" s="85">
        <v>707</v>
      </c>
      <c r="O485" s="85">
        <v>1798</v>
      </c>
      <c r="P485" s="85">
        <v>1944</v>
      </c>
      <c r="Q485" s="85">
        <v>1628</v>
      </c>
      <c r="R485" s="85">
        <v>1863</v>
      </c>
      <c r="S485" s="85">
        <v>2158</v>
      </c>
      <c r="T485" s="85">
        <v>1810</v>
      </c>
      <c r="U485" s="85">
        <v>2079</v>
      </c>
      <c r="V485" s="85">
        <v>1909</v>
      </c>
      <c r="W485" s="85">
        <v>1957</v>
      </c>
      <c r="X485" s="85">
        <v>1504</v>
      </c>
      <c r="Y485" s="85">
        <v>1827</v>
      </c>
      <c r="Z485" s="85">
        <v>707</v>
      </c>
      <c r="AA485" s="85">
        <v>1798</v>
      </c>
      <c r="AB485" s="85">
        <v>1944</v>
      </c>
      <c r="AC485" s="85">
        <v>1628</v>
      </c>
      <c r="AD485" s="85">
        <v>1863</v>
      </c>
      <c r="AE485" s="103">
        <f>SUM(H485:AD485)</f>
        <v>40210</v>
      </c>
      <c r="AF485" s="87"/>
      <c r="AG485" s="88"/>
    </row>
    <row r="486" spans="1:34" ht="13.8" thickBot="1" x14ac:dyDescent="0.25">
      <c r="A486" s="196"/>
      <c r="B486" s="235"/>
      <c r="C486" s="104"/>
      <c r="D486" s="90" t="s">
        <v>204</v>
      </c>
      <c r="E486" s="91">
        <f>IF(C485&lt;8,INT(E484*契約月数),INT(E484*E485*契約月数))</f>
        <v>0</v>
      </c>
      <c r="F486" s="92"/>
      <c r="G486" s="93" t="s">
        <v>136</v>
      </c>
      <c r="H486" s="94">
        <f>INT(H484*H485)</f>
        <v>0</v>
      </c>
      <c r="I486" s="94">
        <f t="shared" ref="I486:AD486" si="299">INT(I484*I485)</f>
        <v>0</v>
      </c>
      <c r="J486" s="94">
        <f t="shared" si="299"/>
        <v>0</v>
      </c>
      <c r="K486" s="94">
        <f t="shared" si="299"/>
        <v>0</v>
      </c>
      <c r="L486" s="94">
        <f t="shared" si="299"/>
        <v>0</v>
      </c>
      <c r="M486" s="94">
        <f t="shared" si="299"/>
        <v>0</v>
      </c>
      <c r="N486" s="94">
        <f t="shared" si="299"/>
        <v>0</v>
      </c>
      <c r="O486" s="94">
        <f t="shared" si="299"/>
        <v>0</v>
      </c>
      <c r="P486" s="94">
        <f t="shared" si="299"/>
        <v>0</v>
      </c>
      <c r="Q486" s="94">
        <f t="shared" si="299"/>
        <v>0</v>
      </c>
      <c r="R486" s="94">
        <f t="shared" si="299"/>
        <v>0</v>
      </c>
      <c r="S486" s="94">
        <f t="shared" si="299"/>
        <v>0</v>
      </c>
      <c r="T486" s="94">
        <f t="shared" si="299"/>
        <v>0</v>
      </c>
      <c r="U486" s="94">
        <f t="shared" si="299"/>
        <v>0</v>
      </c>
      <c r="V486" s="94">
        <f t="shared" si="299"/>
        <v>0</v>
      </c>
      <c r="W486" s="94">
        <f t="shared" si="299"/>
        <v>0</v>
      </c>
      <c r="X486" s="94">
        <f t="shared" si="299"/>
        <v>0</v>
      </c>
      <c r="Y486" s="94">
        <f t="shared" si="299"/>
        <v>0</v>
      </c>
      <c r="Z486" s="94">
        <f t="shared" si="299"/>
        <v>0</v>
      </c>
      <c r="AA486" s="94">
        <f t="shared" si="299"/>
        <v>0</v>
      </c>
      <c r="AB486" s="94">
        <f t="shared" si="299"/>
        <v>0</v>
      </c>
      <c r="AC486" s="94">
        <f t="shared" si="299"/>
        <v>0</v>
      </c>
      <c r="AD486" s="94">
        <f t="shared" si="299"/>
        <v>0</v>
      </c>
      <c r="AE486" s="107">
        <f>SUM(H486:AD486)</f>
        <v>0</v>
      </c>
      <c r="AF486" s="96">
        <f>ROUNDDOWN(E486+AE486,0)</f>
        <v>0</v>
      </c>
      <c r="AG486" s="32"/>
    </row>
    <row r="487" spans="1:34" s="100" customFormat="1" ht="13.8" thickBot="1" x14ac:dyDescent="0.25">
      <c r="A487" s="99"/>
      <c r="AE487" s="38" t="s">
        <v>132</v>
      </c>
      <c r="AF487" s="101">
        <f>SUM(AF465:AF486)</f>
        <v>0</v>
      </c>
    </row>
    <row r="488" spans="1:34" s="100" customFormat="1" x14ac:dyDescent="0.2">
      <c r="A488" s="99"/>
    </row>
    <row r="489" spans="1:34" s="100" customFormat="1" x14ac:dyDescent="0.2">
      <c r="A489" s="53" t="s">
        <v>131</v>
      </c>
      <c r="B489" s="54"/>
      <c r="C489" s="54"/>
      <c r="D489" s="55"/>
      <c r="E489" s="56"/>
      <c r="F489" s="56"/>
      <c r="G489" s="56"/>
      <c r="H489" s="56"/>
      <c r="I489" s="57"/>
      <c r="J489" s="58"/>
      <c r="K489" s="59"/>
      <c r="L489" s="59"/>
      <c r="M489" s="59"/>
      <c r="N489" s="60"/>
      <c r="O489" s="60"/>
      <c r="P489" s="60"/>
      <c r="Q489" s="60"/>
      <c r="R489" s="60"/>
      <c r="S489" s="60"/>
      <c r="T489" s="60"/>
      <c r="U489" s="60"/>
      <c r="V489" s="60"/>
      <c r="W489" s="60"/>
      <c r="X489" s="60"/>
      <c r="Y489" s="60"/>
      <c r="Z489" s="60"/>
      <c r="AA489" s="60"/>
      <c r="AB489" s="60"/>
      <c r="AC489" s="60"/>
      <c r="AD489" s="60"/>
      <c r="AE489" s="61"/>
      <c r="AF489" s="60"/>
      <c r="AG489" s="61"/>
      <c r="AH489" s="61"/>
    </row>
    <row r="490" spans="1:34" x14ac:dyDescent="0.2">
      <c r="A490" s="208" t="s">
        <v>115</v>
      </c>
      <c r="B490" s="209"/>
      <c r="C490" s="201" t="s">
        <v>119</v>
      </c>
      <c r="D490" s="62"/>
      <c r="E490" s="63"/>
      <c r="F490" s="64"/>
      <c r="G490" s="175" t="s">
        <v>135</v>
      </c>
      <c r="H490" s="176"/>
      <c r="I490" s="176"/>
      <c r="J490" s="176"/>
      <c r="K490" s="176"/>
      <c r="L490" s="176"/>
      <c r="M490" s="176"/>
      <c r="N490" s="176"/>
      <c r="O490" s="176"/>
      <c r="P490" s="176"/>
      <c r="Q490" s="176"/>
      <c r="R490" s="176"/>
      <c r="S490" s="176"/>
      <c r="T490" s="176"/>
      <c r="U490" s="176"/>
      <c r="V490" s="176"/>
      <c r="W490" s="176"/>
      <c r="X490" s="176"/>
      <c r="Y490" s="177"/>
      <c r="Z490" s="177"/>
      <c r="AA490" s="177"/>
      <c r="AB490" s="177"/>
      <c r="AC490" s="177"/>
      <c r="AD490" s="177"/>
      <c r="AE490" s="178"/>
      <c r="AF490" s="201" t="s">
        <v>142</v>
      </c>
      <c r="AG490" s="32"/>
    </row>
    <row r="491" spans="1:34" x14ac:dyDescent="0.2">
      <c r="A491" s="210"/>
      <c r="B491" s="211"/>
      <c r="C491" s="173"/>
      <c r="D491" s="179" t="s">
        <v>133</v>
      </c>
      <c r="E491" s="180"/>
      <c r="F491" s="181"/>
      <c r="G491" s="182" t="s">
        <v>1</v>
      </c>
      <c r="H491" s="184" t="s">
        <v>14</v>
      </c>
      <c r="I491" s="185"/>
      <c r="J491" s="185"/>
      <c r="K491" s="185"/>
      <c r="L491" s="185"/>
      <c r="M491" s="185"/>
      <c r="N491" s="185"/>
      <c r="O491" s="185"/>
      <c r="P491" s="186"/>
      <c r="Q491" s="184" t="s">
        <v>15</v>
      </c>
      <c r="R491" s="185"/>
      <c r="S491" s="185"/>
      <c r="T491" s="185"/>
      <c r="U491" s="185"/>
      <c r="V491" s="185"/>
      <c r="W491" s="185"/>
      <c r="X491" s="185"/>
      <c r="Y491" s="185"/>
      <c r="Z491" s="185"/>
      <c r="AA491" s="185"/>
      <c r="AB491" s="186"/>
      <c r="AC491" s="184" t="s">
        <v>16</v>
      </c>
      <c r="AD491" s="186"/>
      <c r="AE491" s="65" t="s">
        <v>140</v>
      </c>
      <c r="AF491" s="256"/>
      <c r="AG491" s="32"/>
    </row>
    <row r="492" spans="1:34" ht="13.5" customHeight="1" x14ac:dyDescent="0.2">
      <c r="A492" s="212"/>
      <c r="B492" s="213"/>
      <c r="C492" s="202"/>
      <c r="D492" s="66"/>
      <c r="E492" s="67"/>
      <c r="F492" s="68"/>
      <c r="G492" s="183"/>
      <c r="H492" s="69" t="s">
        <v>2</v>
      </c>
      <c r="I492" s="69" t="s">
        <v>3</v>
      </c>
      <c r="J492" s="69" t="s">
        <v>4</v>
      </c>
      <c r="K492" s="69" t="s">
        <v>5</v>
      </c>
      <c r="L492" s="69" t="s">
        <v>6</v>
      </c>
      <c r="M492" s="69" t="s">
        <v>7</v>
      </c>
      <c r="N492" s="69" t="s">
        <v>8</v>
      </c>
      <c r="O492" s="69" t="s">
        <v>9</v>
      </c>
      <c r="P492" s="69" t="s">
        <v>10</v>
      </c>
      <c r="Q492" s="69" t="s">
        <v>11</v>
      </c>
      <c r="R492" s="69" t="s">
        <v>12</v>
      </c>
      <c r="S492" s="69" t="s">
        <v>13</v>
      </c>
      <c r="T492" s="69" t="s">
        <v>2</v>
      </c>
      <c r="U492" s="69" t="s">
        <v>3</v>
      </c>
      <c r="V492" s="69" t="s">
        <v>4</v>
      </c>
      <c r="W492" s="69" t="s">
        <v>5</v>
      </c>
      <c r="X492" s="69" t="s">
        <v>6</v>
      </c>
      <c r="Y492" s="69" t="s">
        <v>7</v>
      </c>
      <c r="Z492" s="69" t="s">
        <v>8</v>
      </c>
      <c r="AA492" s="69" t="s">
        <v>9</v>
      </c>
      <c r="AB492" s="69" t="s">
        <v>10</v>
      </c>
      <c r="AC492" s="69" t="s">
        <v>11</v>
      </c>
      <c r="AD492" s="69" t="s">
        <v>12</v>
      </c>
      <c r="AE492" s="70" t="s">
        <v>134</v>
      </c>
      <c r="AF492" s="257"/>
      <c r="AG492" s="71"/>
    </row>
    <row r="493" spans="1:34" x14ac:dyDescent="0.2">
      <c r="A493" s="214" t="s">
        <v>200</v>
      </c>
      <c r="B493" s="215"/>
      <c r="C493" s="115"/>
      <c r="D493" s="73" t="s">
        <v>203</v>
      </c>
      <c r="E493" s="74">
        <f>VLOOKUP(C494,単価表,7)</f>
        <v>0</v>
      </c>
      <c r="F493" s="75"/>
      <c r="G493" s="76" t="s">
        <v>113</v>
      </c>
      <c r="H493" s="77">
        <f>VLOOKUP($C494,単価表,10)</f>
        <v>0</v>
      </c>
      <c r="I493" s="77">
        <f>VLOOKUP($C494,単価表,10)</f>
        <v>0</v>
      </c>
      <c r="J493" s="77">
        <f>VLOOKUP($C494,単価表,10)</f>
        <v>0</v>
      </c>
      <c r="K493" s="77">
        <f>VLOOKUP($C494,単価表,9)</f>
        <v>0</v>
      </c>
      <c r="L493" s="77">
        <f>VLOOKUP($C494,単価表,9)</f>
        <v>0</v>
      </c>
      <c r="M493" s="77">
        <f>VLOOKUP($C494,単価表,9)</f>
        <v>0</v>
      </c>
      <c r="N493" s="77">
        <f t="shared" ref="N493:V493" si="300">VLOOKUP($C494,単価表,10)</f>
        <v>0</v>
      </c>
      <c r="O493" s="77">
        <f t="shared" si="300"/>
        <v>0</v>
      </c>
      <c r="P493" s="77">
        <f t="shared" si="300"/>
        <v>0</v>
      </c>
      <c r="Q493" s="77">
        <f t="shared" si="300"/>
        <v>0</v>
      </c>
      <c r="R493" s="77">
        <f t="shared" si="300"/>
        <v>0</v>
      </c>
      <c r="S493" s="77">
        <f t="shared" si="300"/>
        <v>0</v>
      </c>
      <c r="T493" s="77">
        <f t="shared" si="300"/>
        <v>0</v>
      </c>
      <c r="U493" s="77">
        <f t="shared" si="300"/>
        <v>0</v>
      </c>
      <c r="V493" s="77">
        <f t="shared" si="300"/>
        <v>0</v>
      </c>
      <c r="W493" s="77">
        <f>VLOOKUP($C494,単価表,9)</f>
        <v>0</v>
      </c>
      <c r="X493" s="77">
        <f>VLOOKUP($C494,単価表,9)</f>
        <v>0</v>
      </c>
      <c r="Y493" s="77">
        <f>VLOOKUP($C494,単価表,9)</f>
        <v>0</v>
      </c>
      <c r="Z493" s="77">
        <f>VLOOKUP($C494,単価表,10)</f>
        <v>0</v>
      </c>
      <c r="AA493" s="77">
        <f>VLOOKUP($C494,単価表,10)</f>
        <v>0</v>
      </c>
      <c r="AB493" s="77">
        <f>VLOOKUP($C494,単価表,10)</f>
        <v>0</v>
      </c>
      <c r="AC493" s="77">
        <f>VLOOKUP($C494,単価表,10)</f>
        <v>0</v>
      </c>
      <c r="AD493" s="77">
        <f>VLOOKUP($C494,単価表,10)</f>
        <v>0</v>
      </c>
      <c r="AE493" s="78"/>
      <c r="AF493" s="79"/>
      <c r="AG493" s="71"/>
    </row>
    <row r="494" spans="1:34" x14ac:dyDescent="0.2">
      <c r="A494" s="216"/>
      <c r="B494" s="217"/>
      <c r="C494" s="116">
        <v>11</v>
      </c>
      <c r="D494" s="81" t="s">
        <v>202</v>
      </c>
      <c r="E494" s="82">
        <v>80</v>
      </c>
      <c r="F494" s="83" t="s">
        <v>166</v>
      </c>
      <c r="G494" s="84" t="s">
        <v>114</v>
      </c>
      <c r="H494" s="85">
        <v>5487</v>
      </c>
      <c r="I494" s="85">
        <v>4851</v>
      </c>
      <c r="J494" s="85">
        <v>5426</v>
      </c>
      <c r="K494" s="85">
        <v>5930</v>
      </c>
      <c r="L494" s="85">
        <v>6239</v>
      </c>
      <c r="M494" s="85">
        <v>5617</v>
      </c>
      <c r="N494" s="85">
        <v>6861</v>
      </c>
      <c r="O494" s="85">
        <v>5491</v>
      </c>
      <c r="P494" s="85">
        <v>6770</v>
      </c>
      <c r="Q494" s="85">
        <v>6832</v>
      </c>
      <c r="R494" s="85">
        <v>7965</v>
      </c>
      <c r="S494" s="85">
        <v>7235</v>
      </c>
      <c r="T494" s="85">
        <v>5487</v>
      </c>
      <c r="U494" s="85">
        <v>4851</v>
      </c>
      <c r="V494" s="85">
        <v>5426</v>
      </c>
      <c r="W494" s="85">
        <v>5930</v>
      </c>
      <c r="X494" s="85">
        <v>6239</v>
      </c>
      <c r="Y494" s="85">
        <v>5617</v>
      </c>
      <c r="Z494" s="85">
        <v>6861</v>
      </c>
      <c r="AA494" s="85">
        <v>5491</v>
      </c>
      <c r="AB494" s="85">
        <v>6770</v>
      </c>
      <c r="AC494" s="85">
        <v>6832</v>
      </c>
      <c r="AD494" s="85">
        <v>7965</v>
      </c>
      <c r="AE494" s="103">
        <f>SUM(H494:AD494)</f>
        <v>142173</v>
      </c>
      <c r="AF494" s="87"/>
      <c r="AG494" s="88"/>
    </row>
    <row r="495" spans="1:34" ht="13.8" thickBot="1" x14ac:dyDescent="0.25">
      <c r="A495" s="218"/>
      <c r="B495" s="219"/>
      <c r="C495" s="117"/>
      <c r="D495" s="90" t="s">
        <v>204</v>
      </c>
      <c r="E495" s="91">
        <f>IF(C494&lt;8,INT(E493*契約月数),INT(E493*E494*契約月数))</f>
        <v>0</v>
      </c>
      <c r="F495" s="92"/>
      <c r="G495" s="93" t="s">
        <v>136</v>
      </c>
      <c r="H495" s="94">
        <f>INT(H493*H494)</f>
        <v>0</v>
      </c>
      <c r="I495" s="94">
        <f t="shared" ref="I495:AD495" si="301">INT(I493*I494)</f>
        <v>0</v>
      </c>
      <c r="J495" s="94">
        <f t="shared" si="301"/>
        <v>0</v>
      </c>
      <c r="K495" s="94">
        <f t="shared" si="301"/>
        <v>0</v>
      </c>
      <c r="L495" s="94">
        <f t="shared" si="301"/>
        <v>0</v>
      </c>
      <c r="M495" s="94">
        <f t="shared" si="301"/>
        <v>0</v>
      </c>
      <c r="N495" s="94">
        <f t="shared" si="301"/>
        <v>0</v>
      </c>
      <c r="O495" s="94">
        <f t="shared" si="301"/>
        <v>0</v>
      </c>
      <c r="P495" s="94">
        <f t="shared" si="301"/>
        <v>0</v>
      </c>
      <c r="Q495" s="94">
        <f t="shared" si="301"/>
        <v>0</v>
      </c>
      <c r="R495" s="94">
        <f t="shared" si="301"/>
        <v>0</v>
      </c>
      <c r="S495" s="94">
        <f t="shared" si="301"/>
        <v>0</v>
      </c>
      <c r="T495" s="94">
        <f t="shared" si="301"/>
        <v>0</v>
      </c>
      <c r="U495" s="94">
        <f t="shared" si="301"/>
        <v>0</v>
      </c>
      <c r="V495" s="94">
        <f t="shared" si="301"/>
        <v>0</v>
      </c>
      <c r="W495" s="94">
        <f t="shared" si="301"/>
        <v>0</v>
      </c>
      <c r="X495" s="94">
        <f t="shared" si="301"/>
        <v>0</v>
      </c>
      <c r="Y495" s="94">
        <f t="shared" si="301"/>
        <v>0</v>
      </c>
      <c r="Z495" s="94">
        <f t="shared" si="301"/>
        <v>0</v>
      </c>
      <c r="AA495" s="94">
        <f t="shared" si="301"/>
        <v>0</v>
      </c>
      <c r="AB495" s="94">
        <f t="shared" si="301"/>
        <v>0</v>
      </c>
      <c r="AC495" s="94">
        <f t="shared" si="301"/>
        <v>0</v>
      </c>
      <c r="AD495" s="94">
        <f t="shared" si="301"/>
        <v>0</v>
      </c>
      <c r="AE495" s="95">
        <f>SUM(H495:AD495)</f>
        <v>0</v>
      </c>
      <c r="AF495" s="96">
        <f>E495+AE495</f>
        <v>0</v>
      </c>
      <c r="AG495" s="32"/>
    </row>
    <row r="496" spans="1:34" s="100" customFormat="1" ht="13.8" thickBot="1" x14ac:dyDescent="0.25">
      <c r="A496" s="99"/>
      <c r="AE496" s="38" t="s">
        <v>132</v>
      </c>
      <c r="AF496" s="101">
        <f>SUM(AF495:AF495)</f>
        <v>0</v>
      </c>
    </row>
    <row r="497" spans="1:34" s="100" customFormat="1" x14ac:dyDescent="0.2">
      <c r="A497" s="99"/>
    </row>
    <row r="498" spans="1:34" s="100" customFormat="1" x14ac:dyDescent="0.2">
      <c r="A498" s="53" t="s">
        <v>129</v>
      </c>
      <c r="B498" s="54"/>
      <c r="C498" s="54"/>
      <c r="D498" s="55"/>
      <c r="E498" s="56"/>
      <c r="F498" s="56"/>
      <c r="G498" s="56"/>
      <c r="H498" s="56"/>
      <c r="I498" s="57"/>
      <c r="J498" s="58"/>
      <c r="K498" s="59"/>
      <c r="L498" s="59"/>
      <c r="M498" s="59"/>
      <c r="N498" s="60"/>
      <c r="O498" s="60"/>
      <c r="P498" s="60"/>
      <c r="Q498" s="60"/>
      <c r="R498" s="60"/>
      <c r="S498" s="60"/>
      <c r="T498" s="60"/>
      <c r="U498" s="60"/>
      <c r="V498" s="60"/>
      <c r="W498" s="60"/>
      <c r="X498" s="60"/>
      <c r="Y498" s="60"/>
      <c r="Z498" s="60"/>
      <c r="AA498" s="60"/>
      <c r="AB498" s="60"/>
      <c r="AC498" s="60"/>
      <c r="AD498" s="60"/>
      <c r="AE498" s="61"/>
      <c r="AF498" s="60"/>
      <c r="AG498" s="61"/>
      <c r="AH498" s="61"/>
    </row>
    <row r="499" spans="1:34" x14ac:dyDescent="0.2">
      <c r="A499" s="169" t="s">
        <v>68</v>
      </c>
      <c r="B499" s="172" t="s">
        <v>0</v>
      </c>
      <c r="C499" s="201" t="s">
        <v>119</v>
      </c>
      <c r="D499" s="62"/>
      <c r="E499" s="63"/>
      <c r="F499" s="64"/>
      <c r="G499" s="175" t="s">
        <v>135</v>
      </c>
      <c r="H499" s="176"/>
      <c r="I499" s="176"/>
      <c r="J499" s="176"/>
      <c r="K499" s="176"/>
      <c r="L499" s="176"/>
      <c r="M499" s="176"/>
      <c r="N499" s="176"/>
      <c r="O499" s="176"/>
      <c r="P499" s="176"/>
      <c r="Q499" s="176"/>
      <c r="R499" s="176"/>
      <c r="S499" s="176"/>
      <c r="T499" s="176"/>
      <c r="U499" s="176"/>
      <c r="V499" s="176"/>
      <c r="W499" s="176"/>
      <c r="X499" s="176"/>
      <c r="Y499" s="177"/>
      <c r="Z499" s="177"/>
      <c r="AA499" s="177"/>
      <c r="AB499" s="177"/>
      <c r="AC499" s="177"/>
      <c r="AD499" s="177"/>
      <c r="AE499" s="178"/>
      <c r="AF499" s="201" t="s">
        <v>142</v>
      </c>
      <c r="AG499" s="32"/>
    </row>
    <row r="500" spans="1:34" x14ac:dyDescent="0.2">
      <c r="A500" s="170"/>
      <c r="B500" s="173"/>
      <c r="C500" s="173"/>
      <c r="D500" s="179" t="s">
        <v>133</v>
      </c>
      <c r="E500" s="180"/>
      <c r="F500" s="181"/>
      <c r="G500" s="182" t="s">
        <v>1</v>
      </c>
      <c r="H500" s="184" t="s">
        <v>14</v>
      </c>
      <c r="I500" s="185"/>
      <c r="J500" s="185"/>
      <c r="K500" s="185"/>
      <c r="L500" s="185"/>
      <c r="M500" s="185"/>
      <c r="N500" s="185"/>
      <c r="O500" s="185"/>
      <c r="P500" s="186"/>
      <c r="Q500" s="184" t="s">
        <v>15</v>
      </c>
      <c r="R500" s="185"/>
      <c r="S500" s="185"/>
      <c r="T500" s="185"/>
      <c r="U500" s="185"/>
      <c r="V500" s="185"/>
      <c r="W500" s="185"/>
      <c r="X500" s="185"/>
      <c r="Y500" s="185"/>
      <c r="Z500" s="185"/>
      <c r="AA500" s="185"/>
      <c r="AB500" s="186"/>
      <c r="AC500" s="184" t="s">
        <v>16</v>
      </c>
      <c r="AD500" s="186"/>
      <c r="AE500" s="65" t="s">
        <v>140</v>
      </c>
      <c r="AF500" s="256"/>
      <c r="AG500" s="32"/>
    </row>
    <row r="501" spans="1:34" ht="13.5" customHeight="1" x14ac:dyDescent="0.2">
      <c r="A501" s="171"/>
      <c r="B501" s="174"/>
      <c r="C501" s="202"/>
      <c r="D501" s="66"/>
      <c r="E501" s="67"/>
      <c r="F501" s="68"/>
      <c r="G501" s="183"/>
      <c r="H501" s="69" t="s">
        <v>2</v>
      </c>
      <c r="I501" s="69" t="s">
        <v>3</v>
      </c>
      <c r="J501" s="69" t="s">
        <v>4</v>
      </c>
      <c r="K501" s="69" t="s">
        <v>5</v>
      </c>
      <c r="L501" s="69" t="s">
        <v>6</v>
      </c>
      <c r="M501" s="69" t="s">
        <v>7</v>
      </c>
      <c r="N501" s="69" t="s">
        <v>8</v>
      </c>
      <c r="O501" s="69" t="s">
        <v>9</v>
      </c>
      <c r="P501" s="69" t="s">
        <v>10</v>
      </c>
      <c r="Q501" s="69" t="s">
        <v>11</v>
      </c>
      <c r="R501" s="69" t="s">
        <v>12</v>
      </c>
      <c r="S501" s="69" t="s">
        <v>13</v>
      </c>
      <c r="T501" s="69" t="s">
        <v>2</v>
      </c>
      <c r="U501" s="69" t="s">
        <v>3</v>
      </c>
      <c r="V501" s="69" t="s">
        <v>4</v>
      </c>
      <c r="W501" s="69" t="s">
        <v>5</v>
      </c>
      <c r="X501" s="69" t="s">
        <v>6</v>
      </c>
      <c r="Y501" s="69" t="s">
        <v>7</v>
      </c>
      <c r="Z501" s="69" t="s">
        <v>8</v>
      </c>
      <c r="AA501" s="69" t="s">
        <v>9</v>
      </c>
      <c r="AB501" s="69" t="s">
        <v>10</v>
      </c>
      <c r="AC501" s="69" t="s">
        <v>11</v>
      </c>
      <c r="AD501" s="69" t="s">
        <v>12</v>
      </c>
      <c r="AE501" s="70" t="s">
        <v>134</v>
      </c>
      <c r="AF501" s="257"/>
      <c r="AG501" s="71"/>
    </row>
    <row r="502" spans="1:34" x14ac:dyDescent="0.2">
      <c r="A502" s="187">
        <v>1</v>
      </c>
      <c r="B502" s="221" t="s">
        <v>27</v>
      </c>
      <c r="C502" s="118"/>
      <c r="D502" s="73" t="s">
        <v>203</v>
      </c>
      <c r="E502" s="74">
        <f>VLOOKUP(C503,単価表,7)</f>
        <v>0</v>
      </c>
      <c r="F502" s="75"/>
      <c r="G502" s="76" t="s">
        <v>113</v>
      </c>
      <c r="H502" s="77">
        <f>VLOOKUP($C503,単価表,10)</f>
        <v>0</v>
      </c>
      <c r="I502" s="77">
        <f>VLOOKUP($C503,単価表,10)</f>
        <v>0</v>
      </c>
      <c r="J502" s="77">
        <f>VLOOKUP($C503,単価表,10)</f>
        <v>0</v>
      </c>
      <c r="K502" s="77">
        <f>VLOOKUP($C503,単価表,9)</f>
        <v>0</v>
      </c>
      <c r="L502" s="77">
        <f>VLOOKUP($C503,単価表,9)</f>
        <v>0</v>
      </c>
      <c r="M502" s="77">
        <f>VLOOKUP($C503,単価表,9)</f>
        <v>0</v>
      </c>
      <c r="N502" s="77">
        <f t="shared" ref="N502:V502" si="302">VLOOKUP($C503,単価表,10)</f>
        <v>0</v>
      </c>
      <c r="O502" s="77">
        <f t="shared" si="302"/>
        <v>0</v>
      </c>
      <c r="P502" s="77">
        <f t="shared" si="302"/>
        <v>0</v>
      </c>
      <c r="Q502" s="77">
        <f t="shared" si="302"/>
        <v>0</v>
      </c>
      <c r="R502" s="77">
        <f t="shared" si="302"/>
        <v>0</v>
      </c>
      <c r="S502" s="77">
        <f t="shared" si="302"/>
        <v>0</v>
      </c>
      <c r="T502" s="77">
        <f t="shared" si="302"/>
        <v>0</v>
      </c>
      <c r="U502" s="77">
        <f t="shared" si="302"/>
        <v>0</v>
      </c>
      <c r="V502" s="77">
        <f t="shared" si="302"/>
        <v>0</v>
      </c>
      <c r="W502" s="77">
        <f>VLOOKUP($C503,単価表,9)</f>
        <v>0</v>
      </c>
      <c r="X502" s="77">
        <f>VLOOKUP($C503,単価表,9)</f>
        <v>0</v>
      </c>
      <c r="Y502" s="77">
        <f>VLOOKUP($C503,単価表,9)</f>
        <v>0</v>
      </c>
      <c r="Z502" s="77">
        <f>VLOOKUP($C503,単価表,10)</f>
        <v>0</v>
      </c>
      <c r="AA502" s="77">
        <f>VLOOKUP($C503,単価表,10)</f>
        <v>0</v>
      </c>
      <c r="AB502" s="77">
        <f>VLOOKUP($C503,単価表,10)</f>
        <v>0</v>
      </c>
      <c r="AC502" s="77">
        <f>VLOOKUP($C503,単価表,10)</f>
        <v>0</v>
      </c>
      <c r="AD502" s="77">
        <f>VLOOKUP($C503,単価表,10)</f>
        <v>0</v>
      </c>
      <c r="AE502" s="78"/>
      <c r="AF502" s="79"/>
      <c r="AG502" s="71"/>
    </row>
    <row r="503" spans="1:34" x14ac:dyDescent="0.2">
      <c r="A503" s="188"/>
      <c r="B503" s="198"/>
      <c r="C503" s="80">
        <v>8</v>
      </c>
      <c r="D503" s="81" t="s">
        <v>202</v>
      </c>
      <c r="E503" s="82">
        <v>19</v>
      </c>
      <c r="F503" s="83" t="s">
        <v>167</v>
      </c>
      <c r="G503" s="84" t="s">
        <v>114</v>
      </c>
      <c r="H503" s="85">
        <v>1523</v>
      </c>
      <c r="I503" s="85">
        <v>1392</v>
      </c>
      <c r="J503" s="85">
        <v>1139</v>
      </c>
      <c r="K503" s="85">
        <v>1198</v>
      </c>
      <c r="L503" s="85">
        <v>1311</v>
      </c>
      <c r="M503" s="85">
        <v>1169</v>
      </c>
      <c r="N503" s="85">
        <v>1291</v>
      </c>
      <c r="O503" s="85">
        <v>1348</v>
      </c>
      <c r="P503" s="85">
        <v>1461</v>
      </c>
      <c r="Q503" s="85">
        <v>1668</v>
      </c>
      <c r="R503" s="85">
        <v>1524</v>
      </c>
      <c r="S503" s="85">
        <v>1558</v>
      </c>
      <c r="T503" s="85">
        <v>1523</v>
      </c>
      <c r="U503" s="85">
        <v>1392</v>
      </c>
      <c r="V503" s="85">
        <v>1139</v>
      </c>
      <c r="W503" s="85">
        <v>1198</v>
      </c>
      <c r="X503" s="85">
        <v>1311</v>
      </c>
      <c r="Y503" s="85">
        <v>1169</v>
      </c>
      <c r="Z503" s="85">
        <v>1291</v>
      </c>
      <c r="AA503" s="85">
        <v>1348</v>
      </c>
      <c r="AB503" s="85">
        <v>1461</v>
      </c>
      <c r="AC503" s="85">
        <v>1668</v>
      </c>
      <c r="AD503" s="85">
        <v>1524</v>
      </c>
      <c r="AE503" s="103">
        <f>SUM(H503:AD503)</f>
        <v>31606</v>
      </c>
      <c r="AF503" s="87"/>
      <c r="AG503" s="88"/>
    </row>
    <row r="504" spans="1:34" x14ac:dyDescent="0.2">
      <c r="A504" s="220"/>
      <c r="B504" s="199"/>
      <c r="C504" s="89"/>
      <c r="D504" s="90" t="s">
        <v>204</v>
      </c>
      <c r="E504" s="91">
        <f>IF(C503&lt;8,INT(E502*契約月数),INT(E502*E503*契約月数))</f>
        <v>0</v>
      </c>
      <c r="F504" s="92"/>
      <c r="G504" s="93" t="s">
        <v>136</v>
      </c>
      <c r="H504" s="94">
        <f>INT(H502*H503)</f>
        <v>0</v>
      </c>
      <c r="I504" s="94">
        <f t="shared" ref="I504:AD504" si="303">INT(I502*I503)</f>
        <v>0</v>
      </c>
      <c r="J504" s="94">
        <f t="shared" si="303"/>
        <v>0</v>
      </c>
      <c r="K504" s="94">
        <f t="shared" si="303"/>
        <v>0</v>
      </c>
      <c r="L504" s="94">
        <f t="shared" si="303"/>
        <v>0</v>
      </c>
      <c r="M504" s="94">
        <f t="shared" si="303"/>
        <v>0</v>
      </c>
      <c r="N504" s="94">
        <f t="shared" si="303"/>
        <v>0</v>
      </c>
      <c r="O504" s="94">
        <f t="shared" si="303"/>
        <v>0</v>
      </c>
      <c r="P504" s="94">
        <f t="shared" si="303"/>
        <v>0</v>
      </c>
      <c r="Q504" s="94">
        <f t="shared" si="303"/>
        <v>0</v>
      </c>
      <c r="R504" s="94">
        <f t="shared" si="303"/>
        <v>0</v>
      </c>
      <c r="S504" s="94">
        <f t="shared" si="303"/>
        <v>0</v>
      </c>
      <c r="T504" s="94">
        <f t="shared" si="303"/>
        <v>0</v>
      </c>
      <c r="U504" s="94">
        <f t="shared" si="303"/>
        <v>0</v>
      </c>
      <c r="V504" s="94">
        <f t="shared" si="303"/>
        <v>0</v>
      </c>
      <c r="W504" s="94">
        <f t="shared" si="303"/>
        <v>0</v>
      </c>
      <c r="X504" s="94">
        <f t="shared" si="303"/>
        <v>0</v>
      </c>
      <c r="Y504" s="94">
        <f t="shared" si="303"/>
        <v>0</v>
      </c>
      <c r="Z504" s="94">
        <f t="shared" si="303"/>
        <v>0</v>
      </c>
      <c r="AA504" s="94">
        <f t="shared" si="303"/>
        <v>0</v>
      </c>
      <c r="AB504" s="94">
        <f t="shared" si="303"/>
        <v>0</v>
      </c>
      <c r="AC504" s="94">
        <f t="shared" si="303"/>
        <v>0</v>
      </c>
      <c r="AD504" s="94">
        <f t="shared" si="303"/>
        <v>0</v>
      </c>
      <c r="AE504" s="95">
        <f>SUM(H504:AD504)</f>
        <v>0</v>
      </c>
      <c r="AF504" s="96">
        <f>E504+AE504</f>
        <v>0</v>
      </c>
      <c r="AG504" s="32"/>
    </row>
    <row r="505" spans="1:34" x14ac:dyDescent="0.2">
      <c r="A505" s="193">
        <v>2</v>
      </c>
      <c r="B505" s="221" t="s">
        <v>28</v>
      </c>
      <c r="C505" s="118"/>
      <c r="D505" s="73" t="s">
        <v>203</v>
      </c>
      <c r="E505" s="74">
        <f>VLOOKUP(C506,単価表,7)</f>
        <v>0</v>
      </c>
      <c r="F505" s="75"/>
      <c r="G505" s="76" t="s">
        <v>113</v>
      </c>
      <c r="H505" s="77">
        <f>VLOOKUP($C506,単価表,10)</f>
        <v>0</v>
      </c>
      <c r="I505" s="77">
        <f>VLOOKUP($C506,単価表,10)</f>
        <v>0</v>
      </c>
      <c r="J505" s="77">
        <f>VLOOKUP($C506,単価表,10)</f>
        <v>0</v>
      </c>
      <c r="K505" s="77">
        <f>VLOOKUP($C506,単価表,9)</f>
        <v>0</v>
      </c>
      <c r="L505" s="77">
        <f>VLOOKUP($C506,単価表,9)</f>
        <v>0</v>
      </c>
      <c r="M505" s="77">
        <f>VLOOKUP($C506,単価表,9)</f>
        <v>0</v>
      </c>
      <c r="N505" s="77">
        <f t="shared" ref="N505:V505" si="304">VLOOKUP($C506,単価表,10)</f>
        <v>0</v>
      </c>
      <c r="O505" s="77">
        <f t="shared" si="304"/>
        <v>0</v>
      </c>
      <c r="P505" s="77">
        <f t="shared" si="304"/>
        <v>0</v>
      </c>
      <c r="Q505" s="77">
        <f t="shared" si="304"/>
        <v>0</v>
      </c>
      <c r="R505" s="77">
        <f t="shared" si="304"/>
        <v>0</v>
      </c>
      <c r="S505" s="77">
        <f t="shared" si="304"/>
        <v>0</v>
      </c>
      <c r="T505" s="77">
        <f t="shared" si="304"/>
        <v>0</v>
      </c>
      <c r="U505" s="77">
        <f t="shared" si="304"/>
        <v>0</v>
      </c>
      <c r="V505" s="77">
        <f t="shared" si="304"/>
        <v>0</v>
      </c>
      <c r="W505" s="77">
        <f>VLOOKUP($C506,単価表,9)</f>
        <v>0</v>
      </c>
      <c r="X505" s="77">
        <f>VLOOKUP($C506,単価表,9)</f>
        <v>0</v>
      </c>
      <c r="Y505" s="77">
        <f>VLOOKUP($C506,単価表,9)</f>
        <v>0</v>
      </c>
      <c r="Z505" s="77">
        <f>VLOOKUP($C506,単価表,10)</f>
        <v>0</v>
      </c>
      <c r="AA505" s="77">
        <f>VLOOKUP($C506,単価表,10)</f>
        <v>0</v>
      </c>
      <c r="AB505" s="77">
        <f>VLOOKUP($C506,単価表,10)</f>
        <v>0</v>
      </c>
      <c r="AC505" s="77">
        <f>VLOOKUP($C506,単価表,10)</f>
        <v>0</v>
      </c>
      <c r="AD505" s="77">
        <f>VLOOKUP($C506,単価表,10)</f>
        <v>0</v>
      </c>
      <c r="AE505" s="78"/>
      <c r="AF505" s="79"/>
      <c r="AG505" s="71"/>
    </row>
    <row r="506" spans="1:34" x14ac:dyDescent="0.2">
      <c r="A506" s="188"/>
      <c r="B506" s="198"/>
      <c r="C506" s="80">
        <v>8</v>
      </c>
      <c r="D506" s="81" t="s">
        <v>202</v>
      </c>
      <c r="E506" s="82">
        <v>25</v>
      </c>
      <c r="F506" s="83" t="s">
        <v>167</v>
      </c>
      <c r="G506" s="84" t="s">
        <v>114</v>
      </c>
      <c r="H506" s="85">
        <v>1044</v>
      </c>
      <c r="I506" s="85">
        <v>892</v>
      </c>
      <c r="J506" s="85">
        <v>643</v>
      </c>
      <c r="K506" s="85">
        <v>764</v>
      </c>
      <c r="L506" s="85">
        <v>1010</v>
      </c>
      <c r="M506" s="85">
        <v>809</v>
      </c>
      <c r="N506" s="85">
        <v>867</v>
      </c>
      <c r="O506" s="85">
        <v>816</v>
      </c>
      <c r="P506" s="85">
        <v>985</v>
      </c>
      <c r="Q506" s="85">
        <v>1101</v>
      </c>
      <c r="R506" s="85">
        <v>969</v>
      </c>
      <c r="S506" s="85">
        <v>906</v>
      </c>
      <c r="T506" s="85">
        <v>1044</v>
      </c>
      <c r="U506" s="85">
        <v>892</v>
      </c>
      <c r="V506" s="85">
        <v>643</v>
      </c>
      <c r="W506" s="85">
        <v>764</v>
      </c>
      <c r="X506" s="85">
        <v>1010</v>
      </c>
      <c r="Y506" s="85">
        <v>809</v>
      </c>
      <c r="Z506" s="85">
        <v>867</v>
      </c>
      <c r="AA506" s="85">
        <v>816</v>
      </c>
      <c r="AB506" s="85">
        <v>985</v>
      </c>
      <c r="AC506" s="85">
        <v>1101</v>
      </c>
      <c r="AD506" s="85">
        <v>969</v>
      </c>
      <c r="AE506" s="103">
        <f>SUM(H506:AD506)</f>
        <v>20706</v>
      </c>
      <c r="AF506" s="87"/>
      <c r="AG506" s="88"/>
    </row>
    <row r="507" spans="1:34" x14ac:dyDescent="0.2">
      <c r="A507" s="189"/>
      <c r="B507" s="199"/>
      <c r="C507" s="89"/>
      <c r="D507" s="90" t="s">
        <v>204</v>
      </c>
      <c r="E507" s="91">
        <f>IF(C506&lt;8,INT(E505*契約月数),INT(E505*E506*契約月数))</f>
        <v>0</v>
      </c>
      <c r="F507" s="92"/>
      <c r="G507" s="93" t="s">
        <v>136</v>
      </c>
      <c r="H507" s="94">
        <f>INT(H505*H506)</f>
        <v>0</v>
      </c>
      <c r="I507" s="94">
        <f t="shared" ref="I507:AD507" si="305">INT(I505*I506)</f>
        <v>0</v>
      </c>
      <c r="J507" s="94">
        <f t="shared" si="305"/>
        <v>0</v>
      </c>
      <c r="K507" s="94">
        <f t="shared" si="305"/>
        <v>0</v>
      </c>
      <c r="L507" s="94">
        <f t="shared" si="305"/>
        <v>0</v>
      </c>
      <c r="M507" s="94">
        <f t="shared" si="305"/>
        <v>0</v>
      </c>
      <c r="N507" s="94">
        <f t="shared" si="305"/>
        <v>0</v>
      </c>
      <c r="O507" s="94">
        <f t="shared" si="305"/>
        <v>0</v>
      </c>
      <c r="P507" s="94">
        <f t="shared" si="305"/>
        <v>0</v>
      </c>
      <c r="Q507" s="94">
        <f t="shared" si="305"/>
        <v>0</v>
      </c>
      <c r="R507" s="94">
        <f t="shared" si="305"/>
        <v>0</v>
      </c>
      <c r="S507" s="94">
        <f t="shared" si="305"/>
        <v>0</v>
      </c>
      <c r="T507" s="94">
        <f t="shared" si="305"/>
        <v>0</v>
      </c>
      <c r="U507" s="94">
        <f t="shared" si="305"/>
        <v>0</v>
      </c>
      <c r="V507" s="94">
        <f t="shared" si="305"/>
        <v>0</v>
      </c>
      <c r="W507" s="94">
        <f t="shared" si="305"/>
        <v>0</v>
      </c>
      <c r="X507" s="94">
        <f t="shared" si="305"/>
        <v>0</v>
      </c>
      <c r="Y507" s="94">
        <f t="shared" si="305"/>
        <v>0</v>
      </c>
      <c r="Z507" s="94">
        <f t="shared" si="305"/>
        <v>0</v>
      </c>
      <c r="AA507" s="94">
        <f t="shared" si="305"/>
        <v>0</v>
      </c>
      <c r="AB507" s="94">
        <f t="shared" si="305"/>
        <v>0</v>
      </c>
      <c r="AC507" s="94">
        <f t="shared" si="305"/>
        <v>0</v>
      </c>
      <c r="AD507" s="94">
        <f t="shared" si="305"/>
        <v>0</v>
      </c>
      <c r="AE507" s="107">
        <f>SUM(H507:AD507)</f>
        <v>0</v>
      </c>
      <c r="AF507" s="96">
        <f>ROUNDDOWN(E507+AE507,0)</f>
        <v>0</v>
      </c>
      <c r="AG507" s="32"/>
    </row>
    <row r="508" spans="1:34" x14ac:dyDescent="0.2">
      <c r="A508" s="193">
        <v>3</v>
      </c>
      <c r="B508" s="221" t="s">
        <v>29</v>
      </c>
      <c r="C508" s="118"/>
      <c r="D508" s="73" t="s">
        <v>203</v>
      </c>
      <c r="E508" s="74">
        <f>VLOOKUP(C509,単価表,7)</f>
        <v>0</v>
      </c>
      <c r="F508" s="75"/>
      <c r="G508" s="76" t="s">
        <v>113</v>
      </c>
      <c r="H508" s="77">
        <f>VLOOKUP($C509,単価表,10)</f>
        <v>0</v>
      </c>
      <c r="I508" s="77">
        <f>VLOOKUP($C509,単価表,10)</f>
        <v>0</v>
      </c>
      <c r="J508" s="77">
        <f>VLOOKUP($C509,単価表,10)</f>
        <v>0</v>
      </c>
      <c r="K508" s="77">
        <f>VLOOKUP($C509,単価表,9)</f>
        <v>0</v>
      </c>
      <c r="L508" s="77">
        <f>VLOOKUP($C509,単価表,9)</f>
        <v>0</v>
      </c>
      <c r="M508" s="77">
        <f>VLOOKUP($C509,単価表,9)</f>
        <v>0</v>
      </c>
      <c r="N508" s="77">
        <f t="shared" ref="N508:V508" si="306">VLOOKUP($C509,単価表,10)</f>
        <v>0</v>
      </c>
      <c r="O508" s="77">
        <f t="shared" si="306"/>
        <v>0</v>
      </c>
      <c r="P508" s="77">
        <f t="shared" si="306"/>
        <v>0</v>
      </c>
      <c r="Q508" s="77">
        <f t="shared" si="306"/>
        <v>0</v>
      </c>
      <c r="R508" s="77">
        <f t="shared" si="306"/>
        <v>0</v>
      </c>
      <c r="S508" s="77">
        <f t="shared" si="306"/>
        <v>0</v>
      </c>
      <c r="T508" s="77">
        <f t="shared" si="306"/>
        <v>0</v>
      </c>
      <c r="U508" s="77">
        <f t="shared" si="306"/>
        <v>0</v>
      </c>
      <c r="V508" s="77">
        <f t="shared" si="306"/>
        <v>0</v>
      </c>
      <c r="W508" s="77">
        <f>VLOOKUP($C509,単価表,9)</f>
        <v>0</v>
      </c>
      <c r="X508" s="77">
        <f>VLOOKUP($C509,単価表,9)</f>
        <v>0</v>
      </c>
      <c r="Y508" s="77">
        <f>VLOOKUP($C509,単価表,9)</f>
        <v>0</v>
      </c>
      <c r="Z508" s="77">
        <f>VLOOKUP($C509,単価表,10)</f>
        <v>0</v>
      </c>
      <c r="AA508" s="77">
        <f>VLOOKUP($C509,単価表,10)</f>
        <v>0</v>
      </c>
      <c r="AB508" s="77">
        <f>VLOOKUP($C509,単価表,10)</f>
        <v>0</v>
      </c>
      <c r="AC508" s="77">
        <f>VLOOKUP($C509,単価表,10)</f>
        <v>0</v>
      </c>
      <c r="AD508" s="77">
        <f>VLOOKUP($C509,単価表,10)</f>
        <v>0</v>
      </c>
      <c r="AE508" s="78"/>
      <c r="AF508" s="79"/>
      <c r="AG508" s="71"/>
    </row>
    <row r="509" spans="1:34" x14ac:dyDescent="0.2">
      <c r="A509" s="188"/>
      <c r="B509" s="198"/>
      <c r="C509" s="80">
        <v>8</v>
      </c>
      <c r="D509" s="81" t="s">
        <v>202</v>
      </c>
      <c r="E509" s="82">
        <v>12</v>
      </c>
      <c r="F509" s="83" t="s">
        <v>167</v>
      </c>
      <c r="G509" s="84" t="s">
        <v>114</v>
      </c>
      <c r="H509" s="85">
        <v>937</v>
      </c>
      <c r="I509" s="85">
        <v>937</v>
      </c>
      <c r="J509" s="85">
        <v>567</v>
      </c>
      <c r="K509" s="85">
        <v>574</v>
      </c>
      <c r="L509" s="85">
        <v>592</v>
      </c>
      <c r="M509" s="85">
        <v>385</v>
      </c>
      <c r="N509" s="85">
        <v>775</v>
      </c>
      <c r="O509" s="85">
        <v>703</v>
      </c>
      <c r="P509" s="85">
        <v>900</v>
      </c>
      <c r="Q509" s="85">
        <v>1104</v>
      </c>
      <c r="R509" s="85">
        <v>980</v>
      </c>
      <c r="S509" s="85">
        <v>936</v>
      </c>
      <c r="T509" s="85">
        <v>937</v>
      </c>
      <c r="U509" s="85">
        <v>937</v>
      </c>
      <c r="V509" s="85">
        <v>567</v>
      </c>
      <c r="W509" s="85">
        <v>574</v>
      </c>
      <c r="X509" s="85">
        <v>592</v>
      </c>
      <c r="Y509" s="85">
        <v>385</v>
      </c>
      <c r="Z509" s="85">
        <v>775</v>
      </c>
      <c r="AA509" s="85">
        <v>703</v>
      </c>
      <c r="AB509" s="85">
        <v>900</v>
      </c>
      <c r="AC509" s="85">
        <v>1104</v>
      </c>
      <c r="AD509" s="85">
        <v>980</v>
      </c>
      <c r="AE509" s="103">
        <f>SUM(H509:AD509)</f>
        <v>17844</v>
      </c>
      <c r="AF509" s="87"/>
      <c r="AG509" s="88"/>
    </row>
    <row r="510" spans="1:34" x14ac:dyDescent="0.2">
      <c r="A510" s="220"/>
      <c r="B510" s="199"/>
      <c r="C510" s="89"/>
      <c r="D510" s="90" t="s">
        <v>204</v>
      </c>
      <c r="E510" s="91">
        <f>IF(C509&lt;8,INT(E508*契約月数),INT(E508*E509*契約月数))</f>
        <v>0</v>
      </c>
      <c r="F510" s="92"/>
      <c r="G510" s="93" t="s">
        <v>136</v>
      </c>
      <c r="H510" s="94">
        <f>INT(H508*H509)</f>
        <v>0</v>
      </c>
      <c r="I510" s="94">
        <f t="shared" ref="I510:AD510" si="307">INT(I508*I509)</f>
        <v>0</v>
      </c>
      <c r="J510" s="94">
        <f t="shared" si="307"/>
        <v>0</v>
      </c>
      <c r="K510" s="94">
        <f t="shared" si="307"/>
        <v>0</v>
      </c>
      <c r="L510" s="94">
        <f t="shared" si="307"/>
        <v>0</v>
      </c>
      <c r="M510" s="94">
        <f t="shared" si="307"/>
        <v>0</v>
      </c>
      <c r="N510" s="94">
        <f t="shared" si="307"/>
        <v>0</v>
      </c>
      <c r="O510" s="94">
        <f t="shared" si="307"/>
        <v>0</v>
      </c>
      <c r="P510" s="94">
        <f t="shared" si="307"/>
        <v>0</v>
      </c>
      <c r="Q510" s="94">
        <f t="shared" si="307"/>
        <v>0</v>
      </c>
      <c r="R510" s="94">
        <f t="shared" si="307"/>
        <v>0</v>
      </c>
      <c r="S510" s="94">
        <f t="shared" si="307"/>
        <v>0</v>
      </c>
      <c r="T510" s="94">
        <f t="shared" si="307"/>
        <v>0</v>
      </c>
      <c r="U510" s="94">
        <f t="shared" si="307"/>
        <v>0</v>
      </c>
      <c r="V510" s="94">
        <f t="shared" si="307"/>
        <v>0</v>
      </c>
      <c r="W510" s="94">
        <f t="shared" si="307"/>
        <v>0</v>
      </c>
      <c r="X510" s="94">
        <f t="shared" si="307"/>
        <v>0</v>
      </c>
      <c r="Y510" s="94">
        <f t="shared" si="307"/>
        <v>0</v>
      </c>
      <c r="Z510" s="94">
        <f t="shared" si="307"/>
        <v>0</v>
      </c>
      <c r="AA510" s="94">
        <f t="shared" si="307"/>
        <v>0</v>
      </c>
      <c r="AB510" s="94">
        <f t="shared" si="307"/>
        <v>0</v>
      </c>
      <c r="AC510" s="94">
        <f t="shared" si="307"/>
        <v>0</v>
      </c>
      <c r="AD510" s="94">
        <f t="shared" si="307"/>
        <v>0</v>
      </c>
      <c r="AE510" s="107">
        <f>SUM(H510:AD510)</f>
        <v>0</v>
      </c>
      <c r="AF510" s="96">
        <f>ROUNDDOWN(E510+AE510,0)</f>
        <v>0</v>
      </c>
      <c r="AG510" s="32"/>
    </row>
    <row r="511" spans="1:34" x14ac:dyDescent="0.2">
      <c r="A511" s="193">
        <v>4</v>
      </c>
      <c r="B511" s="221" t="s">
        <v>30</v>
      </c>
      <c r="C511" s="118"/>
      <c r="D511" s="73" t="s">
        <v>203</v>
      </c>
      <c r="E511" s="74">
        <f>VLOOKUP(C512,単価表,7)</f>
        <v>0</v>
      </c>
      <c r="F511" s="75"/>
      <c r="G511" s="76" t="s">
        <v>113</v>
      </c>
      <c r="H511" s="77">
        <f>VLOOKUP($C512,単価表,10)</f>
        <v>0</v>
      </c>
      <c r="I511" s="77">
        <f>VLOOKUP($C512,単価表,10)</f>
        <v>0</v>
      </c>
      <c r="J511" s="77">
        <f>VLOOKUP($C512,単価表,10)</f>
        <v>0</v>
      </c>
      <c r="K511" s="77">
        <f>VLOOKUP($C512,単価表,9)</f>
        <v>0</v>
      </c>
      <c r="L511" s="77">
        <f>VLOOKUP($C512,単価表,9)</f>
        <v>0</v>
      </c>
      <c r="M511" s="77">
        <f>VLOOKUP($C512,単価表,9)</f>
        <v>0</v>
      </c>
      <c r="N511" s="77">
        <f t="shared" ref="N511:V511" si="308">VLOOKUP($C512,単価表,10)</f>
        <v>0</v>
      </c>
      <c r="O511" s="77">
        <f t="shared" si="308"/>
        <v>0</v>
      </c>
      <c r="P511" s="77">
        <f t="shared" si="308"/>
        <v>0</v>
      </c>
      <c r="Q511" s="77">
        <f t="shared" si="308"/>
        <v>0</v>
      </c>
      <c r="R511" s="77">
        <f t="shared" si="308"/>
        <v>0</v>
      </c>
      <c r="S511" s="77">
        <f t="shared" si="308"/>
        <v>0</v>
      </c>
      <c r="T511" s="77">
        <f t="shared" si="308"/>
        <v>0</v>
      </c>
      <c r="U511" s="77">
        <f t="shared" si="308"/>
        <v>0</v>
      </c>
      <c r="V511" s="77">
        <f t="shared" si="308"/>
        <v>0</v>
      </c>
      <c r="W511" s="77">
        <f>VLOOKUP($C512,単価表,9)</f>
        <v>0</v>
      </c>
      <c r="X511" s="77">
        <f>VLOOKUP($C512,単価表,9)</f>
        <v>0</v>
      </c>
      <c r="Y511" s="77">
        <f>VLOOKUP($C512,単価表,9)</f>
        <v>0</v>
      </c>
      <c r="Z511" s="77">
        <f>VLOOKUP($C512,単価表,10)</f>
        <v>0</v>
      </c>
      <c r="AA511" s="77">
        <f>VLOOKUP($C512,単価表,10)</f>
        <v>0</v>
      </c>
      <c r="AB511" s="77">
        <f>VLOOKUP($C512,単価表,10)</f>
        <v>0</v>
      </c>
      <c r="AC511" s="77">
        <f>VLOOKUP($C512,単価表,10)</f>
        <v>0</v>
      </c>
      <c r="AD511" s="77">
        <f>VLOOKUP($C512,単価表,10)</f>
        <v>0</v>
      </c>
      <c r="AE511" s="78"/>
      <c r="AF511" s="79"/>
      <c r="AG511" s="71"/>
    </row>
    <row r="512" spans="1:34" x14ac:dyDescent="0.2">
      <c r="A512" s="188"/>
      <c r="B512" s="198"/>
      <c r="C512" s="80">
        <v>8</v>
      </c>
      <c r="D512" s="81" t="s">
        <v>202</v>
      </c>
      <c r="E512" s="82">
        <v>19</v>
      </c>
      <c r="F512" s="83" t="s">
        <v>167</v>
      </c>
      <c r="G512" s="84" t="s">
        <v>114</v>
      </c>
      <c r="H512" s="85">
        <v>1743</v>
      </c>
      <c r="I512" s="85">
        <v>1519</v>
      </c>
      <c r="J512" s="85">
        <v>1023</v>
      </c>
      <c r="K512" s="85">
        <v>845</v>
      </c>
      <c r="L512" s="85">
        <v>1622</v>
      </c>
      <c r="M512" s="85">
        <v>1210</v>
      </c>
      <c r="N512" s="85">
        <v>1512</v>
      </c>
      <c r="O512" s="85">
        <v>1107</v>
      </c>
      <c r="P512" s="85">
        <v>1613</v>
      </c>
      <c r="Q512" s="85">
        <v>2343</v>
      </c>
      <c r="R512" s="85">
        <v>2016</v>
      </c>
      <c r="S512" s="85">
        <v>1940</v>
      </c>
      <c r="T512" s="85">
        <v>1743</v>
      </c>
      <c r="U512" s="85">
        <v>1519</v>
      </c>
      <c r="V512" s="85">
        <v>1023</v>
      </c>
      <c r="W512" s="85">
        <v>845</v>
      </c>
      <c r="X512" s="85">
        <v>1622</v>
      </c>
      <c r="Y512" s="85">
        <v>1210</v>
      </c>
      <c r="Z512" s="85">
        <v>1512</v>
      </c>
      <c r="AA512" s="85">
        <v>1107</v>
      </c>
      <c r="AB512" s="85">
        <v>1613</v>
      </c>
      <c r="AC512" s="85">
        <v>2343</v>
      </c>
      <c r="AD512" s="85">
        <v>2016</v>
      </c>
      <c r="AE512" s="103">
        <f>SUM(H512:AD512)</f>
        <v>35046</v>
      </c>
      <c r="AF512" s="87"/>
      <c r="AG512" s="88"/>
    </row>
    <row r="513" spans="1:33" x14ac:dyDescent="0.2">
      <c r="A513" s="220"/>
      <c r="B513" s="199"/>
      <c r="C513" s="89"/>
      <c r="D513" s="90" t="s">
        <v>204</v>
      </c>
      <c r="E513" s="91">
        <f>IF(C512&lt;8,INT(E511*契約月数),INT(E511*E512*契約月数))</f>
        <v>0</v>
      </c>
      <c r="F513" s="92"/>
      <c r="G513" s="93" t="s">
        <v>136</v>
      </c>
      <c r="H513" s="94">
        <f>INT(H511*H512)</f>
        <v>0</v>
      </c>
      <c r="I513" s="94">
        <f t="shared" ref="I513:AD513" si="309">INT(I511*I512)</f>
        <v>0</v>
      </c>
      <c r="J513" s="94">
        <f t="shared" si="309"/>
        <v>0</v>
      </c>
      <c r="K513" s="94">
        <f t="shared" si="309"/>
        <v>0</v>
      </c>
      <c r="L513" s="94">
        <f t="shared" si="309"/>
        <v>0</v>
      </c>
      <c r="M513" s="94">
        <f t="shared" si="309"/>
        <v>0</v>
      </c>
      <c r="N513" s="94">
        <f t="shared" si="309"/>
        <v>0</v>
      </c>
      <c r="O513" s="94">
        <f t="shared" si="309"/>
        <v>0</v>
      </c>
      <c r="P513" s="94">
        <f t="shared" si="309"/>
        <v>0</v>
      </c>
      <c r="Q513" s="94">
        <f t="shared" si="309"/>
        <v>0</v>
      </c>
      <c r="R513" s="94">
        <f t="shared" si="309"/>
        <v>0</v>
      </c>
      <c r="S513" s="94">
        <f t="shared" si="309"/>
        <v>0</v>
      </c>
      <c r="T513" s="94">
        <f t="shared" si="309"/>
        <v>0</v>
      </c>
      <c r="U513" s="94">
        <f t="shared" si="309"/>
        <v>0</v>
      </c>
      <c r="V513" s="94">
        <f t="shared" si="309"/>
        <v>0</v>
      </c>
      <c r="W513" s="94">
        <f t="shared" si="309"/>
        <v>0</v>
      </c>
      <c r="X513" s="94">
        <f t="shared" si="309"/>
        <v>0</v>
      </c>
      <c r="Y513" s="94">
        <f t="shared" si="309"/>
        <v>0</v>
      </c>
      <c r="Z513" s="94">
        <f t="shared" si="309"/>
        <v>0</v>
      </c>
      <c r="AA513" s="94">
        <f t="shared" si="309"/>
        <v>0</v>
      </c>
      <c r="AB513" s="94">
        <f t="shared" si="309"/>
        <v>0</v>
      </c>
      <c r="AC513" s="94">
        <f t="shared" si="309"/>
        <v>0</v>
      </c>
      <c r="AD513" s="94">
        <f t="shared" si="309"/>
        <v>0</v>
      </c>
      <c r="AE513" s="107">
        <f>SUM(H513:AD513)</f>
        <v>0</v>
      </c>
      <c r="AF513" s="96">
        <f>ROUNDDOWN(E513+AE513,0)</f>
        <v>0</v>
      </c>
      <c r="AG513" s="32"/>
    </row>
    <row r="514" spans="1:33" x14ac:dyDescent="0.2">
      <c r="A514" s="193">
        <v>5</v>
      </c>
      <c r="B514" s="221" t="s">
        <v>31</v>
      </c>
      <c r="C514" s="118"/>
      <c r="D514" s="73" t="s">
        <v>203</v>
      </c>
      <c r="E514" s="74">
        <f>VLOOKUP(C515,単価表,7)</f>
        <v>0</v>
      </c>
      <c r="F514" s="75"/>
      <c r="G514" s="76" t="s">
        <v>113</v>
      </c>
      <c r="H514" s="77">
        <f>VLOOKUP($C515,単価表,10)</f>
        <v>0</v>
      </c>
      <c r="I514" s="77">
        <f>VLOOKUP($C515,単価表,10)</f>
        <v>0</v>
      </c>
      <c r="J514" s="77">
        <f>VLOOKUP($C515,単価表,10)</f>
        <v>0</v>
      </c>
      <c r="K514" s="77">
        <f>VLOOKUP($C515,単価表,9)</f>
        <v>0</v>
      </c>
      <c r="L514" s="77">
        <f>VLOOKUP($C515,単価表,9)</f>
        <v>0</v>
      </c>
      <c r="M514" s="77">
        <f>VLOOKUP($C515,単価表,9)</f>
        <v>0</v>
      </c>
      <c r="N514" s="77">
        <f t="shared" ref="N514:V514" si="310">VLOOKUP($C515,単価表,10)</f>
        <v>0</v>
      </c>
      <c r="O514" s="77">
        <f t="shared" si="310"/>
        <v>0</v>
      </c>
      <c r="P514" s="77">
        <f t="shared" si="310"/>
        <v>0</v>
      </c>
      <c r="Q514" s="77">
        <f t="shared" si="310"/>
        <v>0</v>
      </c>
      <c r="R514" s="77">
        <f t="shared" si="310"/>
        <v>0</v>
      </c>
      <c r="S514" s="77">
        <f t="shared" si="310"/>
        <v>0</v>
      </c>
      <c r="T514" s="77">
        <f t="shared" si="310"/>
        <v>0</v>
      </c>
      <c r="U514" s="77">
        <f t="shared" si="310"/>
        <v>0</v>
      </c>
      <c r="V514" s="77">
        <f t="shared" si="310"/>
        <v>0</v>
      </c>
      <c r="W514" s="77">
        <f>VLOOKUP($C515,単価表,9)</f>
        <v>0</v>
      </c>
      <c r="X514" s="77">
        <f>VLOOKUP($C515,単価表,9)</f>
        <v>0</v>
      </c>
      <c r="Y514" s="77">
        <f>VLOOKUP($C515,単価表,9)</f>
        <v>0</v>
      </c>
      <c r="Z514" s="77">
        <f>VLOOKUP($C515,単価表,10)</f>
        <v>0</v>
      </c>
      <c r="AA514" s="77">
        <f>VLOOKUP($C515,単価表,10)</f>
        <v>0</v>
      </c>
      <c r="AB514" s="77">
        <f>VLOOKUP($C515,単価表,10)</f>
        <v>0</v>
      </c>
      <c r="AC514" s="77">
        <f>VLOOKUP($C515,単価表,10)</f>
        <v>0</v>
      </c>
      <c r="AD514" s="77">
        <f>VLOOKUP($C515,単価表,10)</f>
        <v>0</v>
      </c>
      <c r="AE514" s="78"/>
      <c r="AF514" s="79"/>
      <c r="AG514" s="71"/>
    </row>
    <row r="515" spans="1:33" x14ac:dyDescent="0.2">
      <c r="A515" s="188"/>
      <c r="B515" s="198"/>
      <c r="C515" s="80">
        <v>8</v>
      </c>
      <c r="D515" s="81" t="s">
        <v>202</v>
      </c>
      <c r="E515" s="82">
        <v>17</v>
      </c>
      <c r="F515" s="83" t="s">
        <v>167</v>
      </c>
      <c r="G515" s="84" t="s">
        <v>114</v>
      </c>
      <c r="H515" s="85">
        <v>970</v>
      </c>
      <c r="I515" s="85">
        <v>744</v>
      </c>
      <c r="J515" s="85">
        <v>711</v>
      </c>
      <c r="K515" s="85">
        <v>1267</v>
      </c>
      <c r="L515" s="85">
        <v>899</v>
      </c>
      <c r="M515" s="85">
        <v>1295</v>
      </c>
      <c r="N515" s="85">
        <v>1393</v>
      </c>
      <c r="O515" s="85">
        <v>1473</v>
      </c>
      <c r="P515" s="85">
        <v>1042</v>
      </c>
      <c r="Q515" s="85">
        <v>1130</v>
      </c>
      <c r="R515" s="85">
        <v>876</v>
      </c>
      <c r="S515" s="85">
        <v>1046</v>
      </c>
      <c r="T515" s="85">
        <v>970</v>
      </c>
      <c r="U515" s="85">
        <v>744</v>
      </c>
      <c r="V515" s="85">
        <v>711</v>
      </c>
      <c r="W515" s="85">
        <v>1267</v>
      </c>
      <c r="X515" s="85">
        <v>899</v>
      </c>
      <c r="Y515" s="85">
        <v>1295</v>
      </c>
      <c r="Z515" s="85">
        <v>1393</v>
      </c>
      <c r="AA515" s="85">
        <v>1473</v>
      </c>
      <c r="AB515" s="85">
        <v>1042</v>
      </c>
      <c r="AC515" s="85">
        <v>1130</v>
      </c>
      <c r="AD515" s="85">
        <v>876</v>
      </c>
      <c r="AE515" s="103">
        <f>SUM(H515:AD515)</f>
        <v>24646</v>
      </c>
      <c r="AF515" s="87"/>
      <c r="AG515" s="88"/>
    </row>
    <row r="516" spans="1:33" x14ac:dyDescent="0.2">
      <c r="A516" s="220"/>
      <c r="B516" s="199"/>
      <c r="C516" s="89"/>
      <c r="D516" s="90" t="s">
        <v>204</v>
      </c>
      <c r="E516" s="91">
        <f>IF(C515&lt;8,INT(E514*契約月数),INT(E514*E515*契約月数))</f>
        <v>0</v>
      </c>
      <c r="F516" s="92"/>
      <c r="G516" s="93" t="s">
        <v>136</v>
      </c>
      <c r="H516" s="94">
        <f>INT(H514*H515)</f>
        <v>0</v>
      </c>
      <c r="I516" s="94">
        <f t="shared" ref="I516:AD516" si="311">INT(I514*I515)</f>
        <v>0</v>
      </c>
      <c r="J516" s="94">
        <f t="shared" si="311"/>
        <v>0</v>
      </c>
      <c r="K516" s="94">
        <f t="shared" si="311"/>
        <v>0</v>
      </c>
      <c r="L516" s="94">
        <f t="shared" si="311"/>
        <v>0</v>
      </c>
      <c r="M516" s="94">
        <f t="shared" si="311"/>
        <v>0</v>
      </c>
      <c r="N516" s="94">
        <f t="shared" si="311"/>
        <v>0</v>
      </c>
      <c r="O516" s="94">
        <f t="shared" si="311"/>
        <v>0</v>
      </c>
      <c r="P516" s="94">
        <f t="shared" si="311"/>
        <v>0</v>
      </c>
      <c r="Q516" s="94">
        <f t="shared" si="311"/>
        <v>0</v>
      </c>
      <c r="R516" s="94">
        <f t="shared" si="311"/>
        <v>0</v>
      </c>
      <c r="S516" s="94">
        <f t="shared" si="311"/>
        <v>0</v>
      </c>
      <c r="T516" s="94">
        <f t="shared" si="311"/>
        <v>0</v>
      </c>
      <c r="U516" s="94">
        <f t="shared" si="311"/>
        <v>0</v>
      </c>
      <c r="V516" s="94">
        <f t="shared" si="311"/>
        <v>0</v>
      </c>
      <c r="W516" s="94">
        <f t="shared" si="311"/>
        <v>0</v>
      </c>
      <c r="X516" s="94">
        <f t="shared" si="311"/>
        <v>0</v>
      </c>
      <c r="Y516" s="94">
        <f t="shared" si="311"/>
        <v>0</v>
      </c>
      <c r="Z516" s="94">
        <f t="shared" si="311"/>
        <v>0</v>
      </c>
      <c r="AA516" s="94">
        <f t="shared" si="311"/>
        <v>0</v>
      </c>
      <c r="AB516" s="94">
        <f t="shared" si="311"/>
        <v>0</v>
      </c>
      <c r="AC516" s="94">
        <f t="shared" si="311"/>
        <v>0</v>
      </c>
      <c r="AD516" s="94">
        <f t="shared" si="311"/>
        <v>0</v>
      </c>
      <c r="AE516" s="107">
        <f>SUM(H516:AD516)</f>
        <v>0</v>
      </c>
      <c r="AF516" s="96">
        <f>ROUNDDOWN(E516+AE516,0)</f>
        <v>0</v>
      </c>
      <c r="AG516" s="32"/>
    </row>
    <row r="517" spans="1:33" x14ac:dyDescent="0.2">
      <c r="A517" s="193">
        <v>6</v>
      </c>
      <c r="B517" s="221" t="s">
        <v>100</v>
      </c>
      <c r="C517" s="118"/>
      <c r="D517" s="73" t="s">
        <v>203</v>
      </c>
      <c r="E517" s="74">
        <f>VLOOKUP(C518,単価表,7)</f>
        <v>0</v>
      </c>
      <c r="F517" s="75"/>
      <c r="G517" s="76" t="s">
        <v>113</v>
      </c>
      <c r="H517" s="77">
        <f>VLOOKUP($C518,単価表,10)</f>
        <v>0</v>
      </c>
      <c r="I517" s="77">
        <f>VLOOKUP($C518,単価表,10)</f>
        <v>0</v>
      </c>
      <c r="J517" s="77">
        <f>VLOOKUP($C518,単価表,10)</f>
        <v>0</v>
      </c>
      <c r="K517" s="77">
        <f>VLOOKUP($C518,単価表,9)</f>
        <v>0</v>
      </c>
      <c r="L517" s="77">
        <f>VLOOKUP($C518,単価表,9)</f>
        <v>0</v>
      </c>
      <c r="M517" s="77">
        <f>VLOOKUP($C518,単価表,9)</f>
        <v>0</v>
      </c>
      <c r="N517" s="77">
        <f t="shared" ref="N517:V517" si="312">VLOOKUP($C518,単価表,10)</f>
        <v>0</v>
      </c>
      <c r="O517" s="77">
        <f t="shared" si="312"/>
        <v>0</v>
      </c>
      <c r="P517" s="77">
        <f t="shared" si="312"/>
        <v>0</v>
      </c>
      <c r="Q517" s="77">
        <f t="shared" si="312"/>
        <v>0</v>
      </c>
      <c r="R517" s="77">
        <f t="shared" si="312"/>
        <v>0</v>
      </c>
      <c r="S517" s="77">
        <f t="shared" si="312"/>
        <v>0</v>
      </c>
      <c r="T517" s="77">
        <f t="shared" si="312"/>
        <v>0</v>
      </c>
      <c r="U517" s="77">
        <f t="shared" si="312"/>
        <v>0</v>
      </c>
      <c r="V517" s="77">
        <f t="shared" si="312"/>
        <v>0</v>
      </c>
      <c r="W517" s="77">
        <f>VLOOKUP($C518,単価表,9)</f>
        <v>0</v>
      </c>
      <c r="X517" s="77">
        <f>VLOOKUP($C518,単価表,9)</f>
        <v>0</v>
      </c>
      <c r="Y517" s="77">
        <f>VLOOKUP($C518,単価表,9)</f>
        <v>0</v>
      </c>
      <c r="Z517" s="77">
        <f>VLOOKUP($C518,単価表,10)</f>
        <v>0</v>
      </c>
      <c r="AA517" s="77">
        <f>VLOOKUP($C518,単価表,10)</f>
        <v>0</v>
      </c>
      <c r="AB517" s="77">
        <f>VLOOKUP($C518,単価表,10)</f>
        <v>0</v>
      </c>
      <c r="AC517" s="77">
        <f>VLOOKUP($C518,単価表,10)</f>
        <v>0</v>
      </c>
      <c r="AD517" s="77">
        <f>VLOOKUP($C518,単価表,10)</f>
        <v>0</v>
      </c>
      <c r="AE517" s="78"/>
      <c r="AF517" s="79"/>
      <c r="AG517" s="71"/>
    </row>
    <row r="518" spans="1:33" x14ac:dyDescent="0.2">
      <c r="A518" s="188"/>
      <c r="B518" s="198"/>
      <c r="C518" s="80">
        <v>8</v>
      </c>
      <c r="D518" s="81" t="s">
        <v>202</v>
      </c>
      <c r="E518" s="82">
        <v>20</v>
      </c>
      <c r="F518" s="83" t="s">
        <v>167</v>
      </c>
      <c r="G518" s="84" t="s">
        <v>114</v>
      </c>
      <c r="H518" s="85">
        <v>1453</v>
      </c>
      <c r="I518" s="85">
        <v>1157</v>
      </c>
      <c r="J518" s="85">
        <v>884</v>
      </c>
      <c r="K518" s="85">
        <v>924</v>
      </c>
      <c r="L518" s="85">
        <v>1114</v>
      </c>
      <c r="M518" s="85">
        <v>1091</v>
      </c>
      <c r="N518" s="85">
        <v>1249</v>
      </c>
      <c r="O518" s="85">
        <v>1086</v>
      </c>
      <c r="P518" s="85">
        <v>1246</v>
      </c>
      <c r="Q518" s="85">
        <v>1889</v>
      </c>
      <c r="R518" s="85">
        <v>1785</v>
      </c>
      <c r="S518" s="85">
        <v>1551</v>
      </c>
      <c r="T518" s="85">
        <v>1453</v>
      </c>
      <c r="U518" s="85">
        <v>1157</v>
      </c>
      <c r="V518" s="85">
        <v>884</v>
      </c>
      <c r="W518" s="85">
        <v>924</v>
      </c>
      <c r="X518" s="85">
        <v>1114</v>
      </c>
      <c r="Y518" s="85">
        <v>1091</v>
      </c>
      <c r="Z518" s="85">
        <v>1249</v>
      </c>
      <c r="AA518" s="85">
        <v>1086</v>
      </c>
      <c r="AB518" s="85">
        <v>1246</v>
      </c>
      <c r="AC518" s="85">
        <v>1889</v>
      </c>
      <c r="AD518" s="85">
        <v>1785</v>
      </c>
      <c r="AE518" s="103">
        <f>SUM(H518:AD518)</f>
        <v>29307</v>
      </c>
      <c r="AF518" s="87"/>
      <c r="AG518" s="88"/>
    </row>
    <row r="519" spans="1:33" x14ac:dyDescent="0.2">
      <c r="A519" s="220"/>
      <c r="B519" s="199"/>
      <c r="C519" s="89"/>
      <c r="D519" s="90" t="s">
        <v>204</v>
      </c>
      <c r="E519" s="91">
        <f>IF(C518&lt;8,INT(E517*契約月数),INT(E517*E518*契約月数))</f>
        <v>0</v>
      </c>
      <c r="F519" s="92"/>
      <c r="G519" s="93" t="s">
        <v>136</v>
      </c>
      <c r="H519" s="94">
        <f>INT(H517*H518)</f>
        <v>0</v>
      </c>
      <c r="I519" s="94">
        <f t="shared" ref="I519:AD519" si="313">INT(I517*I518)</f>
        <v>0</v>
      </c>
      <c r="J519" s="94">
        <f t="shared" si="313"/>
        <v>0</v>
      </c>
      <c r="K519" s="94">
        <f t="shared" si="313"/>
        <v>0</v>
      </c>
      <c r="L519" s="94">
        <f t="shared" si="313"/>
        <v>0</v>
      </c>
      <c r="M519" s="94">
        <f t="shared" si="313"/>
        <v>0</v>
      </c>
      <c r="N519" s="94">
        <f t="shared" si="313"/>
        <v>0</v>
      </c>
      <c r="O519" s="94">
        <f t="shared" si="313"/>
        <v>0</v>
      </c>
      <c r="P519" s="94">
        <f t="shared" si="313"/>
        <v>0</v>
      </c>
      <c r="Q519" s="94">
        <f t="shared" si="313"/>
        <v>0</v>
      </c>
      <c r="R519" s="94">
        <f t="shared" si="313"/>
        <v>0</v>
      </c>
      <c r="S519" s="94">
        <f t="shared" si="313"/>
        <v>0</v>
      </c>
      <c r="T519" s="94">
        <f t="shared" si="313"/>
        <v>0</v>
      </c>
      <c r="U519" s="94">
        <f t="shared" si="313"/>
        <v>0</v>
      </c>
      <c r="V519" s="94">
        <f t="shared" si="313"/>
        <v>0</v>
      </c>
      <c r="W519" s="94">
        <f t="shared" si="313"/>
        <v>0</v>
      </c>
      <c r="X519" s="94">
        <f t="shared" si="313"/>
        <v>0</v>
      </c>
      <c r="Y519" s="94">
        <f t="shared" si="313"/>
        <v>0</v>
      </c>
      <c r="Z519" s="94">
        <f t="shared" si="313"/>
        <v>0</v>
      </c>
      <c r="AA519" s="94">
        <f t="shared" si="313"/>
        <v>0</v>
      </c>
      <c r="AB519" s="94">
        <f t="shared" si="313"/>
        <v>0</v>
      </c>
      <c r="AC519" s="94">
        <f t="shared" si="313"/>
        <v>0</v>
      </c>
      <c r="AD519" s="94">
        <f t="shared" si="313"/>
        <v>0</v>
      </c>
      <c r="AE519" s="107">
        <f>SUM(H519:AD519)</f>
        <v>0</v>
      </c>
      <c r="AF519" s="96">
        <f>ROUNDDOWN(E519+AE519,0)</f>
        <v>0</v>
      </c>
      <c r="AG519" s="32"/>
    </row>
    <row r="520" spans="1:33" x14ac:dyDescent="0.2">
      <c r="A520" s="193">
        <v>7</v>
      </c>
      <c r="B520" s="221" t="s">
        <v>101</v>
      </c>
      <c r="C520" s="118"/>
      <c r="D520" s="73" t="s">
        <v>203</v>
      </c>
      <c r="E520" s="74">
        <f>VLOOKUP(C521,単価表,7)</f>
        <v>0</v>
      </c>
      <c r="F520" s="75"/>
      <c r="G520" s="76" t="s">
        <v>113</v>
      </c>
      <c r="H520" s="77">
        <f>VLOOKUP($C521,単価表,10)</f>
        <v>0</v>
      </c>
      <c r="I520" s="77">
        <f>VLOOKUP($C521,単価表,10)</f>
        <v>0</v>
      </c>
      <c r="J520" s="77">
        <f>VLOOKUP($C521,単価表,10)</f>
        <v>0</v>
      </c>
      <c r="K520" s="77">
        <f>VLOOKUP($C521,単価表,9)</f>
        <v>0</v>
      </c>
      <c r="L520" s="77">
        <f>VLOOKUP($C521,単価表,9)</f>
        <v>0</v>
      </c>
      <c r="M520" s="77">
        <f>VLOOKUP($C521,単価表,9)</f>
        <v>0</v>
      </c>
      <c r="N520" s="77">
        <f t="shared" ref="N520:V520" si="314">VLOOKUP($C521,単価表,10)</f>
        <v>0</v>
      </c>
      <c r="O520" s="77">
        <f t="shared" si="314"/>
        <v>0</v>
      </c>
      <c r="P520" s="77">
        <f t="shared" si="314"/>
        <v>0</v>
      </c>
      <c r="Q520" s="77">
        <f t="shared" si="314"/>
        <v>0</v>
      </c>
      <c r="R520" s="77">
        <f t="shared" si="314"/>
        <v>0</v>
      </c>
      <c r="S520" s="77">
        <f t="shared" si="314"/>
        <v>0</v>
      </c>
      <c r="T520" s="77">
        <f t="shared" si="314"/>
        <v>0</v>
      </c>
      <c r="U520" s="77">
        <f t="shared" si="314"/>
        <v>0</v>
      </c>
      <c r="V520" s="77">
        <f t="shared" si="314"/>
        <v>0</v>
      </c>
      <c r="W520" s="77">
        <f>VLOOKUP($C521,単価表,9)</f>
        <v>0</v>
      </c>
      <c r="X520" s="77">
        <f>VLOOKUP($C521,単価表,9)</f>
        <v>0</v>
      </c>
      <c r="Y520" s="77">
        <f>VLOOKUP($C521,単価表,9)</f>
        <v>0</v>
      </c>
      <c r="Z520" s="77">
        <f>VLOOKUP($C521,単価表,10)</f>
        <v>0</v>
      </c>
      <c r="AA520" s="77">
        <f>VLOOKUP($C521,単価表,10)</f>
        <v>0</v>
      </c>
      <c r="AB520" s="77">
        <f>VLOOKUP($C521,単価表,10)</f>
        <v>0</v>
      </c>
      <c r="AC520" s="77">
        <f>VLOOKUP($C521,単価表,10)</f>
        <v>0</v>
      </c>
      <c r="AD520" s="77">
        <f>VLOOKUP($C521,単価表,10)</f>
        <v>0</v>
      </c>
      <c r="AE520" s="78"/>
      <c r="AF520" s="79"/>
      <c r="AG520" s="71"/>
    </row>
    <row r="521" spans="1:33" x14ac:dyDescent="0.2">
      <c r="A521" s="188"/>
      <c r="B521" s="198"/>
      <c r="C521" s="80">
        <v>11</v>
      </c>
      <c r="D521" s="81" t="s">
        <v>202</v>
      </c>
      <c r="E521" s="82">
        <v>33</v>
      </c>
      <c r="F521" s="83" t="s">
        <v>166</v>
      </c>
      <c r="G521" s="84" t="s">
        <v>114</v>
      </c>
      <c r="H521" s="85">
        <v>5368</v>
      </c>
      <c r="I521" s="85">
        <v>3807</v>
      </c>
      <c r="J521" s="85">
        <v>3436</v>
      </c>
      <c r="K521" s="85">
        <v>4476</v>
      </c>
      <c r="L521" s="85">
        <v>5217</v>
      </c>
      <c r="M521" s="85">
        <v>4954</v>
      </c>
      <c r="N521" s="85">
        <v>1553</v>
      </c>
      <c r="O521" s="85">
        <v>1778</v>
      </c>
      <c r="P521" s="85">
        <v>1773</v>
      </c>
      <c r="Q521" s="85">
        <v>1873</v>
      </c>
      <c r="R521" s="85">
        <v>1776</v>
      </c>
      <c r="S521" s="85">
        <v>1874</v>
      </c>
      <c r="T521" s="85">
        <v>5368</v>
      </c>
      <c r="U521" s="85">
        <v>3807</v>
      </c>
      <c r="V521" s="85">
        <v>3436</v>
      </c>
      <c r="W521" s="85">
        <v>4476</v>
      </c>
      <c r="X521" s="85">
        <v>5217</v>
      </c>
      <c r="Y521" s="85">
        <v>4954</v>
      </c>
      <c r="Z521" s="85">
        <v>1553</v>
      </c>
      <c r="AA521" s="85">
        <v>1778</v>
      </c>
      <c r="AB521" s="85">
        <v>1773</v>
      </c>
      <c r="AC521" s="85">
        <v>1873</v>
      </c>
      <c r="AD521" s="85">
        <v>1776</v>
      </c>
      <c r="AE521" s="103">
        <f>SUM(H521:AD521)</f>
        <v>73896</v>
      </c>
      <c r="AF521" s="87"/>
      <c r="AG521" s="88"/>
    </row>
    <row r="522" spans="1:33" x14ac:dyDescent="0.2">
      <c r="A522" s="220"/>
      <c r="B522" s="199"/>
      <c r="C522" s="89"/>
      <c r="D522" s="90" t="s">
        <v>204</v>
      </c>
      <c r="E522" s="91">
        <f>IF(C521&lt;8,INT(E520*契約月数),INT(E520*E521*契約月数))</f>
        <v>0</v>
      </c>
      <c r="F522" s="92"/>
      <c r="G522" s="93" t="s">
        <v>136</v>
      </c>
      <c r="H522" s="94">
        <f>INT(H520*H521)</f>
        <v>0</v>
      </c>
      <c r="I522" s="94">
        <f t="shared" ref="I522:AD522" si="315">INT(I520*I521)</f>
        <v>0</v>
      </c>
      <c r="J522" s="94">
        <f t="shared" si="315"/>
        <v>0</v>
      </c>
      <c r="K522" s="94">
        <f t="shared" si="315"/>
        <v>0</v>
      </c>
      <c r="L522" s="94">
        <f t="shared" si="315"/>
        <v>0</v>
      </c>
      <c r="M522" s="94">
        <f t="shared" si="315"/>
        <v>0</v>
      </c>
      <c r="N522" s="94">
        <f t="shared" si="315"/>
        <v>0</v>
      </c>
      <c r="O522" s="94">
        <f t="shared" si="315"/>
        <v>0</v>
      </c>
      <c r="P522" s="94">
        <f t="shared" si="315"/>
        <v>0</v>
      </c>
      <c r="Q522" s="94">
        <f t="shared" si="315"/>
        <v>0</v>
      </c>
      <c r="R522" s="94">
        <f t="shared" si="315"/>
        <v>0</v>
      </c>
      <c r="S522" s="94">
        <f t="shared" si="315"/>
        <v>0</v>
      </c>
      <c r="T522" s="94">
        <f t="shared" si="315"/>
        <v>0</v>
      </c>
      <c r="U522" s="94">
        <f t="shared" si="315"/>
        <v>0</v>
      </c>
      <c r="V522" s="94">
        <f t="shared" si="315"/>
        <v>0</v>
      </c>
      <c r="W522" s="94">
        <f t="shared" si="315"/>
        <v>0</v>
      </c>
      <c r="X522" s="94">
        <f t="shared" si="315"/>
        <v>0</v>
      </c>
      <c r="Y522" s="94">
        <f t="shared" si="315"/>
        <v>0</v>
      </c>
      <c r="Z522" s="94">
        <f t="shared" si="315"/>
        <v>0</v>
      </c>
      <c r="AA522" s="94">
        <f t="shared" si="315"/>
        <v>0</v>
      </c>
      <c r="AB522" s="94">
        <f t="shared" si="315"/>
        <v>0</v>
      </c>
      <c r="AC522" s="94">
        <f t="shared" si="315"/>
        <v>0</v>
      </c>
      <c r="AD522" s="94">
        <f t="shared" si="315"/>
        <v>0</v>
      </c>
      <c r="AE522" s="107">
        <f>SUM(H522:AD522)</f>
        <v>0</v>
      </c>
      <c r="AF522" s="96">
        <f>ROUNDDOWN(E522+AE522,0)</f>
        <v>0</v>
      </c>
      <c r="AG522" s="32"/>
    </row>
    <row r="523" spans="1:33" x14ac:dyDescent="0.2">
      <c r="A523" s="193">
        <v>8</v>
      </c>
      <c r="B523" s="221" t="s">
        <v>102</v>
      </c>
      <c r="C523" s="118"/>
      <c r="D523" s="73" t="s">
        <v>203</v>
      </c>
      <c r="E523" s="74">
        <f>VLOOKUP(C524,単価表,7)</f>
        <v>0</v>
      </c>
      <c r="F523" s="75"/>
      <c r="G523" s="76" t="s">
        <v>113</v>
      </c>
      <c r="H523" s="77">
        <f>VLOOKUP($C524,単価表,10)</f>
        <v>0</v>
      </c>
      <c r="I523" s="77">
        <f>VLOOKUP($C524,単価表,10)</f>
        <v>0</v>
      </c>
      <c r="J523" s="77">
        <f>VLOOKUP($C524,単価表,10)</f>
        <v>0</v>
      </c>
      <c r="K523" s="77">
        <f>VLOOKUP($C524,単価表,9)</f>
        <v>0</v>
      </c>
      <c r="L523" s="77">
        <f>VLOOKUP($C524,単価表,9)</f>
        <v>0</v>
      </c>
      <c r="M523" s="77">
        <f>VLOOKUP($C524,単価表,9)</f>
        <v>0</v>
      </c>
      <c r="N523" s="77">
        <f t="shared" ref="N523:V523" si="316">VLOOKUP($C524,単価表,10)</f>
        <v>0</v>
      </c>
      <c r="O523" s="77">
        <f t="shared" si="316"/>
        <v>0</v>
      </c>
      <c r="P523" s="77">
        <f t="shared" si="316"/>
        <v>0</v>
      </c>
      <c r="Q523" s="77">
        <f t="shared" si="316"/>
        <v>0</v>
      </c>
      <c r="R523" s="77">
        <f t="shared" si="316"/>
        <v>0</v>
      </c>
      <c r="S523" s="77">
        <f t="shared" si="316"/>
        <v>0</v>
      </c>
      <c r="T523" s="77">
        <f t="shared" si="316"/>
        <v>0</v>
      </c>
      <c r="U523" s="77">
        <f t="shared" si="316"/>
        <v>0</v>
      </c>
      <c r="V523" s="77">
        <f t="shared" si="316"/>
        <v>0</v>
      </c>
      <c r="W523" s="77">
        <f>VLOOKUP($C524,単価表,9)</f>
        <v>0</v>
      </c>
      <c r="X523" s="77">
        <f>VLOOKUP($C524,単価表,9)</f>
        <v>0</v>
      </c>
      <c r="Y523" s="77">
        <f>VLOOKUP($C524,単価表,9)</f>
        <v>0</v>
      </c>
      <c r="Z523" s="77">
        <f>VLOOKUP($C524,単価表,10)</f>
        <v>0</v>
      </c>
      <c r="AA523" s="77">
        <f>VLOOKUP($C524,単価表,10)</f>
        <v>0</v>
      </c>
      <c r="AB523" s="77">
        <f>VLOOKUP($C524,単価表,10)</f>
        <v>0</v>
      </c>
      <c r="AC523" s="77">
        <f>VLOOKUP($C524,単価表,10)</f>
        <v>0</v>
      </c>
      <c r="AD523" s="77">
        <f>VLOOKUP($C524,単価表,10)</f>
        <v>0</v>
      </c>
      <c r="AE523" s="78"/>
      <c r="AF523" s="79"/>
      <c r="AG523" s="71"/>
    </row>
    <row r="524" spans="1:33" x14ac:dyDescent="0.2">
      <c r="A524" s="188"/>
      <c r="B524" s="198"/>
      <c r="C524" s="80">
        <v>8</v>
      </c>
      <c r="D524" s="81" t="s">
        <v>202</v>
      </c>
      <c r="E524" s="82">
        <v>16</v>
      </c>
      <c r="F524" s="83" t="s">
        <v>167</v>
      </c>
      <c r="G524" s="84" t="s">
        <v>114</v>
      </c>
      <c r="H524" s="85">
        <v>1196</v>
      </c>
      <c r="I524" s="85">
        <v>1024</v>
      </c>
      <c r="J524" s="85">
        <v>971</v>
      </c>
      <c r="K524" s="85">
        <v>1492</v>
      </c>
      <c r="L524" s="85">
        <v>1140</v>
      </c>
      <c r="M524" s="85">
        <v>1532</v>
      </c>
      <c r="N524" s="85">
        <v>1138</v>
      </c>
      <c r="O524" s="85">
        <v>1310</v>
      </c>
      <c r="P524" s="85">
        <v>1448</v>
      </c>
      <c r="Q524" s="85">
        <v>1277</v>
      </c>
      <c r="R524" s="85">
        <v>1178</v>
      </c>
      <c r="S524" s="85">
        <v>1411</v>
      </c>
      <c r="T524" s="85">
        <v>1196</v>
      </c>
      <c r="U524" s="85">
        <v>1024</v>
      </c>
      <c r="V524" s="85">
        <v>971</v>
      </c>
      <c r="W524" s="85">
        <v>1492</v>
      </c>
      <c r="X524" s="85">
        <v>1140</v>
      </c>
      <c r="Y524" s="85">
        <v>1532</v>
      </c>
      <c r="Z524" s="85">
        <v>1138</v>
      </c>
      <c r="AA524" s="85">
        <v>1310</v>
      </c>
      <c r="AB524" s="85">
        <v>1448</v>
      </c>
      <c r="AC524" s="85">
        <v>1277</v>
      </c>
      <c r="AD524" s="85">
        <v>1178</v>
      </c>
      <c r="AE524" s="103">
        <f>SUM(H524:AD524)</f>
        <v>28823</v>
      </c>
      <c r="AF524" s="87"/>
      <c r="AG524" s="88"/>
    </row>
    <row r="525" spans="1:33" x14ac:dyDescent="0.2">
      <c r="A525" s="220"/>
      <c r="B525" s="199"/>
      <c r="C525" s="89"/>
      <c r="D525" s="90" t="s">
        <v>204</v>
      </c>
      <c r="E525" s="91">
        <f>IF(C524&lt;8,INT(E523*契約月数),INT(E523*E524*契約月数))</f>
        <v>0</v>
      </c>
      <c r="F525" s="92"/>
      <c r="G525" s="93" t="s">
        <v>136</v>
      </c>
      <c r="H525" s="94">
        <f>INT(H523*H524)</f>
        <v>0</v>
      </c>
      <c r="I525" s="94">
        <f t="shared" ref="I525:AD525" si="317">INT(I523*I524)</f>
        <v>0</v>
      </c>
      <c r="J525" s="94">
        <f t="shared" si="317"/>
        <v>0</v>
      </c>
      <c r="K525" s="94">
        <f t="shared" si="317"/>
        <v>0</v>
      </c>
      <c r="L525" s="94">
        <f t="shared" si="317"/>
        <v>0</v>
      </c>
      <c r="M525" s="94">
        <f t="shared" si="317"/>
        <v>0</v>
      </c>
      <c r="N525" s="94">
        <f t="shared" si="317"/>
        <v>0</v>
      </c>
      <c r="O525" s="94">
        <f t="shared" si="317"/>
        <v>0</v>
      </c>
      <c r="P525" s="94">
        <f t="shared" si="317"/>
        <v>0</v>
      </c>
      <c r="Q525" s="94">
        <f t="shared" si="317"/>
        <v>0</v>
      </c>
      <c r="R525" s="94">
        <f t="shared" si="317"/>
        <v>0</v>
      </c>
      <c r="S525" s="94">
        <f t="shared" si="317"/>
        <v>0</v>
      </c>
      <c r="T525" s="94">
        <f t="shared" si="317"/>
        <v>0</v>
      </c>
      <c r="U525" s="94">
        <f t="shared" si="317"/>
        <v>0</v>
      </c>
      <c r="V525" s="94">
        <f t="shared" si="317"/>
        <v>0</v>
      </c>
      <c r="W525" s="94">
        <f t="shared" si="317"/>
        <v>0</v>
      </c>
      <c r="X525" s="94">
        <f t="shared" si="317"/>
        <v>0</v>
      </c>
      <c r="Y525" s="94">
        <f t="shared" si="317"/>
        <v>0</v>
      </c>
      <c r="Z525" s="94">
        <f t="shared" si="317"/>
        <v>0</v>
      </c>
      <c r="AA525" s="94">
        <f t="shared" si="317"/>
        <v>0</v>
      </c>
      <c r="AB525" s="94">
        <f t="shared" si="317"/>
        <v>0</v>
      </c>
      <c r="AC525" s="94">
        <f t="shared" si="317"/>
        <v>0</v>
      </c>
      <c r="AD525" s="94">
        <f t="shared" si="317"/>
        <v>0</v>
      </c>
      <c r="AE525" s="107">
        <f>SUM(H525:AD525)</f>
        <v>0</v>
      </c>
      <c r="AF525" s="96">
        <f>ROUNDDOWN(E525+AE525,0)</f>
        <v>0</v>
      </c>
      <c r="AG525" s="32"/>
    </row>
    <row r="526" spans="1:33" x14ac:dyDescent="0.2">
      <c r="A526" s="193">
        <v>9</v>
      </c>
      <c r="B526" s="221" t="s">
        <v>103</v>
      </c>
      <c r="C526" s="118"/>
      <c r="D526" s="73" t="s">
        <v>203</v>
      </c>
      <c r="E526" s="74">
        <f>VLOOKUP(C527,単価表,7)</f>
        <v>0</v>
      </c>
      <c r="F526" s="75"/>
      <c r="G526" s="76" t="s">
        <v>113</v>
      </c>
      <c r="H526" s="77">
        <f>VLOOKUP($C527,単価表,10)</f>
        <v>0</v>
      </c>
      <c r="I526" s="77">
        <f>VLOOKUP($C527,単価表,10)</f>
        <v>0</v>
      </c>
      <c r="J526" s="77">
        <f>VLOOKUP($C527,単価表,10)</f>
        <v>0</v>
      </c>
      <c r="K526" s="77">
        <f>VLOOKUP($C527,単価表,9)</f>
        <v>0</v>
      </c>
      <c r="L526" s="77">
        <f>VLOOKUP($C527,単価表,9)</f>
        <v>0</v>
      </c>
      <c r="M526" s="77">
        <f>VLOOKUP($C527,単価表,9)</f>
        <v>0</v>
      </c>
      <c r="N526" s="77">
        <f t="shared" ref="N526:V526" si="318">VLOOKUP($C527,単価表,10)</f>
        <v>0</v>
      </c>
      <c r="O526" s="77">
        <f t="shared" si="318"/>
        <v>0</v>
      </c>
      <c r="P526" s="77">
        <f t="shared" si="318"/>
        <v>0</v>
      </c>
      <c r="Q526" s="77">
        <f t="shared" si="318"/>
        <v>0</v>
      </c>
      <c r="R526" s="77">
        <f t="shared" si="318"/>
        <v>0</v>
      </c>
      <c r="S526" s="77">
        <f t="shared" si="318"/>
        <v>0</v>
      </c>
      <c r="T526" s="77">
        <f t="shared" si="318"/>
        <v>0</v>
      </c>
      <c r="U526" s="77">
        <f t="shared" si="318"/>
        <v>0</v>
      </c>
      <c r="V526" s="77">
        <f t="shared" si="318"/>
        <v>0</v>
      </c>
      <c r="W526" s="77">
        <f>VLOOKUP($C527,単価表,9)</f>
        <v>0</v>
      </c>
      <c r="X526" s="77">
        <f>VLOOKUP($C527,単価表,9)</f>
        <v>0</v>
      </c>
      <c r="Y526" s="77">
        <f>VLOOKUP($C527,単価表,9)</f>
        <v>0</v>
      </c>
      <c r="Z526" s="77">
        <f>VLOOKUP($C527,単価表,10)</f>
        <v>0</v>
      </c>
      <c r="AA526" s="77">
        <f>VLOOKUP($C527,単価表,10)</f>
        <v>0</v>
      </c>
      <c r="AB526" s="77">
        <f>VLOOKUP($C527,単価表,10)</f>
        <v>0</v>
      </c>
      <c r="AC526" s="77">
        <f>VLOOKUP($C527,単価表,10)</f>
        <v>0</v>
      </c>
      <c r="AD526" s="77">
        <f>VLOOKUP($C527,単価表,10)</f>
        <v>0</v>
      </c>
      <c r="AE526" s="78"/>
      <c r="AF526" s="79"/>
      <c r="AG526" s="71"/>
    </row>
    <row r="527" spans="1:33" x14ac:dyDescent="0.2">
      <c r="A527" s="188"/>
      <c r="B527" s="198"/>
      <c r="C527" s="80">
        <v>8</v>
      </c>
      <c r="D527" s="81" t="s">
        <v>202</v>
      </c>
      <c r="E527" s="82">
        <v>19</v>
      </c>
      <c r="F527" s="83" t="s">
        <v>167</v>
      </c>
      <c r="G527" s="84" t="s">
        <v>114</v>
      </c>
      <c r="H527" s="85">
        <v>1473</v>
      </c>
      <c r="I527" s="85">
        <v>1151</v>
      </c>
      <c r="J527" s="85">
        <v>900</v>
      </c>
      <c r="K527" s="85">
        <v>1032</v>
      </c>
      <c r="L527" s="85">
        <v>1274</v>
      </c>
      <c r="M527" s="85">
        <v>1160</v>
      </c>
      <c r="N527" s="85">
        <v>1229</v>
      </c>
      <c r="O527" s="85">
        <v>1077</v>
      </c>
      <c r="P527" s="85">
        <v>1354</v>
      </c>
      <c r="Q527" s="85">
        <v>1660</v>
      </c>
      <c r="R527" s="85">
        <v>1573</v>
      </c>
      <c r="S527" s="85">
        <v>1525</v>
      </c>
      <c r="T527" s="85">
        <v>1473</v>
      </c>
      <c r="U527" s="85">
        <v>1151</v>
      </c>
      <c r="V527" s="85">
        <v>900</v>
      </c>
      <c r="W527" s="85">
        <v>1032</v>
      </c>
      <c r="X527" s="85">
        <v>1274</v>
      </c>
      <c r="Y527" s="85">
        <v>1160</v>
      </c>
      <c r="Z527" s="85">
        <v>1229</v>
      </c>
      <c r="AA527" s="85">
        <v>1077</v>
      </c>
      <c r="AB527" s="85">
        <v>1354</v>
      </c>
      <c r="AC527" s="85">
        <v>1660</v>
      </c>
      <c r="AD527" s="85">
        <v>1573</v>
      </c>
      <c r="AE527" s="103">
        <f>SUM(H527:AD527)</f>
        <v>29291</v>
      </c>
      <c r="AF527" s="87"/>
      <c r="AG527" s="88"/>
    </row>
    <row r="528" spans="1:33" x14ac:dyDescent="0.2">
      <c r="A528" s="220"/>
      <c r="B528" s="199"/>
      <c r="C528" s="89"/>
      <c r="D528" s="90" t="s">
        <v>204</v>
      </c>
      <c r="E528" s="91">
        <f>IF(C527&lt;8,INT(E526*契約月数),INT(E526*E527*契約月数))</f>
        <v>0</v>
      </c>
      <c r="F528" s="92"/>
      <c r="G528" s="93" t="s">
        <v>136</v>
      </c>
      <c r="H528" s="94">
        <f>INT(H526*H527)</f>
        <v>0</v>
      </c>
      <c r="I528" s="94">
        <f t="shared" ref="I528:AD528" si="319">INT(I526*I527)</f>
        <v>0</v>
      </c>
      <c r="J528" s="94">
        <f t="shared" si="319"/>
        <v>0</v>
      </c>
      <c r="K528" s="94">
        <f t="shared" si="319"/>
        <v>0</v>
      </c>
      <c r="L528" s="94">
        <f t="shared" si="319"/>
        <v>0</v>
      </c>
      <c r="M528" s="94">
        <f t="shared" si="319"/>
        <v>0</v>
      </c>
      <c r="N528" s="94">
        <f t="shared" si="319"/>
        <v>0</v>
      </c>
      <c r="O528" s="94">
        <f t="shared" si="319"/>
        <v>0</v>
      </c>
      <c r="P528" s="94">
        <f t="shared" si="319"/>
        <v>0</v>
      </c>
      <c r="Q528" s="94">
        <f t="shared" si="319"/>
        <v>0</v>
      </c>
      <c r="R528" s="94">
        <f t="shared" si="319"/>
        <v>0</v>
      </c>
      <c r="S528" s="94">
        <f t="shared" si="319"/>
        <v>0</v>
      </c>
      <c r="T528" s="94">
        <f t="shared" si="319"/>
        <v>0</v>
      </c>
      <c r="U528" s="94">
        <f t="shared" si="319"/>
        <v>0</v>
      </c>
      <c r="V528" s="94">
        <f t="shared" si="319"/>
        <v>0</v>
      </c>
      <c r="W528" s="94">
        <f t="shared" si="319"/>
        <v>0</v>
      </c>
      <c r="X528" s="94">
        <f t="shared" si="319"/>
        <v>0</v>
      </c>
      <c r="Y528" s="94">
        <f t="shared" si="319"/>
        <v>0</v>
      </c>
      <c r="Z528" s="94">
        <f t="shared" si="319"/>
        <v>0</v>
      </c>
      <c r="AA528" s="94">
        <f t="shared" si="319"/>
        <v>0</v>
      </c>
      <c r="AB528" s="94">
        <f t="shared" si="319"/>
        <v>0</v>
      </c>
      <c r="AC528" s="94">
        <f t="shared" si="319"/>
        <v>0</v>
      </c>
      <c r="AD528" s="94">
        <f t="shared" si="319"/>
        <v>0</v>
      </c>
      <c r="AE528" s="107">
        <f>SUM(H528:AD528)</f>
        <v>0</v>
      </c>
      <c r="AF528" s="96">
        <f>ROUNDDOWN(E528+AE528,0)</f>
        <v>0</v>
      </c>
      <c r="AG528" s="32"/>
    </row>
    <row r="529" spans="1:33" x14ac:dyDescent="0.2">
      <c r="A529" s="193">
        <v>10</v>
      </c>
      <c r="B529" s="221" t="s">
        <v>104</v>
      </c>
      <c r="C529" s="118"/>
      <c r="D529" s="73" t="s">
        <v>203</v>
      </c>
      <c r="E529" s="74">
        <f>VLOOKUP(C530,単価表,7)</f>
        <v>0</v>
      </c>
      <c r="F529" s="75"/>
      <c r="G529" s="76" t="s">
        <v>113</v>
      </c>
      <c r="H529" s="77">
        <f>VLOOKUP($C530,単価表,10)</f>
        <v>0</v>
      </c>
      <c r="I529" s="77">
        <f>VLOOKUP($C530,単価表,10)</f>
        <v>0</v>
      </c>
      <c r="J529" s="77">
        <f>VLOOKUP($C530,単価表,10)</f>
        <v>0</v>
      </c>
      <c r="K529" s="77">
        <f>VLOOKUP($C530,単価表,9)</f>
        <v>0</v>
      </c>
      <c r="L529" s="77">
        <f>VLOOKUP($C530,単価表,9)</f>
        <v>0</v>
      </c>
      <c r="M529" s="77">
        <f>VLOOKUP($C530,単価表,9)</f>
        <v>0</v>
      </c>
      <c r="N529" s="77">
        <f t="shared" ref="N529:V529" si="320">VLOOKUP($C530,単価表,10)</f>
        <v>0</v>
      </c>
      <c r="O529" s="77">
        <f t="shared" si="320"/>
        <v>0</v>
      </c>
      <c r="P529" s="77">
        <f t="shared" si="320"/>
        <v>0</v>
      </c>
      <c r="Q529" s="77">
        <f t="shared" si="320"/>
        <v>0</v>
      </c>
      <c r="R529" s="77">
        <f t="shared" si="320"/>
        <v>0</v>
      </c>
      <c r="S529" s="77">
        <f t="shared" si="320"/>
        <v>0</v>
      </c>
      <c r="T529" s="77">
        <f t="shared" si="320"/>
        <v>0</v>
      </c>
      <c r="U529" s="77">
        <f t="shared" si="320"/>
        <v>0</v>
      </c>
      <c r="V529" s="77">
        <f t="shared" si="320"/>
        <v>0</v>
      </c>
      <c r="W529" s="77">
        <f>VLOOKUP($C530,単価表,9)</f>
        <v>0</v>
      </c>
      <c r="X529" s="77">
        <f>VLOOKUP($C530,単価表,9)</f>
        <v>0</v>
      </c>
      <c r="Y529" s="77">
        <f>VLOOKUP($C530,単価表,9)</f>
        <v>0</v>
      </c>
      <c r="Z529" s="77">
        <f>VLOOKUP($C530,単価表,10)</f>
        <v>0</v>
      </c>
      <c r="AA529" s="77">
        <f>VLOOKUP($C530,単価表,10)</f>
        <v>0</v>
      </c>
      <c r="AB529" s="77">
        <f>VLOOKUP($C530,単価表,10)</f>
        <v>0</v>
      </c>
      <c r="AC529" s="77">
        <f>VLOOKUP($C530,単価表,10)</f>
        <v>0</v>
      </c>
      <c r="AD529" s="77">
        <f>VLOOKUP($C530,単価表,10)</f>
        <v>0</v>
      </c>
      <c r="AE529" s="78"/>
      <c r="AF529" s="79"/>
      <c r="AG529" s="71"/>
    </row>
    <row r="530" spans="1:33" x14ac:dyDescent="0.2">
      <c r="A530" s="188"/>
      <c r="B530" s="198"/>
      <c r="C530" s="80">
        <v>11</v>
      </c>
      <c r="D530" s="81" t="s">
        <v>202</v>
      </c>
      <c r="E530" s="82">
        <v>72</v>
      </c>
      <c r="F530" s="83" t="s">
        <v>166</v>
      </c>
      <c r="G530" s="84" t="s">
        <v>114</v>
      </c>
      <c r="H530" s="85">
        <v>16416</v>
      </c>
      <c r="I530" s="85">
        <v>13688</v>
      </c>
      <c r="J530" s="85">
        <v>14857</v>
      </c>
      <c r="K530" s="85">
        <v>9358</v>
      </c>
      <c r="L530" s="85">
        <v>7350</v>
      </c>
      <c r="M530" s="85">
        <v>12163</v>
      </c>
      <c r="N530" s="85">
        <v>9859</v>
      </c>
      <c r="O530" s="85">
        <v>9378</v>
      </c>
      <c r="P530" s="85">
        <v>9950</v>
      </c>
      <c r="Q530" s="85">
        <v>13710</v>
      </c>
      <c r="R530" s="85">
        <v>17848</v>
      </c>
      <c r="S530" s="85">
        <v>16071</v>
      </c>
      <c r="T530" s="85">
        <v>16416</v>
      </c>
      <c r="U530" s="85">
        <v>13688</v>
      </c>
      <c r="V530" s="85">
        <v>14857</v>
      </c>
      <c r="W530" s="85">
        <v>9358</v>
      </c>
      <c r="X530" s="85">
        <v>7350</v>
      </c>
      <c r="Y530" s="85">
        <v>12163</v>
      </c>
      <c r="Z530" s="85">
        <v>9859</v>
      </c>
      <c r="AA530" s="85">
        <v>9378</v>
      </c>
      <c r="AB530" s="85">
        <v>9950</v>
      </c>
      <c r="AC530" s="85">
        <v>13710</v>
      </c>
      <c r="AD530" s="85">
        <v>17848</v>
      </c>
      <c r="AE530" s="103">
        <f>SUM(H530:AD530)</f>
        <v>285225</v>
      </c>
      <c r="AF530" s="87"/>
      <c r="AG530" s="88"/>
    </row>
    <row r="531" spans="1:33" x14ac:dyDescent="0.2">
      <c r="A531" s="220"/>
      <c r="B531" s="199"/>
      <c r="C531" s="89"/>
      <c r="D531" s="90" t="s">
        <v>204</v>
      </c>
      <c r="E531" s="91">
        <f>IF(C530&lt;8,INT(E529*契約月数),INT(E529*E530*契約月数))</f>
        <v>0</v>
      </c>
      <c r="F531" s="92"/>
      <c r="G531" s="93" t="s">
        <v>136</v>
      </c>
      <c r="H531" s="94">
        <f>INT(H529*H530)</f>
        <v>0</v>
      </c>
      <c r="I531" s="94">
        <f t="shared" ref="I531:AD531" si="321">INT(I529*I530)</f>
        <v>0</v>
      </c>
      <c r="J531" s="94">
        <f t="shared" si="321"/>
        <v>0</v>
      </c>
      <c r="K531" s="94">
        <f t="shared" si="321"/>
        <v>0</v>
      </c>
      <c r="L531" s="94">
        <f t="shared" si="321"/>
        <v>0</v>
      </c>
      <c r="M531" s="94">
        <f t="shared" si="321"/>
        <v>0</v>
      </c>
      <c r="N531" s="94">
        <f t="shared" si="321"/>
        <v>0</v>
      </c>
      <c r="O531" s="94">
        <f t="shared" si="321"/>
        <v>0</v>
      </c>
      <c r="P531" s="94">
        <f t="shared" si="321"/>
        <v>0</v>
      </c>
      <c r="Q531" s="94">
        <f t="shared" si="321"/>
        <v>0</v>
      </c>
      <c r="R531" s="94">
        <f t="shared" si="321"/>
        <v>0</v>
      </c>
      <c r="S531" s="94">
        <f t="shared" si="321"/>
        <v>0</v>
      </c>
      <c r="T531" s="94">
        <f t="shared" si="321"/>
        <v>0</v>
      </c>
      <c r="U531" s="94">
        <f t="shared" si="321"/>
        <v>0</v>
      </c>
      <c r="V531" s="94">
        <f t="shared" si="321"/>
        <v>0</v>
      </c>
      <c r="W531" s="94">
        <f t="shared" si="321"/>
        <v>0</v>
      </c>
      <c r="X531" s="94">
        <f t="shared" si="321"/>
        <v>0</v>
      </c>
      <c r="Y531" s="94">
        <f t="shared" si="321"/>
        <v>0</v>
      </c>
      <c r="Z531" s="94">
        <f t="shared" si="321"/>
        <v>0</v>
      </c>
      <c r="AA531" s="94">
        <f t="shared" si="321"/>
        <v>0</v>
      </c>
      <c r="AB531" s="94">
        <f t="shared" si="321"/>
        <v>0</v>
      </c>
      <c r="AC531" s="94">
        <f t="shared" si="321"/>
        <v>0</v>
      </c>
      <c r="AD531" s="94">
        <f t="shared" si="321"/>
        <v>0</v>
      </c>
      <c r="AE531" s="107">
        <f>SUM(H531:AD531)</f>
        <v>0</v>
      </c>
      <c r="AF531" s="96">
        <f>ROUNDDOWN(E531+AE531,0)</f>
        <v>0</v>
      </c>
      <c r="AG531" s="32"/>
    </row>
    <row r="532" spans="1:33" x14ac:dyDescent="0.2">
      <c r="A532" s="193">
        <v>11</v>
      </c>
      <c r="B532" s="221" t="s">
        <v>47</v>
      </c>
      <c r="C532" s="118"/>
      <c r="D532" s="73" t="s">
        <v>203</v>
      </c>
      <c r="E532" s="74">
        <f>VLOOKUP(C533,単価表,7)</f>
        <v>0</v>
      </c>
      <c r="F532" s="75"/>
      <c r="G532" s="76" t="s">
        <v>113</v>
      </c>
      <c r="H532" s="77">
        <f>VLOOKUP($C533,単価表,10)</f>
        <v>0</v>
      </c>
      <c r="I532" s="77">
        <f>VLOOKUP($C533,単価表,10)</f>
        <v>0</v>
      </c>
      <c r="J532" s="77">
        <f>VLOOKUP($C533,単価表,10)</f>
        <v>0</v>
      </c>
      <c r="K532" s="77">
        <f>VLOOKUP($C533,単価表,9)</f>
        <v>0</v>
      </c>
      <c r="L532" s="77">
        <f>VLOOKUP($C533,単価表,9)</f>
        <v>0</v>
      </c>
      <c r="M532" s="77">
        <f>VLOOKUP($C533,単価表,9)</f>
        <v>0</v>
      </c>
      <c r="N532" s="77">
        <f t="shared" ref="N532:V532" si="322">VLOOKUP($C533,単価表,10)</f>
        <v>0</v>
      </c>
      <c r="O532" s="77">
        <f t="shared" si="322"/>
        <v>0</v>
      </c>
      <c r="P532" s="77">
        <f t="shared" si="322"/>
        <v>0</v>
      </c>
      <c r="Q532" s="77">
        <f t="shared" si="322"/>
        <v>0</v>
      </c>
      <c r="R532" s="77">
        <f t="shared" si="322"/>
        <v>0</v>
      </c>
      <c r="S532" s="77">
        <f t="shared" si="322"/>
        <v>0</v>
      </c>
      <c r="T532" s="77">
        <f t="shared" si="322"/>
        <v>0</v>
      </c>
      <c r="U532" s="77">
        <f t="shared" si="322"/>
        <v>0</v>
      </c>
      <c r="V532" s="77">
        <f t="shared" si="322"/>
        <v>0</v>
      </c>
      <c r="W532" s="77">
        <f>VLOOKUP($C533,単価表,9)</f>
        <v>0</v>
      </c>
      <c r="X532" s="77">
        <f>VLOOKUP($C533,単価表,9)</f>
        <v>0</v>
      </c>
      <c r="Y532" s="77">
        <f>VLOOKUP($C533,単価表,9)</f>
        <v>0</v>
      </c>
      <c r="Z532" s="77">
        <f>VLOOKUP($C533,単価表,10)</f>
        <v>0</v>
      </c>
      <c r="AA532" s="77">
        <f>VLOOKUP($C533,単価表,10)</f>
        <v>0</v>
      </c>
      <c r="AB532" s="77">
        <f>VLOOKUP($C533,単価表,10)</f>
        <v>0</v>
      </c>
      <c r="AC532" s="77">
        <f>VLOOKUP($C533,単価表,10)</f>
        <v>0</v>
      </c>
      <c r="AD532" s="77">
        <f>VLOOKUP($C533,単価表,10)</f>
        <v>0</v>
      </c>
      <c r="AE532" s="78"/>
      <c r="AF532" s="79"/>
      <c r="AG532" s="71"/>
    </row>
    <row r="533" spans="1:33" x14ac:dyDescent="0.2">
      <c r="A533" s="188"/>
      <c r="B533" s="198"/>
      <c r="C533" s="80">
        <v>8</v>
      </c>
      <c r="D533" s="81" t="s">
        <v>202</v>
      </c>
      <c r="E533" s="82">
        <v>22</v>
      </c>
      <c r="F533" s="83" t="s">
        <v>167</v>
      </c>
      <c r="G533" s="84" t="s">
        <v>114</v>
      </c>
      <c r="H533" s="85">
        <v>2054</v>
      </c>
      <c r="I533" s="85">
        <v>1697</v>
      </c>
      <c r="J533" s="85">
        <v>1595</v>
      </c>
      <c r="K533" s="85">
        <v>1527</v>
      </c>
      <c r="L533" s="85">
        <v>1523</v>
      </c>
      <c r="M533" s="85">
        <v>1569</v>
      </c>
      <c r="N533" s="85">
        <v>1553</v>
      </c>
      <c r="O533" s="85">
        <v>1778</v>
      </c>
      <c r="P533" s="85">
        <v>1733</v>
      </c>
      <c r="Q533" s="85">
        <v>1873</v>
      </c>
      <c r="R533" s="85">
        <v>1776</v>
      </c>
      <c r="S533" s="85">
        <v>1874</v>
      </c>
      <c r="T533" s="85">
        <v>2054</v>
      </c>
      <c r="U533" s="85">
        <v>1697</v>
      </c>
      <c r="V533" s="85">
        <v>1595</v>
      </c>
      <c r="W533" s="85">
        <v>1527</v>
      </c>
      <c r="X533" s="85">
        <v>1523</v>
      </c>
      <c r="Y533" s="85">
        <v>1569</v>
      </c>
      <c r="Z533" s="85">
        <v>1553</v>
      </c>
      <c r="AA533" s="85">
        <v>1778</v>
      </c>
      <c r="AB533" s="85">
        <v>1733</v>
      </c>
      <c r="AC533" s="85">
        <v>1873</v>
      </c>
      <c r="AD533" s="85">
        <v>1776</v>
      </c>
      <c r="AE533" s="103">
        <f>SUM(H533:AD533)</f>
        <v>39230</v>
      </c>
      <c r="AF533" s="87"/>
      <c r="AG533" s="88"/>
    </row>
    <row r="534" spans="1:33" x14ac:dyDescent="0.2">
      <c r="A534" s="189"/>
      <c r="B534" s="222"/>
      <c r="C534" s="119"/>
      <c r="D534" s="90" t="s">
        <v>204</v>
      </c>
      <c r="E534" s="91">
        <f>IF(C533&lt;8,INT(E532*契約月数),INT(E532*E533*契約月数))</f>
        <v>0</v>
      </c>
      <c r="F534" s="92"/>
      <c r="G534" s="93" t="s">
        <v>136</v>
      </c>
      <c r="H534" s="94">
        <f>INT(H532*H533)</f>
        <v>0</v>
      </c>
      <c r="I534" s="94">
        <f t="shared" ref="I534:AD534" si="323">INT(I532*I533)</f>
        <v>0</v>
      </c>
      <c r="J534" s="94">
        <f t="shared" si="323"/>
        <v>0</v>
      </c>
      <c r="K534" s="94">
        <f t="shared" si="323"/>
        <v>0</v>
      </c>
      <c r="L534" s="94">
        <f t="shared" si="323"/>
        <v>0</v>
      </c>
      <c r="M534" s="94">
        <f t="shared" si="323"/>
        <v>0</v>
      </c>
      <c r="N534" s="94">
        <f t="shared" si="323"/>
        <v>0</v>
      </c>
      <c r="O534" s="94">
        <f t="shared" si="323"/>
        <v>0</v>
      </c>
      <c r="P534" s="94">
        <f t="shared" si="323"/>
        <v>0</v>
      </c>
      <c r="Q534" s="94">
        <f t="shared" si="323"/>
        <v>0</v>
      </c>
      <c r="R534" s="94">
        <f t="shared" si="323"/>
        <v>0</v>
      </c>
      <c r="S534" s="94">
        <f t="shared" si="323"/>
        <v>0</v>
      </c>
      <c r="T534" s="94">
        <f t="shared" si="323"/>
        <v>0</v>
      </c>
      <c r="U534" s="94">
        <f t="shared" si="323"/>
        <v>0</v>
      </c>
      <c r="V534" s="94">
        <f t="shared" si="323"/>
        <v>0</v>
      </c>
      <c r="W534" s="94">
        <f t="shared" si="323"/>
        <v>0</v>
      </c>
      <c r="X534" s="94">
        <f t="shared" si="323"/>
        <v>0</v>
      </c>
      <c r="Y534" s="94">
        <f t="shared" si="323"/>
        <v>0</v>
      </c>
      <c r="Z534" s="94">
        <f t="shared" si="323"/>
        <v>0</v>
      </c>
      <c r="AA534" s="94">
        <f t="shared" si="323"/>
        <v>0</v>
      </c>
      <c r="AB534" s="94">
        <f t="shared" si="323"/>
        <v>0</v>
      </c>
      <c r="AC534" s="94">
        <f t="shared" si="323"/>
        <v>0</v>
      </c>
      <c r="AD534" s="94">
        <f t="shared" si="323"/>
        <v>0</v>
      </c>
      <c r="AE534" s="107">
        <f>SUM(H534:AD534)</f>
        <v>0</v>
      </c>
      <c r="AF534" s="96">
        <f>ROUNDDOWN(E534+AE534,0)</f>
        <v>0</v>
      </c>
      <c r="AG534" s="32"/>
    </row>
    <row r="535" spans="1:33" x14ac:dyDescent="0.2">
      <c r="A535" s="194">
        <v>11.1</v>
      </c>
      <c r="B535" s="237"/>
      <c r="C535" s="98"/>
      <c r="D535" s="73" t="s">
        <v>203</v>
      </c>
      <c r="E535" s="74">
        <f>VLOOKUP(C536,単価表,7)</f>
        <v>0</v>
      </c>
      <c r="F535" s="75"/>
      <c r="G535" s="76" t="s">
        <v>113</v>
      </c>
      <c r="H535" s="77">
        <f>VLOOKUP($C536,単価表,10)</f>
        <v>0</v>
      </c>
      <c r="I535" s="77">
        <f>VLOOKUP($C536,単価表,10)</f>
        <v>0</v>
      </c>
      <c r="J535" s="77">
        <f>VLOOKUP($C536,単価表,10)</f>
        <v>0</v>
      </c>
      <c r="K535" s="77">
        <f>VLOOKUP($C536,単価表,9)</f>
        <v>0</v>
      </c>
      <c r="L535" s="77">
        <f>VLOOKUP($C536,単価表,9)</f>
        <v>0</v>
      </c>
      <c r="M535" s="77">
        <f>VLOOKUP($C536,単価表,9)</f>
        <v>0</v>
      </c>
      <c r="N535" s="77">
        <f t="shared" ref="N535:V535" si="324">VLOOKUP($C536,単価表,10)</f>
        <v>0</v>
      </c>
      <c r="O535" s="77">
        <f t="shared" si="324"/>
        <v>0</v>
      </c>
      <c r="P535" s="77">
        <f t="shared" si="324"/>
        <v>0</v>
      </c>
      <c r="Q535" s="77">
        <f t="shared" si="324"/>
        <v>0</v>
      </c>
      <c r="R535" s="77">
        <f t="shared" si="324"/>
        <v>0</v>
      </c>
      <c r="S535" s="77">
        <f t="shared" si="324"/>
        <v>0</v>
      </c>
      <c r="T535" s="77">
        <f t="shared" si="324"/>
        <v>0</v>
      </c>
      <c r="U535" s="77">
        <f t="shared" si="324"/>
        <v>0</v>
      </c>
      <c r="V535" s="77">
        <f t="shared" si="324"/>
        <v>0</v>
      </c>
      <c r="W535" s="77">
        <f>VLOOKUP($C536,単価表,9)</f>
        <v>0</v>
      </c>
      <c r="X535" s="77">
        <f>VLOOKUP($C536,単価表,9)</f>
        <v>0</v>
      </c>
      <c r="Y535" s="77">
        <f>VLOOKUP($C536,単価表,9)</f>
        <v>0</v>
      </c>
      <c r="Z535" s="77">
        <f>VLOOKUP($C536,単価表,10)</f>
        <v>0</v>
      </c>
      <c r="AA535" s="77">
        <f>VLOOKUP($C536,単価表,10)</f>
        <v>0</v>
      </c>
      <c r="AB535" s="77">
        <f>VLOOKUP($C536,単価表,10)</f>
        <v>0</v>
      </c>
      <c r="AC535" s="77">
        <f>VLOOKUP($C536,単価表,10)</f>
        <v>0</v>
      </c>
      <c r="AD535" s="77">
        <f>VLOOKUP($C536,単価表,10)</f>
        <v>0</v>
      </c>
      <c r="AE535" s="78"/>
      <c r="AF535" s="79"/>
      <c r="AG535" s="71"/>
    </row>
    <row r="536" spans="1:33" x14ac:dyDescent="0.2">
      <c r="A536" s="195"/>
      <c r="B536" s="234"/>
      <c r="C536" s="80">
        <v>10</v>
      </c>
      <c r="D536" s="81" t="s">
        <v>202</v>
      </c>
      <c r="E536" s="82">
        <v>22</v>
      </c>
      <c r="F536" s="83" t="s">
        <v>166</v>
      </c>
      <c r="G536" s="84" t="s">
        <v>114</v>
      </c>
      <c r="H536" s="85">
        <v>1385</v>
      </c>
      <c r="I536" s="85">
        <v>720</v>
      </c>
      <c r="J536" s="85">
        <v>326</v>
      </c>
      <c r="K536" s="85">
        <v>290</v>
      </c>
      <c r="L536" s="85">
        <v>966</v>
      </c>
      <c r="M536" s="85">
        <v>958</v>
      </c>
      <c r="N536" s="85">
        <v>492</v>
      </c>
      <c r="O536" s="85">
        <v>529</v>
      </c>
      <c r="P536" s="85">
        <v>1069</v>
      </c>
      <c r="Q536" s="85">
        <v>1384</v>
      </c>
      <c r="R536" s="85">
        <v>1404</v>
      </c>
      <c r="S536" s="85">
        <v>1380</v>
      </c>
      <c r="T536" s="85">
        <v>1385</v>
      </c>
      <c r="U536" s="85">
        <v>720</v>
      </c>
      <c r="V536" s="85">
        <v>326</v>
      </c>
      <c r="W536" s="85">
        <v>290</v>
      </c>
      <c r="X536" s="85">
        <v>966</v>
      </c>
      <c r="Y536" s="85">
        <v>958</v>
      </c>
      <c r="Z536" s="85">
        <v>492</v>
      </c>
      <c r="AA536" s="85">
        <v>529</v>
      </c>
      <c r="AB536" s="85">
        <v>1069</v>
      </c>
      <c r="AC536" s="85">
        <v>1384</v>
      </c>
      <c r="AD536" s="85">
        <v>1404</v>
      </c>
      <c r="AE536" s="103">
        <f>SUM(H536:AD536)</f>
        <v>20426</v>
      </c>
      <c r="AF536" s="87"/>
      <c r="AG536" s="88"/>
    </row>
    <row r="537" spans="1:33" x14ac:dyDescent="0.2">
      <c r="A537" s="196"/>
      <c r="B537" s="235"/>
      <c r="C537" s="89"/>
      <c r="D537" s="90" t="s">
        <v>204</v>
      </c>
      <c r="E537" s="91">
        <f>IF(C536&lt;8,INT(E535*契約月数),INT(E535*E536*契約月数))</f>
        <v>0</v>
      </c>
      <c r="F537" s="92"/>
      <c r="G537" s="93" t="s">
        <v>136</v>
      </c>
      <c r="H537" s="94">
        <f>INT(H535*H536)</f>
        <v>0</v>
      </c>
      <c r="I537" s="94">
        <f t="shared" ref="I537:AD537" si="325">INT(I535*I536)</f>
        <v>0</v>
      </c>
      <c r="J537" s="94">
        <f t="shared" si="325"/>
        <v>0</v>
      </c>
      <c r="K537" s="94">
        <f t="shared" si="325"/>
        <v>0</v>
      </c>
      <c r="L537" s="94">
        <f t="shared" si="325"/>
        <v>0</v>
      </c>
      <c r="M537" s="94">
        <f t="shared" si="325"/>
        <v>0</v>
      </c>
      <c r="N537" s="94">
        <f t="shared" si="325"/>
        <v>0</v>
      </c>
      <c r="O537" s="94">
        <f t="shared" si="325"/>
        <v>0</v>
      </c>
      <c r="P537" s="94">
        <f t="shared" si="325"/>
        <v>0</v>
      </c>
      <c r="Q537" s="94">
        <f t="shared" si="325"/>
        <v>0</v>
      </c>
      <c r="R537" s="94">
        <f t="shared" si="325"/>
        <v>0</v>
      </c>
      <c r="S537" s="94">
        <f t="shared" si="325"/>
        <v>0</v>
      </c>
      <c r="T537" s="94">
        <f t="shared" si="325"/>
        <v>0</v>
      </c>
      <c r="U537" s="94">
        <f t="shared" si="325"/>
        <v>0</v>
      </c>
      <c r="V537" s="94">
        <f t="shared" si="325"/>
        <v>0</v>
      </c>
      <c r="W537" s="94">
        <f t="shared" si="325"/>
        <v>0</v>
      </c>
      <c r="X537" s="94">
        <f t="shared" si="325"/>
        <v>0</v>
      </c>
      <c r="Y537" s="94">
        <f t="shared" si="325"/>
        <v>0</v>
      </c>
      <c r="Z537" s="94">
        <f t="shared" si="325"/>
        <v>0</v>
      </c>
      <c r="AA537" s="94">
        <f t="shared" si="325"/>
        <v>0</v>
      </c>
      <c r="AB537" s="94">
        <f t="shared" si="325"/>
        <v>0</v>
      </c>
      <c r="AC537" s="94">
        <f t="shared" si="325"/>
        <v>0</v>
      </c>
      <c r="AD537" s="94">
        <f t="shared" si="325"/>
        <v>0</v>
      </c>
      <c r="AE537" s="107">
        <f>SUM(H537:AD537)</f>
        <v>0</v>
      </c>
      <c r="AF537" s="96">
        <f>ROUNDDOWN(E537+AE537,0)</f>
        <v>0</v>
      </c>
      <c r="AG537" s="32"/>
    </row>
    <row r="538" spans="1:33" x14ac:dyDescent="0.2">
      <c r="A538" s="193">
        <v>12</v>
      </c>
      <c r="B538" s="221" t="s">
        <v>49</v>
      </c>
      <c r="C538" s="118"/>
      <c r="D538" s="73" t="s">
        <v>203</v>
      </c>
      <c r="E538" s="74">
        <f>VLOOKUP(C539,単価表,7)</f>
        <v>0</v>
      </c>
      <c r="F538" s="75"/>
      <c r="G538" s="76" t="s">
        <v>113</v>
      </c>
      <c r="H538" s="77">
        <f>VLOOKUP($C539,単価表,10)</f>
        <v>0</v>
      </c>
      <c r="I538" s="77">
        <f>VLOOKUP($C539,単価表,10)</f>
        <v>0</v>
      </c>
      <c r="J538" s="77">
        <f>VLOOKUP($C539,単価表,10)</f>
        <v>0</v>
      </c>
      <c r="K538" s="77">
        <f>VLOOKUP($C539,単価表,9)</f>
        <v>0</v>
      </c>
      <c r="L538" s="77">
        <f>VLOOKUP($C539,単価表,9)</f>
        <v>0</v>
      </c>
      <c r="M538" s="77">
        <f>VLOOKUP($C539,単価表,9)</f>
        <v>0</v>
      </c>
      <c r="N538" s="77">
        <f t="shared" ref="N538:V538" si="326">VLOOKUP($C539,単価表,10)</f>
        <v>0</v>
      </c>
      <c r="O538" s="77">
        <f t="shared" si="326"/>
        <v>0</v>
      </c>
      <c r="P538" s="77">
        <f t="shared" si="326"/>
        <v>0</v>
      </c>
      <c r="Q538" s="77">
        <f t="shared" si="326"/>
        <v>0</v>
      </c>
      <c r="R538" s="77">
        <f t="shared" si="326"/>
        <v>0</v>
      </c>
      <c r="S538" s="77">
        <f t="shared" si="326"/>
        <v>0</v>
      </c>
      <c r="T538" s="77">
        <f t="shared" si="326"/>
        <v>0</v>
      </c>
      <c r="U538" s="77">
        <f t="shared" si="326"/>
        <v>0</v>
      </c>
      <c r="V538" s="77">
        <f t="shared" si="326"/>
        <v>0</v>
      </c>
      <c r="W538" s="77">
        <f>VLOOKUP($C539,単価表,9)</f>
        <v>0</v>
      </c>
      <c r="X538" s="77">
        <f>VLOOKUP($C539,単価表,9)</f>
        <v>0</v>
      </c>
      <c r="Y538" s="77">
        <f>VLOOKUP($C539,単価表,9)</f>
        <v>0</v>
      </c>
      <c r="Z538" s="77">
        <f>VLOOKUP($C539,単価表,10)</f>
        <v>0</v>
      </c>
      <c r="AA538" s="77">
        <f>VLOOKUP($C539,単価表,10)</f>
        <v>0</v>
      </c>
      <c r="AB538" s="77">
        <f>VLOOKUP($C539,単価表,10)</f>
        <v>0</v>
      </c>
      <c r="AC538" s="77">
        <f>VLOOKUP($C539,単価表,10)</f>
        <v>0</v>
      </c>
      <c r="AD538" s="77">
        <f>VLOOKUP($C539,単価表,10)</f>
        <v>0</v>
      </c>
      <c r="AE538" s="78"/>
      <c r="AF538" s="79"/>
      <c r="AG538" s="71"/>
    </row>
    <row r="539" spans="1:33" x14ac:dyDescent="0.2">
      <c r="A539" s="188"/>
      <c r="B539" s="198"/>
      <c r="C539" s="80">
        <v>8</v>
      </c>
      <c r="D539" s="81" t="s">
        <v>202</v>
      </c>
      <c r="E539" s="82">
        <v>45</v>
      </c>
      <c r="F539" s="83" t="s">
        <v>167</v>
      </c>
      <c r="G539" s="84" t="s">
        <v>114</v>
      </c>
      <c r="H539" s="85">
        <v>4400</v>
      </c>
      <c r="I539" s="85">
        <v>3801</v>
      </c>
      <c r="J539" s="85">
        <v>3791</v>
      </c>
      <c r="K539" s="85">
        <v>3546</v>
      </c>
      <c r="L539" s="85">
        <v>3228</v>
      </c>
      <c r="M539" s="85">
        <v>4047</v>
      </c>
      <c r="N539" s="85">
        <v>4187</v>
      </c>
      <c r="O539" s="85">
        <v>4932</v>
      </c>
      <c r="P539" s="85">
        <v>4333</v>
      </c>
      <c r="Q539" s="85">
        <v>4093</v>
      </c>
      <c r="R539" s="85">
        <v>4373</v>
      </c>
      <c r="S539" s="85">
        <v>3765</v>
      </c>
      <c r="T539" s="85">
        <v>4400</v>
      </c>
      <c r="U539" s="85">
        <v>3801</v>
      </c>
      <c r="V539" s="85">
        <v>3791</v>
      </c>
      <c r="W539" s="85">
        <v>3546</v>
      </c>
      <c r="X539" s="85">
        <v>3228</v>
      </c>
      <c r="Y539" s="85">
        <v>4047</v>
      </c>
      <c r="Z539" s="85">
        <v>4187</v>
      </c>
      <c r="AA539" s="85">
        <v>4932</v>
      </c>
      <c r="AB539" s="85">
        <v>4333</v>
      </c>
      <c r="AC539" s="85">
        <v>4093</v>
      </c>
      <c r="AD539" s="85">
        <v>4373</v>
      </c>
      <c r="AE539" s="103">
        <f>SUM(H539:AD539)</f>
        <v>93227</v>
      </c>
      <c r="AF539" s="87"/>
      <c r="AG539" s="88"/>
    </row>
    <row r="540" spans="1:33" x14ac:dyDescent="0.2">
      <c r="A540" s="220"/>
      <c r="B540" s="199"/>
      <c r="C540" s="89"/>
      <c r="D540" s="90" t="s">
        <v>204</v>
      </c>
      <c r="E540" s="91">
        <f>IF(C539&lt;8,INT(E538*契約月数),INT(E538*E539*契約月数))</f>
        <v>0</v>
      </c>
      <c r="F540" s="92"/>
      <c r="G540" s="93" t="s">
        <v>136</v>
      </c>
      <c r="H540" s="94">
        <f>INT(H538*H539)</f>
        <v>0</v>
      </c>
      <c r="I540" s="94">
        <f t="shared" ref="I540:AD540" si="327">INT(I538*I539)</f>
        <v>0</v>
      </c>
      <c r="J540" s="94">
        <f t="shared" si="327"/>
        <v>0</v>
      </c>
      <c r="K540" s="94">
        <f t="shared" si="327"/>
        <v>0</v>
      </c>
      <c r="L540" s="94">
        <f t="shared" si="327"/>
        <v>0</v>
      </c>
      <c r="M540" s="94">
        <f t="shared" si="327"/>
        <v>0</v>
      </c>
      <c r="N540" s="94">
        <f t="shared" si="327"/>
        <v>0</v>
      </c>
      <c r="O540" s="94">
        <f t="shared" si="327"/>
        <v>0</v>
      </c>
      <c r="P540" s="94">
        <f t="shared" si="327"/>
        <v>0</v>
      </c>
      <c r="Q540" s="94">
        <f t="shared" si="327"/>
        <v>0</v>
      </c>
      <c r="R540" s="94">
        <f t="shared" si="327"/>
        <v>0</v>
      </c>
      <c r="S540" s="94">
        <f t="shared" si="327"/>
        <v>0</v>
      </c>
      <c r="T540" s="94">
        <f t="shared" si="327"/>
        <v>0</v>
      </c>
      <c r="U540" s="94">
        <f t="shared" si="327"/>
        <v>0</v>
      </c>
      <c r="V540" s="94">
        <f t="shared" si="327"/>
        <v>0</v>
      </c>
      <c r="W540" s="94">
        <f t="shared" si="327"/>
        <v>0</v>
      </c>
      <c r="X540" s="94">
        <f t="shared" si="327"/>
        <v>0</v>
      </c>
      <c r="Y540" s="94">
        <f t="shared" si="327"/>
        <v>0</v>
      </c>
      <c r="Z540" s="94">
        <f t="shared" si="327"/>
        <v>0</v>
      </c>
      <c r="AA540" s="94">
        <f t="shared" si="327"/>
        <v>0</v>
      </c>
      <c r="AB540" s="94">
        <f t="shared" si="327"/>
        <v>0</v>
      </c>
      <c r="AC540" s="94">
        <f t="shared" si="327"/>
        <v>0</v>
      </c>
      <c r="AD540" s="94">
        <f t="shared" si="327"/>
        <v>0</v>
      </c>
      <c r="AE540" s="107">
        <f>SUM(H540:AD540)</f>
        <v>0</v>
      </c>
      <c r="AF540" s="96">
        <f>ROUNDDOWN(E540+AE540,0)</f>
        <v>0</v>
      </c>
      <c r="AG540" s="32"/>
    </row>
    <row r="541" spans="1:33" x14ac:dyDescent="0.2">
      <c r="A541" s="193">
        <v>13</v>
      </c>
      <c r="B541" s="221" t="s">
        <v>51</v>
      </c>
      <c r="C541" s="118"/>
      <c r="D541" s="73" t="s">
        <v>203</v>
      </c>
      <c r="E541" s="74">
        <f>VLOOKUP(C542,単価表,7)</f>
        <v>0</v>
      </c>
      <c r="F541" s="75"/>
      <c r="G541" s="76" t="s">
        <v>113</v>
      </c>
      <c r="H541" s="77">
        <f>VLOOKUP($C542,単価表,10)</f>
        <v>0</v>
      </c>
      <c r="I541" s="77">
        <f>VLOOKUP($C542,単価表,10)</f>
        <v>0</v>
      </c>
      <c r="J541" s="77">
        <f>VLOOKUP($C542,単価表,10)</f>
        <v>0</v>
      </c>
      <c r="K541" s="77">
        <f>VLOOKUP($C542,単価表,9)</f>
        <v>0</v>
      </c>
      <c r="L541" s="77">
        <f>VLOOKUP($C542,単価表,9)</f>
        <v>0</v>
      </c>
      <c r="M541" s="77">
        <f>VLOOKUP($C542,単価表,9)</f>
        <v>0</v>
      </c>
      <c r="N541" s="77">
        <f t="shared" ref="N541:V541" si="328">VLOOKUP($C542,単価表,10)</f>
        <v>0</v>
      </c>
      <c r="O541" s="77">
        <f t="shared" si="328"/>
        <v>0</v>
      </c>
      <c r="P541" s="77">
        <f t="shared" si="328"/>
        <v>0</v>
      </c>
      <c r="Q541" s="77">
        <f t="shared" si="328"/>
        <v>0</v>
      </c>
      <c r="R541" s="77">
        <f t="shared" si="328"/>
        <v>0</v>
      </c>
      <c r="S541" s="77">
        <f t="shared" si="328"/>
        <v>0</v>
      </c>
      <c r="T541" s="77">
        <f t="shared" si="328"/>
        <v>0</v>
      </c>
      <c r="U541" s="77">
        <f t="shared" si="328"/>
        <v>0</v>
      </c>
      <c r="V541" s="77">
        <f t="shared" si="328"/>
        <v>0</v>
      </c>
      <c r="W541" s="77">
        <f>VLOOKUP($C542,単価表,9)</f>
        <v>0</v>
      </c>
      <c r="X541" s="77">
        <f>VLOOKUP($C542,単価表,9)</f>
        <v>0</v>
      </c>
      <c r="Y541" s="77">
        <f>VLOOKUP($C542,単価表,9)</f>
        <v>0</v>
      </c>
      <c r="Z541" s="77">
        <f>VLOOKUP($C542,単価表,10)</f>
        <v>0</v>
      </c>
      <c r="AA541" s="77">
        <f>VLOOKUP($C542,単価表,10)</f>
        <v>0</v>
      </c>
      <c r="AB541" s="77">
        <f>VLOOKUP($C542,単価表,10)</f>
        <v>0</v>
      </c>
      <c r="AC541" s="77">
        <f>VLOOKUP($C542,単価表,10)</f>
        <v>0</v>
      </c>
      <c r="AD541" s="77">
        <f>VLOOKUP($C542,単価表,10)</f>
        <v>0</v>
      </c>
      <c r="AE541" s="78"/>
      <c r="AF541" s="79"/>
      <c r="AG541" s="71"/>
    </row>
    <row r="542" spans="1:33" x14ac:dyDescent="0.2">
      <c r="A542" s="188"/>
      <c r="B542" s="198"/>
      <c r="C542" s="80">
        <v>8</v>
      </c>
      <c r="D542" s="81" t="s">
        <v>202</v>
      </c>
      <c r="E542" s="82">
        <v>20</v>
      </c>
      <c r="F542" s="83" t="s">
        <v>167</v>
      </c>
      <c r="G542" s="84" t="s">
        <v>114</v>
      </c>
      <c r="H542" s="85">
        <v>1008</v>
      </c>
      <c r="I542" s="85">
        <v>927</v>
      </c>
      <c r="J542" s="85">
        <v>905</v>
      </c>
      <c r="K542" s="85">
        <v>753</v>
      </c>
      <c r="L542" s="85">
        <v>881</v>
      </c>
      <c r="M542" s="85">
        <v>904</v>
      </c>
      <c r="N542" s="85">
        <v>995</v>
      </c>
      <c r="O542" s="85">
        <v>935</v>
      </c>
      <c r="P542" s="85">
        <v>988</v>
      </c>
      <c r="Q542" s="85">
        <v>1092</v>
      </c>
      <c r="R542" s="85">
        <v>1000</v>
      </c>
      <c r="S542" s="85">
        <v>871</v>
      </c>
      <c r="T542" s="85">
        <v>1008</v>
      </c>
      <c r="U542" s="85">
        <v>927</v>
      </c>
      <c r="V542" s="85">
        <v>905</v>
      </c>
      <c r="W542" s="85">
        <v>753</v>
      </c>
      <c r="X542" s="85">
        <v>881</v>
      </c>
      <c r="Y542" s="85">
        <v>904</v>
      </c>
      <c r="Z542" s="85">
        <v>995</v>
      </c>
      <c r="AA542" s="85">
        <v>935</v>
      </c>
      <c r="AB542" s="85">
        <v>988</v>
      </c>
      <c r="AC542" s="85">
        <v>1092</v>
      </c>
      <c r="AD542" s="85">
        <v>1000</v>
      </c>
      <c r="AE542" s="103">
        <f>SUM(H542:AD542)</f>
        <v>21647</v>
      </c>
      <c r="AF542" s="87"/>
      <c r="AG542" s="88"/>
    </row>
    <row r="543" spans="1:33" x14ac:dyDescent="0.2">
      <c r="A543" s="220"/>
      <c r="B543" s="199"/>
      <c r="C543" s="89"/>
      <c r="D543" s="90" t="s">
        <v>204</v>
      </c>
      <c r="E543" s="91">
        <f>IF(C542&lt;8,INT(E541*契約月数),INT(E541*E542*契約月数))</f>
        <v>0</v>
      </c>
      <c r="F543" s="92"/>
      <c r="G543" s="93" t="s">
        <v>136</v>
      </c>
      <c r="H543" s="94">
        <f>INT(H541*H542)</f>
        <v>0</v>
      </c>
      <c r="I543" s="94">
        <f t="shared" ref="I543:AD543" si="329">INT(I541*I542)</f>
        <v>0</v>
      </c>
      <c r="J543" s="94">
        <f t="shared" si="329"/>
        <v>0</v>
      </c>
      <c r="K543" s="94">
        <f t="shared" si="329"/>
        <v>0</v>
      </c>
      <c r="L543" s="94">
        <f t="shared" si="329"/>
        <v>0</v>
      </c>
      <c r="M543" s="94">
        <f t="shared" si="329"/>
        <v>0</v>
      </c>
      <c r="N543" s="94">
        <f t="shared" si="329"/>
        <v>0</v>
      </c>
      <c r="O543" s="94">
        <f t="shared" si="329"/>
        <v>0</v>
      </c>
      <c r="P543" s="94">
        <f t="shared" si="329"/>
        <v>0</v>
      </c>
      <c r="Q543" s="94">
        <f t="shared" si="329"/>
        <v>0</v>
      </c>
      <c r="R543" s="94">
        <f t="shared" si="329"/>
        <v>0</v>
      </c>
      <c r="S543" s="94">
        <f t="shared" si="329"/>
        <v>0</v>
      </c>
      <c r="T543" s="94">
        <f t="shared" si="329"/>
        <v>0</v>
      </c>
      <c r="U543" s="94">
        <f t="shared" si="329"/>
        <v>0</v>
      </c>
      <c r="V543" s="94">
        <f t="shared" si="329"/>
        <v>0</v>
      </c>
      <c r="W543" s="94">
        <f t="shared" si="329"/>
        <v>0</v>
      </c>
      <c r="X543" s="94">
        <f t="shared" si="329"/>
        <v>0</v>
      </c>
      <c r="Y543" s="94">
        <f t="shared" si="329"/>
        <v>0</v>
      </c>
      <c r="Z543" s="94">
        <f t="shared" si="329"/>
        <v>0</v>
      </c>
      <c r="AA543" s="94">
        <f t="shared" si="329"/>
        <v>0</v>
      </c>
      <c r="AB543" s="94">
        <f t="shared" si="329"/>
        <v>0</v>
      </c>
      <c r="AC543" s="94">
        <f t="shared" si="329"/>
        <v>0</v>
      </c>
      <c r="AD543" s="94">
        <f t="shared" si="329"/>
        <v>0</v>
      </c>
      <c r="AE543" s="107">
        <f>SUM(H543:AD543)</f>
        <v>0</v>
      </c>
      <c r="AF543" s="96">
        <f>ROUNDDOWN(E543+AE543,0)</f>
        <v>0</v>
      </c>
      <c r="AG543" s="32"/>
    </row>
    <row r="544" spans="1:33" x14ac:dyDescent="0.2">
      <c r="A544" s="193">
        <v>14</v>
      </c>
      <c r="B544" s="221" t="s">
        <v>46</v>
      </c>
      <c r="C544" s="118"/>
      <c r="D544" s="73" t="s">
        <v>203</v>
      </c>
      <c r="E544" s="74">
        <f>VLOOKUP(C545,単価表,7)</f>
        <v>0</v>
      </c>
      <c r="F544" s="75"/>
      <c r="G544" s="76" t="s">
        <v>113</v>
      </c>
      <c r="H544" s="77">
        <f>VLOOKUP($C545,単価表,10)</f>
        <v>0</v>
      </c>
      <c r="I544" s="77">
        <f>VLOOKUP($C545,単価表,10)</f>
        <v>0</v>
      </c>
      <c r="J544" s="77">
        <f>VLOOKUP($C545,単価表,10)</f>
        <v>0</v>
      </c>
      <c r="K544" s="77">
        <f>VLOOKUP($C545,単価表,9)</f>
        <v>0</v>
      </c>
      <c r="L544" s="77">
        <f>VLOOKUP($C545,単価表,9)</f>
        <v>0</v>
      </c>
      <c r="M544" s="77">
        <f>VLOOKUP($C545,単価表,9)</f>
        <v>0</v>
      </c>
      <c r="N544" s="77">
        <f t="shared" ref="N544:V544" si="330">VLOOKUP($C545,単価表,10)</f>
        <v>0</v>
      </c>
      <c r="O544" s="77">
        <f t="shared" si="330"/>
        <v>0</v>
      </c>
      <c r="P544" s="77">
        <f t="shared" si="330"/>
        <v>0</v>
      </c>
      <c r="Q544" s="77">
        <f t="shared" si="330"/>
        <v>0</v>
      </c>
      <c r="R544" s="77">
        <f t="shared" si="330"/>
        <v>0</v>
      </c>
      <c r="S544" s="77">
        <f t="shared" si="330"/>
        <v>0</v>
      </c>
      <c r="T544" s="77">
        <f t="shared" si="330"/>
        <v>0</v>
      </c>
      <c r="U544" s="77">
        <f t="shared" si="330"/>
        <v>0</v>
      </c>
      <c r="V544" s="77">
        <f t="shared" si="330"/>
        <v>0</v>
      </c>
      <c r="W544" s="77">
        <f>VLOOKUP($C545,単価表,9)</f>
        <v>0</v>
      </c>
      <c r="X544" s="77">
        <f>VLOOKUP($C545,単価表,9)</f>
        <v>0</v>
      </c>
      <c r="Y544" s="77">
        <f>VLOOKUP($C545,単価表,9)</f>
        <v>0</v>
      </c>
      <c r="Z544" s="77">
        <f>VLOOKUP($C545,単価表,10)</f>
        <v>0</v>
      </c>
      <c r="AA544" s="77">
        <f>VLOOKUP($C545,単価表,10)</f>
        <v>0</v>
      </c>
      <c r="AB544" s="77">
        <f>VLOOKUP($C545,単価表,10)</f>
        <v>0</v>
      </c>
      <c r="AC544" s="77">
        <f>VLOOKUP($C545,単価表,10)</f>
        <v>0</v>
      </c>
      <c r="AD544" s="77">
        <f>VLOOKUP($C545,単価表,10)</f>
        <v>0</v>
      </c>
      <c r="AE544" s="78"/>
      <c r="AF544" s="79"/>
      <c r="AG544" s="71"/>
    </row>
    <row r="545" spans="1:33" x14ac:dyDescent="0.2">
      <c r="A545" s="188"/>
      <c r="B545" s="198"/>
      <c r="C545" s="80">
        <v>8</v>
      </c>
      <c r="D545" s="81" t="s">
        <v>202</v>
      </c>
      <c r="E545" s="82">
        <v>30</v>
      </c>
      <c r="F545" s="83" t="s">
        <v>167</v>
      </c>
      <c r="G545" s="84" t="s">
        <v>114</v>
      </c>
      <c r="H545" s="85">
        <v>1279</v>
      </c>
      <c r="I545" s="85">
        <v>1046</v>
      </c>
      <c r="J545" s="85">
        <v>801</v>
      </c>
      <c r="K545" s="85">
        <v>1166</v>
      </c>
      <c r="L545" s="85">
        <v>1215</v>
      </c>
      <c r="M545" s="85">
        <v>1288</v>
      </c>
      <c r="N545" s="85">
        <v>1171</v>
      </c>
      <c r="O545" s="85">
        <v>1420</v>
      </c>
      <c r="P545" s="85">
        <v>1373</v>
      </c>
      <c r="Q545" s="85">
        <v>1431</v>
      </c>
      <c r="R545" s="85">
        <v>1362</v>
      </c>
      <c r="S545" s="85">
        <v>1059</v>
      </c>
      <c r="T545" s="85">
        <v>1279</v>
      </c>
      <c r="U545" s="85">
        <v>1046</v>
      </c>
      <c r="V545" s="85">
        <v>801</v>
      </c>
      <c r="W545" s="85">
        <v>1166</v>
      </c>
      <c r="X545" s="85">
        <v>1215</v>
      </c>
      <c r="Y545" s="85">
        <v>1288</v>
      </c>
      <c r="Z545" s="85">
        <v>1171</v>
      </c>
      <c r="AA545" s="85">
        <v>1420</v>
      </c>
      <c r="AB545" s="85">
        <v>1373</v>
      </c>
      <c r="AC545" s="85">
        <v>1431</v>
      </c>
      <c r="AD545" s="85">
        <v>1362</v>
      </c>
      <c r="AE545" s="103">
        <f>SUM(H545:AD545)</f>
        <v>28163</v>
      </c>
      <c r="AF545" s="87"/>
      <c r="AG545" s="88"/>
    </row>
    <row r="546" spans="1:33" x14ac:dyDescent="0.2">
      <c r="A546" s="220"/>
      <c r="B546" s="199"/>
      <c r="C546" s="89"/>
      <c r="D546" s="90" t="s">
        <v>204</v>
      </c>
      <c r="E546" s="91">
        <f>IF(C545&lt;8,INT(E544*契約月数),INT(E544*E545*契約月数))</f>
        <v>0</v>
      </c>
      <c r="F546" s="92"/>
      <c r="G546" s="93" t="s">
        <v>136</v>
      </c>
      <c r="H546" s="94">
        <f>INT(H544*H545)</f>
        <v>0</v>
      </c>
      <c r="I546" s="94">
        <f t="shared" ref="I546:AD546" si="331">INT(I544*I545)</f>
        <v>0</v>
      </c>
      <c r="J546" s="94">
        <f t="shared" si="331"/>
        <v>0</v>
      </c>
      <c r="K546" s="94">
        <f t="shared" si="331"/>
        <v>0</v>
      </c>
      <c r="L546" s="94">
        <f t="shared" si="331"/>
        <v>0</v>
      </c>
      <c r="M546" s="94">
        <f t="shared" si="331"/>
        <v>0</v>
      </c>
      <c r="N546" s="94">
        <f t="shared" si="331"/>
        <v>0</v>
      </c>
      <c r="O546" s="94">
        <f t="shared" si="331"/>
        <v>0</v>
      </c>
      <c r="P546" s="94">
        <f t="shared" si="331"/>
        <v>0</v>
      </c>
      <c r="Q546" s="94">
        <f t="shared" si="331"/>
        <v>0</v>
      </c>
      <c r="R546" s="94">
        <f t="shared" si="331"/>
        <v>0</v>
      </c>
      <c r="S546" s="94">
        <f t="shared" si="331"/>
        <v>0</v>
      </c>
      <c r="T546" s="94">
        <f t="shared" si="331"/>
        <v>0</v>
      </c>
      <c r="U546" s="94">
        <f t="shared" si="331"/>
        <v>0</v>
      </c>
      <c r="V546" s="94">
        <f t="shared" si="331"/>
        <v>0</v>
      </c>
      <c r="W546" s="94">
        <f t="shared" si="331"/>
        <v>0</v>
      </c>
      <c r="X546" s="94">
        <f t="shared" si="331"/>
        <v>0</v>
      </c>
      <c r="Y546" s="94">
        <f t="shared" si="331"/>
        <v>0</v>
      </c>
      <c r="Z546" s="94">
        <f t="shared" si="331"/>
        <v>0</v>
      </c>
      <c r="AA546" s="94">
        <f t="shared" si="331"/>
        <v>0</v>
      </c>
      <c r="AB546" s="94">
        <f t="shared" si="331"/>
        <v>0</v>
      </c>
      <c r="AC546" s="94">
        <f t="shared" si="331"/>
        <v>0</v>
      </c>
      <c r="AD546" s="94">
        <f t="shared" si="331"/>
        <v>0</v>
      </c>
      <c r="AE546" s="107">
        <f>SUM(H546:AD546)</f>
        <v>0</v>
      </c>
      <c r="AF546" s="96">
        <f>ROUNDDOWN(E546+AE546,0)</f>
        <v>0</v>
      </c>
      <c r="AG546" s="32"/>
    </row>
    <row r="547" spans="1:33" x14ac:dyDescent="0.2">
      <c r="A547" s="193">
        <v>15</v>
      </c>
      <c r="B547" s="221" t="s">
        <v>58</v>
      </c>
      <c r="C547" s="118"/>
      <c r="D547" s="73" t="s">
        <v>203</v>
      </c>
      <c r="E547" s="74">
        <f>VLOOKUP(C548,単価表,7)</f>
        <v>0</v>
      </c>
      <c r="F547" s="75"/>
      <c r="G547" s="76" t="s">
        <v>113</v>
      </c>
      <c r="H547" s="77">
        <f>VLOOKUP($C548,単価表,10)</f>
        <v>0</v>
      </c>
      <c r="I547" s="77">
        <f>VLOOKUP($C548,単価表,10)</f>
        <v>0</v>
      </c>
      <c r="J547" s="77">
        <f>VLOOKUP($C548,単価表,10)</f>
        <v>0</v>
      </c>
      <c r="K547" s="77">
        <f>VLOOKUP($C548,単価表,9)</f>
        <v>0</v>
      </c>
      <c r="L547" s="77">
        <f>VLOOKUP($C548,単価表,9)</f>
        <v>0</v>
      </c>
      <c r="M547" s="77">
        <f>VLOOKUP($C548,単価表,9)</f>
        <v>0</v>
      </c>
      <c r="N547" s="77">
        <f t="shared" ref="N547:V547" si="332">VLOOKUP($C548,単価表,10)</f>
        <v>0</v>
      </c>
      <c r="O547" s="77">
        <f t="shared" si="332"/>
        <v>0</v>
      </c>
      <c r="P547" s="77">
        <f t="shared" si="332"/>
        <v>0</v>
      </c>
      <c r="Q547" s="77">
        <f t="shared" si="332"/>
        <v>0</v>
      </c>
      <c r="R547" s="77">
        <f t="shared" si="332"/>
        <v>0</v>
      </c>
      <c r="S547" s="77">
        <f t="shared" si="332"/>
        <v>0</v>
      </c>
      <c r="T547" s="77">
        <f t="shared" si="332"/>
        <v>0</v>
      </c>
      <c r="U547" s="77">
        <f t="shared" si="332"/>
        <v>0</v>
      </c>
      <c r="V547" s="77">
        <f t="shared" si="332"/>
        <v>0</v>
      </c>
      <c r="W547" s="77">
        <f>VLOOKUP($C548,単価表,9)</f>
        <v>0</v>
      </c>
      <c r="X547" s="77">
        <f>VLOOKUP($C548,単価表,9)</f>
        <v>0</v>
      </c>
      <c r="Y547" s="77">
        <f>VLOOKUP($C548,単価表,9)</f>
        <v>0</v>
      </c>
      <c r="Z547" s="77">
        <f>VLOOKUP($C548,単価表,10)</f>
        <v>0</v>
      </c>
      <c r="AA547" s="77">
        <f>VLOOKUP($C548,単価表,10)</f>
        <v>0</v>
      </c>
      <c r="AB547" s="77">
        <f>VLOOKUP($C548,単価表,10)</f>
        <v>0</v>
      </c>
      <c r="AC547" s="77">
        <f>VLOOKUP($C548,単価表,10)</f>
        <v>0</v>
      </c>
      <c r="AD547" s="77">
        <f>VLOOKUP($C548,単価表,10)</f>
        <v>0</v>
      </c>
      <c r="AE547" s="78"/>
      <c r="AF547" s="79"/>
      <c r="AG547" s="71"/>
    </row>
    <row r="548" spans="1:33" x14ac:dyDescent="0.2">
      <c r="A548" s="188"/>
      <c r="B548" s="198"/>
      <c r="C548" s="80">
        <v>11</v>
      </c>
      <c r="D548" s="81" t="s">
        <v>202</v>
      </c>
      <c r="E548" s="82">
        <v>93</v>
      </c>
      <c r="F548" s="83" t="s">
        <v>166</v>
      </c>
      <c r="G548" s="84" t="s">
        <v>114</v>
      </c>
      <c r="H548" s="85">
        <v>10192</v>
      </c>
      <c r="I548" s="85">
        <v>8162</v>
      </c>
      <c r="J548" s="85">
        <v>10859</v>
      </c>
      <c r="K548" s="85">
        <v>14576</v>
      </c>
      <c r="L548" s="85">
        <v>19842</v>
      </c>
      <c r="M548" s="85">
        <v>19356</v>
      </c>
      <c r="N548" s="85">
        <v>14423</v>
      </c>
      <c r="O548" s="85">
        <v>8637</v>
      </c>
      <c r="P548" s="85">
        <v>10238</v>
      </c>
      <c r="Q548" s="85">
        <v>9544</v>
      </c>
      <c r="R548" s="85">
        <v>10893</v>
      </c>
      <c r="S548" s="85">
        <v>9556</v>
      </c>
      <c r="T548" s="85">
        <v>10192</v>
      </c>
      <c r="U548" s="85">
        <v>8162</v>
      </c>
      <c r="V548" s="85">
        <v>10859</v>
      </c>
      <c r="W548" s="85">
        <v>14576</v>
      </c>
      <c r="X548" s="85">
        <v>19842</v>
      </c>
      <c r="Y548" s="85">
        <v>19356</v>
      </c>
      <c r="Z548" s="85">
        <v>14423</v>
      </c>
      <c r="AA548" s="85">
        <v>8637</v>
      </c>
      <c r="AB548" s="85">
        <v>10238</v>
      </c>
      <c r="AC548" s="85">
        <v>9544</v>
      </c>
      <c r="AD548" s="85">
        <v>10893</v>
      </c>
      <c r="AE548" s="103">
        <f>SUM(H548:AD548)</f>
        <v>283000</v>
      </c>
      <c r="AF548" s="87"/>
      <c r="AG548" s="88"/>
    </row>
    <row r="549" spans="1:33" x14ac:dyDescent="0.2">
      <c r="A549" s="220"/>
      <c r="B549" s="199"/>
      <c r="C549" s="89"/>
      <c r="D549" s="90" t="s">
        <v>204</v>
      </c>
      <c r="E549" s="91">
        <f>IF(C548&lt;8,INT(E547*契約月数),INT(E547*E548*契約月数))</f>
        <v>0</v>
      </c>
      <c r="F549" s="92"/>
      <c r="G549" s="93" t="s">
        <v>136</v>
      </c>
      <c r="H549" s="94">
        <f>INT(H547*H548)</f>
        <v>0</v>
      </c>
      <c r="I549" s="94">
        <f t="shared" ref="I549:AD549" si="333">INT(I547*I548)</f>
        <v>0</v>
      </c>
      <c r="J549" s="94">
        <f t="shared" si="333"/>
        <v>0</v>
      </c>
      <c r="K549" s="94">
        <f t="shared" si="333"/>
        <v>0</v>
      </c>
      <c r="L549" s="94">
        <f t="shared" si="333"/>
        <v>0</v>
      </c>
      <c r="M549" s="94">
        <f t="shared" si="333"/>
        <v>0</v>
      </c>
      <c r="N549" s="94">
        <f t="shared" si="333"/>
        <v>0</v>
      </c>
      <c r="O549" s="94">
        <f t="shared" si="333"/>
        <v>0</v>
      </c>
      <c r="P549" s="94">
        <f t="shared" si="333"/>
        <v>0</v>
      </c>
      <c r="Q549" s="94">
        <f t="shared" si="333"/>
        <v>0</v>
      </c>
      <c r="R549" s="94">
        <f t="shared" si="333"/>
        <v>0</v>
      </c>
      <c r="S549" s="94">
        <f t="shared" si="333"/>
        <v>0</v>
      </c>
      <c r="T549" s="94">
        <f t="shared" si="333"/>
        <v>0</v>
      </c>
      <c r="U549" s="94">
        <f t="shared" si="333"/>
        <v>0</v>
      </c>
      <c r="V549" s="94">
        <f t="shared" si="333"/>
        <v>0</v>
      </c>
      <c r="W549" s="94">
        <f t="shared" si="333"/>
        <v>0</v>
      </c>
      <c r="X549" s="94">
        <f t="shared" si="333"/>
        <v>0</v>
      </c>
      <c r="Y549" s="94">
        <f t="shared" si="333"/>
        <v>0</v>
      </c>
      <c r="Z549" s="94">
        <f t="shared" si="333"/>
        <v>0</v>
      </c>
      <c r="AA549" s="94">
        <f t="shared" si="333"/>
        <v>0</v>
      </c>
      <c r="AB549" s="94">
        <f t="shared" si="333"/>
        <v>0</v>
      </c>
      <c r="AC549" s="94">
        <f t="shared" si="333"/>
        <v>0</v>
      </c>
      <c r="AD549" s="94">
        <f t="shared" si="333"/>
        <v>0</v>
      </c>
      <c r="AE549" s="107">
        <f>SUM(H549:AD549)</f>
        <v>0</v>
      </c>
      <c r="AF549" s="96">
        <f>ROUNDDOWN(E549+AE549,0)</f>
        <v>0</v>
      </c>
      <c r="AG549" s="32"/>
    </row>
    <row r="550" spans="1:33" x14ac:dyDescent="0.2">
      <c r="A550" s="223">
        <v>16</v>
      </c>
      <c r="B550" s="226" t="s">
        <v>105</v>
      </c>
      <c r="C550" s="118"/>
      <c r="D550" s="73" t="s">
        <v>203</v>
      </c>
      <c r="E550" s="74">
        <f>VLOOKUP(C551,単価表,7)</f>
        <v>0</v>
      </c>
      <c r="F550" s="75"/>
      <c r="G550" s="76" t="s">
        <v>113</v>
      </c>
      <c r="H550" s="77">
        <f>VLOOKUP($C551,単価表,10)</f>
        <v>0</v>
      </c>
      <c r="I550" s="77">
        <f>VLOOKUP($C551,単価表,10)</f>
        <v>0</v>
      </c>
      <c r="J550" s="77">
        <f>VLOOKUP($C551,単価表,10)</f>
        <v>0</v>
      </c>
      <c r="K550" s="77">
        <f>VLOOKUP($C551,単価表,9)</f>
        <v>0</v>
      </c>
      <c r="L550" s="77">
        <f>VLOOKUP($C551,単価表,9)</f>
        <v>0</v>
      </c>
      <c r="M550" s="77">
        <f>VLOOKUP($C551,単価表,9)</f>
        <v>0</v>
      </c>
      <c r="N550" s="77">
        <f t="shared" ref="N550:V550" si="334">VLOOKUP($C551,単価表,10)</f>
        <v>0</v>
      </c>
      <c r="O550" s="77">
        <f t="shared" si="334"/>
        <v>0</v>
      </c>
      <c r="P550" s="77">
        <f t="shared" si="334"/>
        <v>0</v>
      </c>
      <c r="Q550" s="77">
        <f t="shared" si="334"/>
        <v>0</v>
      </c>
      <c r="R550" s="77">
        <f t="shared" si="334"/>
        <v>0</v>
      </c>
      <c r="S550" s="77">
        <f t="shared" si="334"/>
        <v>0</v>
      </c>
      <c r="T550" s="77">
        <f t="shared" si="334"/>
        <v>0</v>
      </c>
      <c r="U550" s="77">
        <f t="shared" si="334"/>
        <v>0</v>
      </c>
      <c r="V550" s="77">
        <f t="shared" si="334"/>
        <v>0</v>
      </c>
      <c r="W550" s="77">
        <f>VLOOKUP($C551,単価表,9)</f>
        <v>0</v>
      </c>
      <c r="X550" s="77">
        <f>VLOOKUP($C551,単価表,9)</f>
        <v>0</v>
      </c>
      <c r="Y550" s="77">
        <f>VLOOKUP($C551,単価表,9)</f>
        <v>0</v>
      </c>
      <c r="Z550" s="77">
        <f>VLOOKUP($C551,単価表,10)</f>
        <v>0</v>
      </c>
      <c r="AA550" s="77">
        <f>VLOOKUP($C551,単価表,10)</f>
        <v>0</v>
      </c>
      <c r="AB550" s="77">
        <f>VLOOKUP($C551,単価表,10)</f>
        <v>0</v>
      </c>
      <c r="AC550" s="77">
        <f>VLOOKUP($C551,単価表,10)</f>
        <v>0</v>
      </c>
      <c r="AD550" s="77">
        <f>VLOOKUP($C551,単価表,10)</f>
        <v>0</v>
      </c>
      <c r="AE550" s="78"/>
      <c r="AF550" s="79"/>
      <c r="AG550" s="71"/>
    </row>
    <row r="551" spans="1:33" x14ac:dyDescent="0.2">
      <c r="A551" s="224"/>
      <c r="B551" s="227"/>
      <c r="C551" s="80">
        <v>8</v>
      </c>
      <c r="D551" s="81" t="s">
        <v>202</v>
      </c>
      <c r="E551" s="82">
        <v>19</v>
      </c>
      <c r="F551" s="83" t="s">
        <v>167</v>
      </c>
      <c r="G551" s="84" t="s">
        <v>114</v>
      </c>
      <c r="H551" s="85">
        <v>399</v>
      </c>
      <c r="I551" s="85">
        <v>918</v>
      </c>
      <c r="J551" s="85">
        <v>1014</v>
      </c>
      <c r="K551" s="85">
        <v>933</v>
      </c>
      <c r="L551" s="85">
        <v>1125</v>
      </c>
      <c r="M551" s="85">
        <v>1076</v>
      </c>
      <c r="N551" s="85">
        <v>1125</v>
      </c>
      <c r="O551" s="85">
        <v>1093</v>
      </c>
      <c r="P551" s="85">
        <v>1123</v>
      </c>
      <c r="Q551" s="85">
        <v>1144</v>
      </c>
      <c r="R551" s="85">
        <v>1122</v>
      </c>
      <c r="S551" s="85">
        <v>989</v>
      </c>
      <c r="T551" s="85">
        <v>399</v>
      </c>
      <c r="U551" s="85">
        <v>918</v>
      </c>
      <c r="V551" s="85">
        <v>1014</v>
      </c>
      <c r="W551" s="85">
        <v>933</v>
      </c>
      <c r="X551" s="85">
        <v>1125</v>
      </c>
      <c r="Y551" s="85">
        <v>1076</v>
      </c>
      <c r="Z551" s="85">
        <v>1125</v>
      </c>
      <c r="AA551" s="85">
        <v>1093</v>
      </c>
      <c r="AB551" s="85">
        <v>1123</v>
      </c>
      <c r="AC551" s="85">
        <v>1144</v>
      </c>
      <c r="AD551" s="85">
        <v>1122</v>
      </c>
      <c r="AE551" s="103">
        <f>SUM(H551:AD551)</f>
        <v>23133</v>
      </c>
      <c r="AF551" s="87"/>
      <c r="AG551" s="88"/>
    </row>
    <row r="552" spans="1:33" x14ac:dyDescent="0.2">
      <c r="A552" s="224"/>
      <c r="B552" s="227"/>
      <c r="C552" s="119"/>
      <c r="D552" s="90" t="s">
        <v>204</v>
      </c>
      <c r="E552" s="91">
        <f>IF(C551&lt;8,INT(E550*契約月数),INT(E550*E551*契約月数))</f>
        <v>0</v>
      </c>
      <c r="F552" s="92"/>
      <c r="G552" s="93" t="s">
        <v>136</v>
      </c>
      <c r="H552" s="94">
        <f>INT(H550*H551)</f>
        <v>0</v>
      </c>
      <c r="I552" s="94">
        <f t="shared" ref="I552:AD552" si="335">INT(I550*I551)</f>
        <v>0</v>
      </c>
      <c r="J552" s="94">
        <f t="shared" si="335"/>
        <v>0</v>
      </c>
      <c r="K552" s="94">
        <f t="shared" si="335"/>
        <v>0</v>
      </c>
      <c r="L552" s="94">
        <f t="shared" si="335"/>
        <v>0</v>
      </c>
      <c r="M552" s="94">
        <f t="shared" si="335"/>
        <v>0</v>
      </c>
      <c r="N552" s="94">
        <f t="shared" si="335"/>
        <v>0</v>
      </c>
      <c r="O552" s="94">
        <f t="shared" si="335"/>
        <v>0</v>
      </c>
      <c r="P552" s="94">
        <f t="shared" si="335"/>
        <v>0</v>
      </c>
      <c r="Q552" s="94">
        <f t="shared" si="335"/>
        <v>0</v>
      </c>
      <c r="R552" s="94">
        <f t="shared" si="335"/>
        <v>0</v>
      </c>
      <c r="S552" s="94">
        <f t="shared" si="335"/>
        <v>0</v>
      </c>
      <c r="T552" s="94">
        <f t="shared" si="335"/>
        <v>0</v>
      </c>
      <c r="U552" s="94">
        <f t="shared" si="335"/>
        <v>0</v>
      </c>
      <c r="V552" s="94">
        <f t="shared" si="335"/>
        <v>0</v>
      </c>
      <c r="W552" s="94">
        <f t="shared" si="335"/>
        <v>0</v>
      </c>
      <c r="X552" s="94">
        <f t="shared" si="335"/>
        <v>0</v>
      </c>
      <c r="Y552" s="94">
        <f t="shared" si="335"/>
        <v>0</v>
      </c>
      <c r="Z552" s="94">
        <f t="shared" si="335"/>
        <v>0</v>
      </c>
      <c r="AA552" s="94">
        <f t="shared" si="335"/>
        <v>0</v>
      </c>
      <c r="AB552" s="94">
        <f t="shared" si="335"/>
        <v>0</v>
      </c>
      <c r="AC552" s="94">
        <f t="shared" si="335"/>
        <v>0</v>
      </c>
      <c r="AD552" s="94">
        <f t="shared" si="335"/>
        <v>0</v>
      </c>
      <c r="AE552" s="107">
        <f>SUM(H552:AD552)</f>
        <v>0</v>
      </c>
      <c r="AF552" s="96">
        <f>ROUNDDOWN(E552+AE552,0)</f>
        <v>0</v>
      </c>
      <c r="AG552" s="32"/>
    </row>
    <row r="553" spans="1:33" x14ac:dyDescent="0.2">
      <c r="A553" s="153">
        <v>16.100000000000001</v>
      </c>
      <c r="B553" s="151"/>
      <c r="C553" s="98"/>
      <c r="D553" s="73" t="s">
        <v>203</v>
      </c>
      <c r="E553" s="74">
        <f>VLOOKUP(C554,単価表,7)</f>
        <v>0</v>
      </c>
      <c r="F553" s="75"/>
      <c r="G553" s="76" t="s">
        <v>113</v>
      </c>
      <c r="H553" s="77">
        <f>VLOOKUP($C554,単価表,10)</f>
        <v>0</v>
      </c>
      <c r="I553" s="77">
        <f>VLOOKUP($C554,単価表,10)</f>
        <v>0</v>
      </c>
      <c r="J553" s="77">
        <f>VLOOKUP($C554,単価表,10)</f>
        <v>0</v>
      </c>
      <c r="K553" s="77">
        <f>VLOOKUP($C554,単価表,9)</f>
        <v>0</v>
      </c>
      <c r="L553" s="77">
        <f>VLOOKUP($C554,単価表,9)</f>
        <v>0</v>
      </c>
      <c r="M553" s="77">
        <f>VLOOKUP($C554,単価表,9)</f>
        <v>0</v>
      </c>
      <c r="N553" s="77">
        <f t="shared" ref="N553:V553" si="336">VLOOKUP($C554,単価表,10)</f>
        <v>0</v>
      </c>
      <c r="O553" s="77">
        <f t="shared" si="336"/>
        <v>0</v>
      </c>
      <c r="P553" s="77">
        <f t="shared" si="336"/>
        <v>0</v>
      </c>
      <c r="Q553" s="77">
        <f t="shared" si="336"/>
        <v>0</v>
      </c>
      <c r="R553" s="77">
        <f t="shared" si="336"/>
        <v>0</v>
      </c>
      <c r="S553" s="77">
        <f t="shared" si="336"/>
        <v>0</v>
      </c>
      <c r="T553" s="77">
        <f t="shared" si="336"/>
        <v>0</v>
      </c>
      <c r="U553" s="77">
        <f t="shared" si="336"/>
        <v>0</v>
      </c>
      <c r="V553" s="77">
        <f t="shared" si="336"/>
        <v>0</v>
      </c>
      <c r="W553" s="77">
        <f>VLOOKUP($C554,単価表,9)</f>
        <v>0</v>
      </c>
      <c r="X553" s="77">
        <f>VLOOKUP($C554,単価表,9)</f>
        <v>0</v>
      </c>
      <c r="Y553" s="77">
        <f>VLOOKUP($C554,単価表,9)</f>
        <v>0</v>
      </c>
      <c r="Z553" s="77">
        <f>VLOOKUP($C554,単価表,10)</f>
        <v>0</v>
      </c>
      <c r="AA553" s="77">
        <f>VLOOKUP($C554,単価表,10)</f>
        <v>0</v>
      </c>
      <c r="AB553" s="77">
        <f>VLOOKUP($C554,単価表,10)</f>
        <v>0</v>
      </c>
      <c r="AC553" s="77">
        <f>VLOOKUP($C554,単価表,10)</f>
        <v>0</v>
      </c>
      <c r="AD553" s="77">
        <f>VLOOKUP($C554,単価表,10)</f>
        <v>0</v>
      </c>
      <c r="AE553" s="78"/>
      <c r="AF553" s="79"/>
      <c r="AG553" s="71"/>
    </row>
    <row r="554" spans="1:33" x14ac:dyDescent="0.2">
      <c r="A554" s="153"/>
      <c r="B554" s="151"/>
      <c r="C554" s="80">
        <v>10</v>
      </c>
      <c r="D554" s="81" t="s">
        <v>202</v>
      </c>
      <c r="E554" s="82">
        <v>2</v>
      </c>
      <c r="F554" s="83" t="s">
        <v>166</v>
      </c>
      <c r="G554" s="84" t="s">
        <v>114</v>
      </c>
      <c r="H554" s="85">
        <v>13</v>
      </c>
      <c r="I554" s="85">
        <v>36</v>
      </c>
      <c r="J554" s="85">
        <v>41</v>
      </c>
      <c r="K554" s="85">
        <v>31</v>
      </c>
      <c r="L554" s="85">
        <v>34</v>
      </c>
      <c r="M554" s="85">
        <v>37</v>
      </c>
      <c r="N554" s="85">
        <v>46</v>
      </c>
      <c r="O554" s="85">
        <v>43</v>
      </c>
      <c r="P554" s="85">
        <v>41</v>
      </c>
      <c r="Q554" s="85">
        <v>58</v>
      </c>
      <c r="R554" s="85">
        <v>48</v>
      </c>
      <c r="S554" s="85">
        <v>47</v>
      </c>
      <c r="T554" s="85">
        <v>13</v>
      </c>
      <c r="U554" s="85">
        <v>36</v>
      </c>
      <c r="V554" s="85">
        <v>41</v>
      </c>
      <c r="W554" s="85">
        <v>31</v>
      </c>
      <c r="X554" s="85">
        <v>34</v>
      </c>
      <c r="Y554" s="85">
        <v>37</v>
      </c>
      <c r="Z554" s="85">
        <v>46</v>
      </c>
      <c r="AA554" s="85">
        <v>43</v>
      </c>
      <c r="AB554" s="85">
        <v>41</v>
      </c>
      <c r="AC554" s="85">
        <v>58</v>
      </c>
      <c r="AD554" s="85">
        <v>48</v>
      </c>
      <c r="AE554" s="103">
        <f>SUM(H554:AD554)</f>
        <v>903</v>
      </c>
      <c r="AF554" s="87"/>
      <c r="AG554" s="88"/>
    </row>
    <row r="555" spans="1:33" x14ac:dyDescent="0.2">
      <c r="A555" s="153"/>
      <c r="B555" s="151"/>
      <c r="C555" s="119"/>
      <c r="D555" s="90" t="s">
        <v>204</v>
      </c>
      <c r="E555" s="91">
        <f>IF(C554&lt;8,INT(E553*契約月数),INT(E553*E554*契約月数))</f>
        <v>0</v>
      </c>
      <c r="F555" s="92"/>
      <c r="G555" s="93" t="s">
        <v>136</v>
      </c>
      <c r="H555" s="94">
        <f>INT(H553*H554)</f>
        <v>0</v>
      </c>
      <c r="I555" s="94">
        <f t="shared" ref="I555:AD555" si="337">INT(I553*I554)</f>
        <v>0</v>
      </c>
      <c r="J555" s="94">
        <f t="shared" si="337"/>
        <v>0</v>
      </c>
      <c r="K555" s="94">
        <f t="shared" si="337"/>
        <v>0</v>
      </c>
      <c r="L555" s="94">
        <f t="shared" si="337"/>
        <v>0</v>
      </c>
      <c r="M555" s="94">
        <f t="shared" si="337"/>
        <v>0</v>
      </c>
      <c r="N555" s="94">
        <f t="shared" si="337"/>
        <v>0</v>
      </c>
      <c r="O555" s="94">
        <f t="shared" si="337"/>
        <v>0</v>
      </c>
      <c r="P555" s="94">
        <f t="shared" si="337"/>
        <v>0</v>
      </c>
      <c r="Q555" s="94">
        <f t="shared" si="337"/>
        <v>0</v>
      </c>
      <c r="R555" s="94">
        <f t="shared" si="337"/>
        <v>0</v>
      </c>
      <c r="S555" s="94">
        <f t="shared" si="337"/>
        <v>0</v>
      </c>
      <c r="T555" s="94">
        <f t="shared" si="337"/>
        <v>0</v>
      </c>
      <c r="U555" s="94">
        <f t="shared" si="337"/>
        <v>0</v>
      </c>
      <c r="V555" s="94">
        <f t="shared" si="337"/>
        <v>0</v>
      </c>
      <c r="W555" s="94">
        <f t="shared" si="337"/>
        <v>0</v>
      </c>
      <c r="X555" s="94">
        <f t="shared" si="337"/>
        <v>0</v>
      </c>
      <c r="Y555" s="94">
        <f t="shared" si="337"/>
        <v>0</v>
      </c>
      <c r="Z555" s="94">
        <f t="shared" si="337"/>
        <v>0</v>
      </c>
      <c r="AA555" s="94">
        <f t="shared" si="337"/>
        <v>0</v>
      </c>
      <c r="AB555" s="94">
        <f t="shared" si="337"/>
        <v>0</v>
      </c>
      <c r="AC555" s="94">
        <f t="shared" si="337"/>
        <v>0</v>
      </c>
      <c r="AD555" s="94">
        <f t="shared" si="337"/>
        <v>0</v>
      </c>
      <c r="AE555" s="107">
        <f>SUM(H555:AD555)</f>
        <v>0</v>
      </c>
      <c r="AF555" s="96">
        <f>ROUNDDOWN(E555+AE555,0)</f>
        <v>0</v>
      </c>
      <c r="AG555" s="32"/>
    </row>
    <row r="556" spans="1:33" x14ac:dyDescent="0.2">
      <c r="A556" s="194">
        <v>16.2</v>
      </c>
      <c r="B556" s="237"/>
      <c r="C556" s="98"/>
      <c r="D556" s="73" t="s">
        <v>203</v>
      </c>
      <c r="E556" s="74">
        <f>VLOOKUP(C557,単価表,7)</f>
        <v>0</v>
      </c>
      <c r="F556" s="75"/>
      <c r="G556" s="76" t="s">
        <v>113</v>
      </c>
      <c r="H556" s="77">
        <f>VLOOKUP($C557,単価表,10)</f>
        <v>0</v>
      </c>
      <c r="I556" s="77">
        <f>VLOOKUP($C557,単価表,10)</f>
        <v>0</v>
      </c>
      <c r="J556" s="77">
        <f>VLOOKUP($C557,単価表,10)</f>
        <v>0</v>
      </c>
      <c r="K556" s="77">
        <f>VLOOKUP($C557,単価表,9)</f>
        <v>0</v>
      </c>
      <c r="L556" s="77">
        <f>VLOOKUP($C557,単価表,9)</f>
        <v>0</v>
      </c>
      <c r="M556" s="77">
        <f>VLOOKUP($C557,単価表,9)</f>
        <v>0</v>
      </c>
      <c r="N556" s="77">
        <f t="shared" ref="N556:V556" si="338">VLOOKUP($C557,単価表,10)</f>
        <v>0</v>
      </c>
      <c r="O556" s="77">
        <f t="shared" si="338"/>
        <v>0</v>
      </c>
      <c r="P556" s="77">
        <f t="shared" si="338"/>
        <v>0</v>
      </c>
      <c r="Q556" s="77">
        <f t="shared" si="338"/>
        <v>0</v>
      </c>
      <c r="R556" s="77">
        <f t="shared" si="338"/>
        <v>0</v>
      </c>
      <c r="S556" s="77">
        <f t="shared" si="338"/>
        <v>0</v>
      </c>
      <c r="T556" s="77">
        <f t="shared" si="338"/>
        <v>0</v>
      </c>
      <c r="U556" s="77">
        <f t="shared" si="338"/>
        <v>0</v>
      </c>
      <c r="V556" s="77">
        <f t="shared" si="338"/>
        <v>0</v>
      </c>
      <c r="W556" s="77">
        <f>VLOOKUP($C557,単価表,9)</f>
        <v>0</v>
      </c>
      <c r="X556" s="77">
        <f>VLOOKUP($C557,単価表,9)</f>
        <v>0</v>
      </c>
      <c r="Y556" s="77">
        <f>VLOOKUP($C557,単価表,9)</f>
        <v>0</v>
      </c>
      <c r="Z556" s="77">
        <f>VLOOKUP($C557,単価表,10)</f>
        <v>0</v>
      </c>
      <c r="AA556" s="77">
        <f>VLOOKUP($C557,単価表,10)</f>
        <v>0</v>
      </c>
      <c r="AB556" s="77">
        <f>VLOOKUP($C557,単価表,10)</f>
        <v>0</v>
      </c>
      <c r="AC556" s="77">
        <f>VLOOKUP($C557,単価表,10)</f>
        <v>0</v>
      </c>
      <c r="AD556" s="77">
        <f>VLOOKUP($C557,単価表,10)</f>
        <v>0</v>
      </c>
      <c r="AE556" s="78"/>
      <c r="AF556" s="79"/>
      <c r="AG556" s="71"/>
    </row>
    <row r="557" spans="1:33" x14ac:dyDescent="0.2">
      <c r="A557" s="195"/>
      <c r="B557" s="234"/>
      <c r="C557" s="80">
        <v>1</v>
      </c>
      <c r="D557" s="81" t="s">
        <v>202</v>
      </c>
      <c r="E557" s="82">
        <v>5</v>
      </c>
      <c r="F557" s="83" t="s">
        <v>165</v>
      </c>
      <c r="G557" s="84" t="s">
        <v>114</v>
      </c>
      <c r="H557" s="85">
        <v>11</v>
      </c>
      <c r="I557" s="85">
        <v>28</v>
      </c>
      <c r="J557" s="85">
        <v>22</v>
      </c>
      <c r="K557" s="85">
        <v>21</v>
      </c>
      <c r="L557" s="85">
        <v>25</v>
      </c>
      <c r="M557" s="85">
        <v>25</v>
      </c>
      <c r="N557" s="85">
        <v>35</v>
      </c>
      <c r="O557" s="85">
        <v>37</v>
      </c>
      <c r="P557" s="85">
        <v>37</v>
      </c>
      <c r="Q557" s="85">
        <v>44</v>
      </c>
      <c r="R557" s="85">
        <v>34</v>
      </c>
      <c r="S557" s="85">
        <v>30</v>
      </c>
      <c r="T557" s="85">
        <v>11</v>
      </c>
      <c r="U557" s="85">
        <v>28</v>
      </c>
      <c r="V557" s="85">
        <v>22</v>
      </c>
      <c r="W557" s="85">
        <v>21</v>
      </c>
      <c r="X557" s="85">
        <v>25</v>
      </c>
      <c r="Y557" s="85">
        <v>25</v>
      </c>
      <c r="Z557" s="85">
        <v>35</v>
      </c>
      <c r="AA557" s="85">
        <v>37</v>
      </c>
      <c r="AB557" s="85">
        <v>37</v>
      </c>
      <c r="AC557" s="85">
        <v>44</v>
      </c>
      <c r="AD557" s="85">
        <v>34</v>
      </c>
      <c r="AE557" s="103">
        <f>SUM(H557:AD557)</f>
        <v>668</v>
      </c>
      <c r="AF557" s="87"/>
      <c r="AG557" s="88"/>
    </row>
    <row r="558" spans="1:33" x14ac:dyDescent="0.2">
      <c r="A558" s="196"/>
      <c r="B558" s="235"/>
      <c r="C558" s="89"/>
      <c r="D558" s="90" t="s">
        <v>204</v>
      </c>
      <c r="E558" s="91">
        <f>IF(C557&lt;8,INT(E556*契約月数),INT(E556*E557*契約月数))</f>
        <v>0</v>
      </c>
      <c r="F558" s="92"/>
      <c r="G558" s="93" t="s">
        <v>136</v>
      </c>
      <c r="H558" s="94">
        <f>INT(H556*H557)</f>
        <v>0</v>
      </c>
      <c r="I558" s="94">
        <f t="shared" ref="I558:AD558" si="339">INT(I556*I557)</f>
        <v>0</v>
      </c>
      <c r="J558" s="94">
        <f t="shared" si="339"/>
        <v>0</v>
      </c>
      <c r="K558" s="94">
        <f t="shared" si="339"/>
        <v>0</v>
      </c>
      <c r="L558" s="94">
        <f t="shared" si="339"/>
        <v>0</v>
      </c>
      <c r="M558" s="94">
        <f t="shared" si="339"/>
        <v>0</v>
      </c>
      <c r="N558" s="94">
        <f t="shared" si="339"/>
        <v>0</v>
      </c>
      <c r="O558" s="94">
        <f t="shared" si="339"/>
        <v>0</v>
      </c>
      <c r="P558" s="94">
        <f t="shared" si="339"/>
        <v>0</v>
      </c>
      <c r="Q558" s="94">
        <f t="shared" si="339"/>
        <v>0</v>
      </c>
      <c r="R558" s="94">
        <f t="shared" si="339"/>
        <v>0</v>
      </c>
      <c r="S558" s="94">
        <f t="shared" si="339"/>
        <v>0</v>
      </c>
      <c r="T558" s="94">
        <f t="shared" si="339"/>
        <v>0</v>
      </c>
      <c r="U558" s="94">
        <f t="shared" si="339"/>
        <v>0</v>
      </c>
      <c r="V558" s="94">
        <f t="shared" si="339"/>
        <v>0</v>
      </c>
      <c r="W558" s="94">
        <f t="shared" si="339"/>
        <v>0</v>
      </c>
      <c r="X558" s="94">
        <f t="shared" si="339"/>
        <v>0</v>
      </c>
      <c r="Y558" s="94">
        <f t="shared" si="339"/>
        <v>0</v>
      </c>
      <c r="Z558" s="94">
        <f t="shared" si="339"/>
        <v>0</v>
      </c>
      <c r="AA558" s="94">
        <f t="shared" si="339"/>
        <v>0</v>
      </c>
      <c r="AB558" s="94">
        <f t="shared" si="339"/>
        <v>0</v>
      </c>
      <c r="AC558" s="94">
        <f t="shared" si="339"/>
        <v>0</v>
      </c>
      <c r="AD558" s="94">
        <f t="shared" si="339"/>
        <v>0</v>
      </c>
      <c r="AE558" s="107">
        <f>SUM(H558:AD558)</f>
        <v>0</v>
      </c>
      <c r="AF558" s="96">
        <f>ROUNDDOWN(E558+AE558,0)</f>
        <v>0</v>
      </c>
      <c r="AG558" s="32"/>
    </row>
    <row r="559" spans="1:33" x14ac:dyDescent="0.2">
      <c r="A559" s="193">
        <v>17</v>
      </c>
      <c r="B559" s="221" t="s">
        <v>106</v>
      </c>
      <c r="C559" s="118"/>
      <c r="D559" s="73" t="s">
        <v>203</v>
      </c>
      <c r="E559" s="74">
        <f>VLOOKUP(C560,単価表,7)</f>
        <v>0</v>
      </c>
      <c r="F559" s="75"/>
      <c r="G559" s="76" t="s">
        <v>113</v>
      </c>
      <c r="H559" s="77">
        <f>VLOOKUP($C560,単価表,10)</f>
        <v>0</v>
      </c>
      <c r="I559" s="77">
        <f>VLOOKUP($C560,単価表,10)</f>
        <v>0</v>
      </c>
      <c r="J559" s="77">
        <f>VLOOKUP($C560,単価表,10)</f>
        <v>0</v>
      </c>
      <c r="K559" s="77">
        <f>VLOOKUP($C560,単価表,9)</f>
        <v>0</v>
      </c>
      <c r="L559" s="77">
        <f>VLOOKUP($C560,単価表,9)</f>
        <v>0</v>
      </c>
      <c r="M559" s="77">
        <f>VLOOKUP($C560,単価表,9)</f>
        <v>0</v>
      </c>
      <c r="N559" s="77">
        <f t="shared" ref="N559:V559" si="340">VLOOKUP($C560,単価表,10)</f>
        <v>0</v>
      </c>
      <c r="O559" s="77">
        <f t="shared" si="340"/>
        <v>0</v>
      </c>
      <c r="P559" s="77">
        <f t="shared" si="340"/>
        <v>0</v>
      </c>
      <c r="Q559" s="77">
        <f t="shared" si="340"/>
        <v>0</v>
      </c>
      <c r="R559" s="77">
        <f t="shared" si="340"/>
        <v>0</v>
      </c>
      <c r="S559" s="77">
        <f t="shared" si="340"/>
        <v>0</v>
      </c>
      <c r="T559" s="77">
        <f t="shared" si="340"/>
        <v>0</v>
      </c>
      <c r="U559" s="77">
        <f t="shared" si="340"/>
        <v>0</v>
      </c>
      <c r="V559" s="77">
        <f t="shared" si="340"/>
        <v>0</v>
      </c>
      <c r="W559" s="77">
        <f>VLOOKUP($C560,単価表,9)</f>
        <v>0</v>
      </c>
      <c r="X559" s="77">
        <f>VLOOKUP($C560,単価表,9)</f>
        <v>0</v>
      </c>
      <c r="Y559" s="77">
        <f>VLOOKUP($C560,単価表,9)</f>
        <v>0</v>
      </c>
      <c r="Z559" s="77">
        <f>VLOOKUP($C560,単価表,10)</f>
        <v>0</v>
      </c>
      <c r="AA559" s="77">
        <f>VLOOKUP($C560,単価表,10)</f>
        <v>0</v>
      </c>
      <c r="AB559" s="77">
        <f>VLOOKUP($C560,単価表,10)</f>
        <v>0</v>
      </c>
      <c r="AC559" s="77">
        <f>VLOOKUP($C560,単価表,10)</f>
        <v>0</v>
      </c>
      <c r="AD559" s="77">
        <f>VLOOKUP($C560,単価表,10)</f>
        <v>0</v>
      </c>
      <c r="AE559" s="78"/>
      <c r="AF559" s="79"/>
      <c r="AG559" s="71"/>
    </row>
    <row r="560" spans="1:33" x14ac:dyDescent="0.2">
      <c r="A560" s="188"/>
      <c r="B560" s="198"/>
      <c r="C560" s="80">
        <v>8</v>
      </c>
      <c r="D560" s="81" t="s">
        <v>202</v>
      </c>
      <c r="E560" s="82">
        <v>18</v>
      </c>
      <c r="F560" s="83" t="s">
        <v>167</v>
      </c>
      <c r="G560" s="84" t="s">
        <v>114</v>
      </c>
      <c r="H560" s="85">
        <v>1534</v>
      </c>
      <c r="I560" s="85">
        <v>1542</v>
      </c>
      <c r="J560" s="85">
        <v>1576</v>
      </c>
      <c r="K560" s="85">
        <v>1515</v>
      </c>
      <c r="L560" s="85">
        <v>1700</v>
      </c>
      <c r="M560" s="85">
        <v>1743</v>
      </c>
      <c r="N560" s="85">
        <v>1574</v>
      </c>
      <c r="O560" s="85">
        <v>1669</v>
      </c>
      <c r="P560" s="85">
        <v>1519</v>
      </c>
      <c r="Q560" s="85">
        <v>1552</v>
      </c>
      <c r="R560" s="85">
        <v>1508</v>
      </c>
      <c r="S560" s="85">
        <v>1463</v>
      </c>
      <c r="T560" s="85">
        <v>1534</v>
      </c>
      <c r="U560" s="85">
        <v>1542</v>
      </c>
      <c r="V560" s="85">
        <v>1576</v>
      </c>
      <c r="W560" s="85">
        <v>1515</v>
      </c>
      <c r="X560" s="85">
        <v>1700</v>
      </c>
      <c r="Y560" s="85">
        <v>1743</v>
      </c>
      <c r="Z560" s="85">
        <v>1574</v>
      </c>
      <c r="AA560" s="85">
        <v>1669</v>
      </c>
      <c r="AB560" s="85">
        <v>1519</v>
      </c>
      <c r="AC560" s="85">
        <v>1552</v>
      </c>
      <c r="AD560" s="85">
        <v>1508</v>
      </c>
      <c r="AE560" s="103">
        <f>SUM(H560:AD560)</f>
        <v>36327</v>
      </c>
      <c r="AF560" s="87"/>
      <c r="AG560" s="88"/>
    </row>
    <row r="561" spans="1:33" x14ac:dyDescent="0.2">
      <c r="A561" s="220"/>
      <c r="B561" s="199"/>
      <c r="C561" s="89"/>
      <c r="D561" s="90" t="s">
        <v>204</v>
      </c>
      <c r="E561" s="91">
        <f>IF(C560&lt;8,INT(E559*契約月数),INT(E559*E560*契約月数))</f>
        <v>0</v>
      </c>
      <c r="F561" s="92"/>
      <c r="G561" s="93" t="s">
        <v>136</v>
      </c>
      <c r="H561" s="94">
        <f>INT(H559*H560)</f>
        <v>0</v>
      </c>
      <c r="I561" s="94">
        <f t="shared" ref="I561:AD561" si="341">INT(I559*I560)</f>
        <v>0</v>
      </c>
      <c r="J561" s="94">
        <f t="shared" si="341"/>
        <v>0</v>
      </c>
      <c r="K561" s="94">
        <f t="shared" si="341"/>
        <v>0</v>
      </c>
      <c r="L561" s="94">
        <f t="shared" si="341"/>
        <v>0</v>
      </c>
      <c r="M561" s="94">
        <f t="shared" si="341"/>
        <v>0</v>
      </c>
      <c r="N561" s="94">
        <f t="shared" si="341"/>
        <v>0</v>
      </c>
      <c r="O561" s="94">
        <f t="shared" si="341"/>
        <v>0</v>
      </c>
      <c r="P561" s="94">
        <f t="shared" si="341"/>
        <v>0</v>
      </c>
      <c r="Q561" s="94">
        <f t="shared" si="341"/>
        <v>0</v>
      </c>
      <c r="R561" s="94">
        <f t="shared" si="341"/>
        <v>0</v>
      </c>
      <c r="S561" s="94">
        <f t="shared" si="341"/>
        <v>0</v>
      </c>
      <c r="T561" s="94">
        <f t="shared" si="341"/>
        <v>0</v>
      </c>
      <c r="U561" s="94">
        <f t="shared" si="341"/>
        <v>0</v>
      </c>
      <c r="V561" s="94">
        <f t="shared" si="341"/>
        <v>0</v>
      </c>
      <c r="W561" s="94">
        <f t="shared" si="341"/>
        <v>0</v>
      </c>
      <c r="X561" s="94">
        <f t="shared" si="341"/>
        <v>0</v>
      </c>
      <c r="Y561" s="94">
        <f t="shared" si="341"/>
        <v>0</v>
      </c>
      <c r="Z561" s="94">
        <f t="shared" si="341"/>
        <v>0</v>
      </c>
      <c r="AA561" s="94">
        <f t="shared" si="341"/>
        <v>0</v>
      </c>
      <c r="AB561" s="94">
        <f t="shared" si="341"/>
        <v>0</v>
      </c>
      <c r="AC561" s="94">
        <f t="shared" si="341"/>
        <v>0</v>
      </c>
      <c r="AD561" s="94">
        <f t="shared" si="341"/>
        <v>0</v>
      </c>
      <c r="AE561" s="107">
        <f>SUM(H561:AD561)</f>
        <v>0</v>
      </c>
      <c r="AF561" s="96">
        <f>ROUNDDOWN(E561+AE561,0)</f>
        <v>0</v>
      </c>
      <c r="AG561" s="32"/>
    </row>
    <row r="562" spans="1:33" x14ac:dyDescent="0.2">
      <c r="A562" s="193">
        <v>18</v>
      </c>
      <c r="B562" s="221" t="s">
        <v>107</v>
      </c>
      <c r="C562" s="118"/>
      <c r="D562" s="73" t="s">
        <v>203</v>
      </c>
      <c r="E562" s="74">
        <f>VLOOKUP(C563,単価表,7)</f>
        <v>0</v>
      </c>
      <c r="F562" s="75"/>
      <c r="G562" s="76" t="s">
        <v>113</v>
      </c>
      <c r="H562" s="77">
        <f>VLOOKUP($C563,単価表,10)</f>
        <v>0</v>
      </c>
      <c r="I562" s="77">
        <f>VLOOKUP($C563,単価表,10)</f>
        <v>0</v>
      </c>
      <c r="J562" s="77">
        <f>VLOOKUP($C563,単価表,10)</f>
        <v>0</v>
      </c>
      <c r="K562" s="77">
        <f>VLOOKUP($C563,単価表,9)</f>
        <v>0</v>
      </c>
      <c r="L562" s="77">
        <f>VLOOKUP($C563,単価表,9)</f>
        <v>0</v>
      </c>
      <c r="M562" s="77">
        <f>VLOOKUP($C563,単価表,9)</f>
        <v>0</v>
      </c>
      <c r="N562" s="77">
        <f t="shared" ref="N562:V562" si="342">VLOOKUP($C563,単価表,10)</f>
        <v>0</v>
      </c>
      <c r="O562" s="77">
        <f t="shared" si="342"/>
        <v>0</v>
      </c>
      <c r="P562" s="77">
        <f t="shared" si="342"/>
        <v>0</v>
      </c>
      <c r="Q562" s="77">
        <f t="shared" si="342"/>
        <v>0</v>
      </c>
      <c r="R562" s="77">
        <f t="shared" si="342"/>
        <v>0</v>
      </c>
      <c r="S562" s="77">
        <f t="shared" si="342"/>
        <v>0</v>
      </c>
      <c r="T562" s="77">
        <f t="shared" si="342"/>
        <v>0</v>
      </c>
      <c r="U562" s="77">
        <f t="shared" si="342"/>
        <v>0</v>
      </c>
      <c r="V562" s="77">
        <f t="shared" si="342"/>
        <v>0</v>
      </c>
      <c r="W562" s="77">
        <f>VLOOKUP($C563,単価表,9)</f>
        <v>0</v>
      </c>
      <c r="X562" s="77">
        <f>VLOOKUP($C563,単価表,9)</f>
        <v>0</v>
      </c>
      <c r="Y562" s="77">
        <f>VLOOKUP($C563,単価表,9)</f>
        <v>0</v>
      </c>
      <c r="Z562" s="77">
        <f>VLOOKUP($C563,単価表,10)</f>
        <v>0</v>
      </c>
      <c r="AA562" s="77">
        <f>VLOOKUP($C563,単価表,10)</f>
        <v>0</v>
      </c>
      <c r="AB562" s="77">
        <f>VLOOKUP($C563,単価表,10)</f>
        <v>0</v>
      </c>
      <c r="AC562" s="77">
        <f>VLOOKUP($C563,単価表,10)</f>
        <v>0</v>
      </c>
      <c r="AD562" s="77">
        <f>VLOOKUP($C563,単価表,10)</f>
        <v>0</v>
      </c>
      <c r="AE562" s="78"/>
      <c r="AF562" s="79"/>
      <c r="AG562" s="71"/>
    </row>
    <row r="563" spans="1:33" x14ac:dyDescent="0.2">
      <c r="A563" s="188"/>
      <c r="B563" s="198"/>
      <c r="C563" s="80">
        <v>8</v>
      </c>
      <c r="D563" s="81" t="s">
        <v>202</v>
      </c>
      <c r="E563" s="82">
        <v>30</v>
      </c>
      <c r="F563" s="83" t="s">
        <v>167</v>
      </c>
      <c r="G563" s="84" t="s">
        <v>114</v>
      </c>
      <c r="H563" s="85">
        <v>1213</v>
      </c>
      <c r="I563" s="85">
        <v>1351</v>
      </c>
      <c r="J563" s="85">
        <v>1260</v>
      </c>
      <c r="K563" s="85">
        <v>989</v>
      </c>
      <c r="L563" s="85">
        <v>829</v>
      </c>
      <c r="M563" s="85">
        <v>1279</v>
      </c>
      <c r="N563" s="85">
        <v>1329</v>
      </c>
      <c r="O563" s="85">
        <v>1361</v>
      </c>
      <c r="P563" s="85">
        <v>1320</v>
      </c>
      <c r="Q563" s="85">
        <v>1429</v>
      </c>
      <c r="R563" s="85">
        <v>1339</v>
      </c>
      <c r="S563" s="85">
        <v>974</v>
      </c>
      <c r="T563" s="85">
        <v>1213</v>
      </c>
      <c r="U563" s="85">
        <v>1351</v>
      </c>
      <c r="V563" s="85">
        <v>1260</v>
      </c>
      <c r="W563" s="85">
        <v>989</v>
      </c>
      <c r="X563" s="85">
        <v>829</v>
      </c>
      <c r="Y563" s="85">
        <v>1279</v>
      </c>
      <c r="Z563" s="85">
        <v>1329</v>
      </c>
      <c r="AA563" s="85">
        <v>1361</v>
      </c>
      <c r="AB563" s="85">
        <v>1320</v>
      </c>
      <c r="AC563" s="85">
        <v>1429</v>
      </c>
      <c r="AD563" s="85">
        <v>1339</v>
      </c>
      <c r="AE563" s="103">
        <f>SUM(H563:AD563)</f>
        <v>28372</v>
      </c>
      <c r="AF563" s="87"/>
      <c r="AG563" s="88"/>
    </row>
    <row r="564" spans="1:33" x14ac:dyDescent="0.2">
      <c r="A564" s="189"/>
      <c r="B564" s="222"/>
      <c r="C564" s="119"/>
      <c r="D564" s="90" t="s">
        <v>204</v>
      </c>
      <c r="E564" s="91">
        <f>IF(C563&lt;8,INT(E562*契約月数),INT(E562*E563*契約月数))</f>
        <v>0</v>
      </c>
      <c r="F564" s="92"/>
      <c r="G564" s="93" t="s">
        <v>136</v>
      </c>
      <c r="H564" s="94">
        <f>INT(H562*H563)</f>
        <v>0</v>
      </c>
      <c r="I564" s="94">
        <f t="shared" ref="I564:AD564" si="343">INT(I562*I563)</f>
        <v>0</v>
      </c>
      <c r="J564" s="94">
        <f t="shared" si="343"/>
        <v>0</v>
      </c>
      <c r="K564" s="94">
        <f t="shared" si="343"/>
        <v>0</v>
      </c>
      <c r="L564" s="94">
        <f t="shared" si="343"/>
        <v>0</v>
      </c>
      <c r="M564" s="94">
        <f t="shared" si="343"/>
        <v>0</v>
      </c>
      <c r="N564" s="94">
        <f t="shared" si="343"/>
        <v>0</v>
      </c>
      <c r="O564" s="94">
        <f t="shared" si="343"/>
        <v>0</v>
      </c>
      <c r="P564" s="94">
        <f t="shared" si="343"/>
        <v>0</v>
      </c>
      <c r="Q564" s="94">
        <f t="shared" si="343"/>
        <v>0</v>
      </c>
      <c r="R564" s="94">
        <f t="shared" si="343"/>
        <v>0</v>
      </c>
      <c r="S564" s="94">
        <f t="shared" si="343"/>
        <v>0</v>
      </c>
      <c r="T564" s="94">
        <f t="shared" si="343"/>
        <v>0</v>
      </c>
      <c r="U564" s="94">
        <f t="shared" si="343"/>
        <v>0</v>
      </c>
      <c r="V564" s="94">
        <f t="shared" si="343"/>
        <v>0</v>
      </c>
      <c r="W564" s="94">
        <f t="shared" si="343"/>
        <v>0</v>
      </c>
      <c r="X564" s="94">
        <f t="shared" si="343"/>
        <v>0</v>
      </c>
      <c r="Y564" s="94">
        <f t="shared" si="343"/>
        <v>0</v>
      </c>
      <c r="Z564" s="94">
        <f t="shared" si="343"/>
        <v>0</v>
      </c>
      <c r="AA564" s="94">
        <f t="shared" si="343"/>
        <v>0</v>
      </c>
      <c r="AB564" s="94">
        <f t="shared" si="343"/>
        <v>0</v>
      </c>
      <c r="AC564" s="94">
        <f t="shared" si="343"/>
        <v>0</v>
      </c>
      <c r="AD564" s="94">
        <f t="shared" si="343"/>
        <v>0</v>
      </c>
      <c r="AE564" s="107">
        <f>SUM(H564:AD564)</f>
        <v>0</v>
      </c>
      <c r="AF564" s="96">
        <f>ROUNDDOWN(E564+AE564,0)</f>
        <v>0</v>
      </c>
      <c r="AG564" s="32"/>
    </row>
    <row r="565" spans="1:33" x14ac:dyDescent="0.2">
      <c r="A565" s="194">
        <v>18.100000000000001</v>
      </c>
      <c r="B565" s="237"/>
      <c r="C565" s="98"/>
      <c r="D565" s="73" t="s">
        <v>203</v>
      </c>
      <c r="E565" s="74">
        <f>VLOOKUP(C566,単価表,7)</f>
        <v>0</v>
      </c>
      <c r="F565" s="75"/>
      <c r="G565" s="76" t="s">
        <v>113</v>
      </c>
      <c r="H565" s="77">
        <f>VLOOKUP($C566,単価表,10)</f>
        <v>0</v>
      </c>
      <c r="I565" s="77">
        <f>VLOOKUP($C566,単価表,10)</f>
        <v>0</v>
      </c>
      <c r="J565" s="77">
        <f>VLOOKUP($C566,単価表,10)</f>
        <v>0</v>
      </c>
      <c r="K565" s="77">
        <f>VLOOKUP($C566,単価表,9)</f>
        <v>0</v>
      </c>
      <c r="L565" s="77">
        <f>VLOOKUP($C566,単価表,9)</f>
        <v>0</v>
      </c>
      <c r="M565" s="77">
        <f>VLOOKUP($C566,単価表,9)</f>
        <v>0</v>
      </c>
      <c r="N565" s="77">
        <f t="shared" ref="N565:V565" si="344">VLOOKUP($C566,単価表,10)</f>
        <v>0</v>
      </c>
      <c r="O565" s="77">
        <f t="shared" si="344"/>
        <v>0</v>
      </c>
      <c r="P565" s="77">
        <f t="shared" si="344"/>
        <v>0</v>
      </c>
      <c r="Q565" s="77">
        <f t="shared" si="344"/>
        <v>0</v>
      </c>
      <c r="R565" s="77">
        <f t="shared" si="344"/>
        <v>0</v>
      </c>
      <c r="S565" s="77">
        <f t="shared" si="344"/>
        <v>0</v>
      </c>
      <c r="T565" s="77">
        <f t="shared" si="344"/>
        <v>0</v>
      </c>
      <c r="U565" s="77">
        <f t="shared" si="344"/>
        <v>0</v>
      </c>
      <c r="V565" s="77">
        <f t="shared" si="344"/>
        <v>0</v>
      </c>
      <c r="W565" s="77">
        <f>VLOOKUP($C566,単価表,9)</f>
        <v>0</v>
      </c>
      <c r="X565" s="77">
        <f>VLOOKUP($C566,単価表,9)</f>
        <v>0</v>
      </c>
      <c r="Y565" s="77">
        <f>VLOOKUP($C566,単価表,9)</f>
        <v>0</v>
      </c>
      <c r="Z565" s="77">
        <f>VLOOKUP($C566,単価表,10)</f>
        <v>0</v>
      </c>
      <c r="AA565" s="77">
        <f>VLOOKUP($C566,単価表,10)</f>
        <v>0</v>
      </c>
      <c r="AB565" s="77">
        <f>VLOOKUP($C566,単価表,10)</f>
        <v>0</v>
      </c>
      <c r="AC565" s="77">
        <f>VLOOKUP($C566,単価表,10)</f>
        <v>0</v>
      </c>
      <c r="AD565" s="77">
        <f>VLOOKUP($C566,単価表,10)</f>
        <v>0</v>
      </c>
      <c r="AE565" s="78"/>
      <c r="AF565" s="79"/>
      <c r="AG565" s="71"/>
    </row>
    <row r="566" spans="1:33" x14ac:dyDescent="0.2">
      <c r="A566" s="195"/>
      <c r="B566" s="234"/>
      <c r="C566" s="80">
        <v>10</v>
      </c>
      <c r="D566" s="81" t="s">
        <v>202</v>
      </c>
      <c r="E566" s="82">
        <v>14</v>
      </c>
      <c r="F566" s="83" t="s">
        <v>166</v>
      </c>
      <c r="G566" s="84" t="s">
        <v>114</v>
      </c>
      <c r="H566" s="85">
        <v>863</v>
      </c>
      <c r="I566" s="85">
        <v>505</v>
      </c>
      <c r="J566" s="85">
        <v>354</v>
      </c>
      <c r="K566" s="85">
        <v>402</v>
      </c>
      <c r="L566" s="85">
        <v>737</v>
      </c>
      <c r="M566" s="85">
        <v>646</v>
      </c>
      <c r="N566" s="85">
        <v>398</v>
      </c>
      <c r="O566" s="85">
        <v>406</v>
      </c>
      <c r="P566" s="85">
        <v>554</v>
      </c>
      <c r="Q566" s="85">
        <v>581</v>
      </c>
      <c r="R566" s="85">
        <v>549</v>
      </c>
      <c r="S566" s="85">
        <v>475</v>
      </c>
      <c r="T566" s="85">
        <v>863</v>
      </c>
      <c r="U566" s="85">
        <v>505</v>
      </c>
      <c r="V566" s="85">
        <v>354</v>
      </c>
      <c r="W566" s="85">
        <v>402</v>
      </c>
      <c r="X566" s="85">
        <v>737</v>
      </c>
      <c r="Y566" s="85">
        <v>646</v>
      </c>
      <c r="Z566" s="85">
        <v>398</v>
      </c>
      <c r="AA566" s="85">
        <v>406</v>
      </c>
      <c r="AB566" s="85">
        <v>554</v>
      </c>
      <c r="AC566" s="85">
        <v>581</v>
      </c>
      <c r="AD566" s="85">
        <v>549</v>
      </c>
      <c r="AE566" s="103">
        <f>SUM(H566:AD566)</f>
        <v>12465</v>
      </c>
      <c r="AF566" s="87"/>
      <c r="AG566" s="88"/>
    </row>
    <row r="567" spans="1:33" x14ac:dyDescent="0.2">
      <c r="A567" s="196"/>
      <c r="B567" s="235"/>
      <c r="C567" s="89"/>
      <c r="D567" s="90" t="s">
        <v>204</v>
      </c>
      <c r="E567" s="91">
        <f>IF(C566&lt;8,INT(E565*契約月数),INT(E565*E566*契約月数))</f>
        <v>0</v>
      </c>
      <c r="F567" s="92"/>
      <c r="G567" s="93" t="s">
        <v>136</v>
      </c>
      <c r="H567" s="94">
        <f>INT(H565*H566)</f>
        <v>0</v>
      </c>
      <c r="I567" s="94">
        <f t="shared" ref="I567:AD567" si="345">INT(I565*I566)</f>
        <v>0</v>
      </c>
      <c r="J567" s="94">
        <f t="shared" si="345"/>
        <v>0</v>
      </c>
      <c r="K567" s="94">
        <f t="shared" si="345"/>
        <v>0</v>
      </c>
      <c r="L567" s="94">
        <f t="shared" si="345"/>
        <v>0</v>
      </c>
      <c r="M567" s="94">
        <f t="shared" si="345"/>
        <v>0</v>
      </c>
      <c r="N567" s="94">
        <f t="shared" si="345"/>
        <v>0</v>
      </c>
      <c r="O567" s="94">
        <f t="shared" si="345"/>
        <v>0</v>
      </c>
      <c r="P567" s="94">
        <f t="shared" si="345"/>
        <v>0</v>
      </c>
      <c r="Q567" s="94">
        <f t="shared" si="345"/>
        <v>0</v>
      </c>
      <c r="R567" s="94">
        <f t="shared" si="345"/>
        <v>0</v>
      </c>
      <c r="S567" s="94">
        <f t="shared" si="345"/>
        <v>0</v>
      </c>
      <c r="T567" s="94">
        <f t="shared" si="345"/>
        <v>0</v>
      </c>
      <c r="U567" s="94">
        <f t="shared" si="345"/>
        <v>0</v>
      </c>
      <c r="V567" s="94">
        <f t="shared" si="345"/>
        <v>0</v>
      </c>
      <c r="W567" s="94">
        <f t="shared" si="345"/>
        <v>0</v>
      </c>
      <c r="X567" s="94">
        <f t="shared" si="345"/>
        <v>0</v>
      </c>
      <c r="Y567" s="94">
        <f t="shared" si="345"/>
        <v>0</v>
      </c>
      <c r="Z567" s="94">
        <f t="shared" si="345"/>
        <v>0</v>
      </c>
      <c r="AA567" s="94">
        <f t="shared" si="345"/>
        <v>0</v>
      </c>
      <c r="AB567" s="94">
        <f t="shared" si="345"/>
        <v>0</v>
      </c>
      <c r="AC567" s="94">
        <f t="shared" si="345"/>
        <v>0</v>
      </c>
      <c r="AD567" s="94">
        <f t="shared" si="345"/>
        <v>0</v>
      </c>
      <c r="AE567" s="107">
        <f>SUM(H567:AD567)</f>
        <v>0</v>
      </c>
      <c r="AF567" s="96">
        <f>ROUNDDOWN(E567+AE567,0)</f>
        <v>0</v>
      </c>
      <c r="AG567" s="32"/>
    </row>
    <row r="568" spans="1:33" x14ac:dyDescent="0.2">
      <c r="A568" s="193">
        <v>19</v>
      </c>
      <c r="B568" s="221" t="s">
        <v>65</v>
      </c>
      <c r="C568" s="118"/>
      <c r="D568" s="73" t="s">
        <v>203</v>
      </c>
      <c r="E568" s="74">
        <f>VLOOKUP(C569,単価表,7)</f>
        <v>0</v>
      </c>
      <c r="F568" s="75"/>
      <c r="G568" s="76" t="s">
        <v>113</v>
      </c>
      <c r="H568" s="77">
        <f>VLOOKUP($C569,単価表,10)</f>
        <v>0</v>
      </c>
      <c r="I568" s="77">
        <f>VLOOKUP($C569,単価表,10)</f>
        <v>0</v>
      </c>
      <c r="J568" s="77">
        <f>VLOOKUP($C569,単価表,10)</f>
        <v>0</v>
      </c>
      <c r="K568" s="77">
        <f>VLOOKUP($C569,単価表,9)</f>
        <v>0</v>
      </c>
      <c r="L568" s="77">
        <f>VLOOKUP($C569,単価表,9)</f>
        <v>0</v>
      </c>
      <c r="M568" s="77">
        <f>VLOOKUP($C569,単価表,9)</f>
        <v>0</v>
      </c>
      <c r="N568" s="77">
        <f t="shared" ref="N568:V568" si="346">VLOOKUP($C569,単価表,10)</f>
        <v>0</v>
      </c>
      <c r="O568" s="77">
        <f t="shared" si="346"/>
        <v>0</v>
      </c>
      <c r="P568" s="77">
        <f t="shared" si="346"/>
        <v>0</v>
      </c>
      <c r="Q568" s="77">
        <f t="shared" si="346"/>
        <v>0</v>
      </c>
      <c r="R568" s="77">
        <f t="shared" si="346"/>
        <v>0</v>
      </c>
      <c r="S568" s="77">
        <f t="shared" si="346"/>
        <v>0</v>
      </c>
      <c r="T568" s="77">
        <f t="shared" si="346"/>
        <v>0</v>
      </c>
      <c r="U568" s="77">
        <f t="shared" si="346"/>
        <v>0</v>
      </c>
      <c r="V568" s="77">
        <f t="shared" si="346"/>
        <v>0</v>
      </c>
      <c r="W568" s="77">
        <f>VLOOKUP($C569,単価表,9)</f>
        <v>0</v>
      </c>
      <c r="X568" s="77">
        <f>VLOOKUP($C569,単価表,9)</f>
        <v>0</v>
      </c>
      <c r="Y568" s="77">
        <f>VLOOKUP($C569,単価表,9)</f>
        <v>0</v>
      </c>
      <c r="Z568" s="77">
        <f>VLOOKUP($C569,単価表,10)</f>
        <v>0</v>
      </c>
      <c r="AA568" s="77">
        <f>VLOOKUP($C569,単価表,10)</f>
        <v>0</v>
      </c>
      <c r="AB568" s="77">
        <f>VLOOKUP($C569,単価表,10)</f>
        <v>0</v>
      </c>
      <c r="AC568" s="77">
        <f>VLOOKUP($C569,単価表,10)</f>
        <v>0</v>
      </c>
      <c r="AD568" s="77">
        <f>VLOOKUP($C569,単価表,10)</f>
        <v>0</v>
      </c>
      <c r="AE568" s="78"/>
      <c r="AF568" s="79"/>
      <c r="AG568" s="71"/>
    </row>
    <row r="569" spans="1:33" x14ac:dyDescent="0.2">
      <c r="A569" s="188"/>
      <c r="B569" s="198"/>
      <c r="C569" s="80">
        <v>8</v>
      </c>
      <c r="D569" s="81" t="s">
        <v>202</v>
      </c>
      <c r="E569" s="82">
        <v>25</v>
      </c>
      <c r="F569" s="83" t="s">
        <v>167</v>
      </c>
      <c r="G569" s="84" t="s">
        <v>114</v>
      </c>
      <c r="H569" s="85">
        <v>956</v>
      </c>
      <c r="I569" s="85">
        <v>929</v>
      </c>
      <c r="J569" s="85">
        <v>903</v>
      </c>
      <c r="K569" s="85">
        <v>961</v>
      </c>
      <c r="L569" s="85">
        <v>1189</v>
      </c>
      <c r="M569" s="85">
        <v>931</v>
      </c>
      <c r="N569" s="85">
        <v>852</v>
      </c>
      <c r="O569" s="85">
        <v>1008</v>
      </c>
      <c r="P569" s="85">
        <v>932</v>
      </c>
      <c r="Q569" s="85">
        <v>1032</v>
      </c>
      <c r="R569" s="85">
        <v>972</v>
      </c>
      <c r="S569" s="85">
        <v>833</v>
      </c>
      <c r="T569" s="85">
        <v>956</v>
      </c>
      <c r="U569" s="85">
        <v>929</v>
      </c>
      <c r="V569" s="85">
        <v>903</v>
      </c>
      <c r="W569" s="85">
        <v>961</v>
      </c>
      <c r="X569" s="85">
        <v>1189</v>
      </c>
      <c r="Y569" s="85">
        <v>931</v>
      </c>
      <c r="Z569" s="85">
        <v>852</v>
      </c>
      <c r="AA569" s="85">
        <v>1008</v>
      </c>
      <c r="AB569" s="85">
        <v>932</v>
      </c>
      <c r="AC569" s="85">
        <v>1032</v>
      </c>
      <c r="AD569" s="85">
        <v>972</v>
      </c>
      <c r="AE569" s="103">
        <f>SUM(H569:AD569)</f>
        <v>22163</v>
      </c>
      <c r="AF569" s="87"/>
      <c r="AG569" s="88"/>
    </row>
    <row r="570" spans="1:33" x14ac:dyDescent="0.2">
      <c r="A570" s="220"/>
      <c r="B570" s="199"/>
      <c r="C570" s="89"/>
      <c r="D570" s="90" t="s">
        <v>204</v>
      </c>
      <c r="E570" s="91">
        <f>IF(C569&lt;8,INT(E568*契約月数),INT(E568*E569*契約月数))</f>
        <v>0</v>
      </c>
      <c r="F570" s="92"/>
      <c r="G570" s="93" t="s">
        <v>136</v>
      </c>
      <c r="H570" s="94">
        <f>INT(H568*H569)</f>
        <v>0</v>
      </c>
      <c r="I570" s="94">
        <f t="shared" ref="I570:AD570" si="347">INT(I568*I569)</f>
        <v>0</v>
      </c>
      <c r="J570" s="94">
        <f t="shared" si="347"/>
        <v>0</v>
      </c>
      <c r="K570" s="94">
        <f t="shared" si="347"/>
        <v>0</v>
      </c>
      <c r="L570" s="94">
        <f t="shared" si="347"/>
        <v>0</v>
      </c>
      <c r="M570" s="94">
        <f t="shared" si="347"/>
        <v>0</v>
      </c>
      <c r="N570" s="94">
        <f t="shared" si="347"/>
        <v>0</v>
      </c>
      <c r="O570" s="94">
        <f t="shared" si="347"/>
        <v>0</v>
      </c>
      <c r="P570" s="94">
        <f t="shared" si="347"/>
        <v>0</v>
      </c>
      <c r="Q570" s="94">
        <f t="shared" si="347"/>
        <v>0</v>
      </c>
      <c r="R570" s="94">
        <f t="shared" si="347"/>
        <v>0</v>
      </c>
      <c r="S570" s="94">
        <f t="shared" si="347"/>
        <v>0</v>
      </c>
      <c r="T570" s="94">
        <f t="shared" si="347"/>
        <v>0</v>
      </c>
      <c r="U570" s="94">
        <f t="shared" si="347"/>
        <v>0</v>
      </c>
      <c r="V570" s="94">
        <f t="shared" si="347"/>
        <v>0</v>
      </c>
      <c r="W570" s="94">
        <f t="shared" si="347"/>
        <v>0</v>
      </c>
      <c r="X570" s="94">
        <f t="shared" si="347"/>
        <v>0</v>
      </c>
      <c r="Y570" s="94">
        <f t="shared" si="347"/>
        <v>0</v>
      </c>
      <c r="Z570" s="94">
        <f t="shared" si="347"/>
        <v>0</v>
      </c>
      <c r="AA570" s="94">
        <f t="shared" si="347"/>
        <v>0</v>
      </c>
      <c r="AB570" s="94">
        <f t="shared" si="347"/>
        <v>0</v>
      </c>
      <c r="AC570" s="94">
        <f t="shared" si="347"/>
        <v>0</v>
      </c>
      <c r="AD570" s="94">
        <f t="shared" si="347"/>
        <v>0</v>
      </c>
      <c r="AE570" s="107">
        <f>SUM(H570:AD570)</f>
        <v>0</v>
      </c>
      <c r="AF570" s="96">
        <f>ROUNDDOWN(E570+AE570,0)</f>
        <v>0</v>
      </c>
      <c r="AG570" s="32"/>
    </row>
    <row r="571" spans="1:33" x14ac:dyDescent="0.2">
      <c r="A571" s="193">
        <v>20</v>
      </c>
      <c r="B571" s="221" t="s">
        <v>56</v>
      </c>
      <c r="C571" s="118"/>
      <c r="D571" s="73" t="s">
        <v>203</v>
      </c>
      <c r="E571" s="74">
        <f>VLOOKUP(C572,単価表,7)</f>
        <v>0</v>
      </c>
      <c r="F571" s="75"/>
      <c r="G571" s="76" t="s">
        <v>113</v>
      </c>
      <c r="H571" s="77">
        <f>VLOOKUP($C572,単価表,10)</f>
        <v>0</v>
      </c>
      <c r="I571" s="77">
        <f>VLOOKUP($C572,単価表,10)</f>
        <v>0</v>
      </c>
      <c r="J571" s="77">
        <f>VLOOKUP($C572,単価表,10)</f>
        <v>0</v>
      </c>
      <c r="K571" s="77">
        <f>VLOOKUP($C572,単価表,9)</f>
        <v>0</v>
      </c>
      <c r="L571" s="77">
        <f>VLOOKUP($C572,単価表,9)</f>
        <v>0</v>
      </c>
      <c r="M571" s="77">
        <f>VLOOKUP($C572,単価表,9)</f>
        <v>0</v>
      </c>
      <c r="N571" s="77">
        <f t="shared" ref="N571:V571" si="348">VLOOKUP($C572,単価表,10)</f>
        <v>0</v>
      </c>
      <c r="O571" s="77">
        <f t="shared" si="348"/>
        <v>0</v>
      </c>
      <c r="P571" s="77">
        <f t="shared" si="348"/>
        <v>0</v>
      </c>
      <c r="Q571" s="77">
        <f t="shared" si="348"/>
        <v>0</v>
      </c>
      <c r="R571" s="77">
        <f t="shared" si="348"/>
        <v>0</v>
      </c>
      <c r="S571" s="77">
        <f t="shared" si="348"/>
        <v>0</v>
      </c>
      <c r="T571" s="77">
        <f t="shared" si="348"/>
        <v>0</v>
      </c>
      <c r="U571" s="77">
        <f t="shared" si="348"/>
        <v>0</v>
      </c>
      <c r="V571" s="77">
        <f t="shared" si="348"/>
        <v>0</v>
      </c>
      <c r="W571" s="77">
        <f>VLOOKUP($C572,単価表,9)</f>
        <v>0</v>
      </c>
      <c r="X571" s="77">
        <f>VLOOKUP($C572,単価表,9)</f>
        <v>0</v>
      </c>
      <c r="Y571" s="77">
        <f>VLOOKUP($C572,単価表,9)</f>
        <v>0</v>
      </c>
      <c r="Z571" s="77">
        <f>VLOOKUP($C572,単価表,10)</f>
        <v>0</v>
      </c>
      <c r="AA571" s="77">
        <f>VLOOKUP($C572,単価表,10)</f>
        <v>0</v>
      </c>
      <c r="AB571" s="77">
        <f>VLOOKUP($C572,単価表,10)</f>
        <v>0</v>
      </c>
      <c r="AC571" s="77">
        <f>VLOOKUP($C572,単価表,10)</f>
        <v>0</v>
      </c>
      <c r="AD571" s="77">
        <f>VLOOKUP($C572,単価表,10)</f>
        <v>0</v>
      </c>
      <c r="AE571" s="78"/>
      <c r="AF571" s="79"/>
      <c r="AG571" s="71"/>
    </row>
    <row r="572" spans="1:33" x14ac:dyDescent="0.2">
      <c r="A572" s="188"/>
      <c r="B572" s="198"/>
      <c r="C572" s="80">
        <v>8</v>
      </c>
      <c r="D572" s="81" t="s">
        <v>202</v>
      </c>
      <c r="E572" s="82">
        <v>15</v>
      </c>
      <c r="F572" s="83" t="s">
        <v>167</v>
      </c>
      <c r="G572" s="84" t="s">
        <v>114</v>
      </c>
      <c r="H572" s="85">
        <v>984</v>
      </c>
      <c r="I572" s="85">
        <v>888</v>
      </c>
      <c r="J572" s="85">
        <v>811</v>
      </c>
      <c r="K572" s="85">
        <v>857</v>
      </c>
      <c r="L572" s="85">
        <v>1060</v>
      </c>
      <c r="M572" s="85">
        <v>881</v>
      </c>
      <c r="N572" s="85">
        <v>1042</v>
      </c>
      <c r="O572" s="85">
        <v>833</v>
      </c>
      <c r="P572" s="85">
        <v>907</v>
      </c>
      <c r="Q572" s="85">
        <v>1041</v>
      </c>
      <c r="R572" s="85">
        <v>979</v>
      </c>
      <c r="S572" s="85">
        <v>825</v>
      </c>
      <c r="T572" s="85">
        <v>984</v>
      </c>
      <c r="U572" s="85">
        <v>888</v>
      </c>
      <c r="V572" s="85">
        <v>811</v>
      </c>
      <c r="W572" s="85">
        <v>857</v>
      </c>
      <c r="X572" s="85">
        <v>1060</v>
      </c>
      <c r="Y572" s="85">
        <v>881</v>
      </c>
      <c r="Z572" s="85">
        <v>1042</v>
      </c>
      <c r="AA572" s="85">
        <v>833</v>
      </c>
      <c r="AB572" s="85">
        <v>907</v>
      </c>
      <c r="AC572" s="85">
        <v>1041</v>
      </c>
      <c r="AD572" s="85">
        <v>979</v>
      </c>
      <c r="AE572" s="103">
        <f>SUM(H572:AD572)</f>
        <v>21391</v>
      </c>
      <c r="AF572" s="87"/>
      <c r="AG572" s="88"/>
    </row>
    <row r="573" spans="1:33" x14ac:dyDescent="0.2">
      <c r="A573" s="220"/>
      <c r="B573" s="199"/>
      <c r="C573" s="89"/>
      <c r="D573" s="90" t="s">
        <v>204</v>
      </c>
      <c r="E573" s="91">
        <f>IF(C572&lt;8,INT(E571*契約月数),INT(E571*E572*契約月数))</f>
        <v>0</v>
      </c>
      <c r="F573" s="92"/>
      <c r="G573" s="93" t="s">
        <v>136</v>
      </c>
      <c r="H573" s="94">
        <f>INT(H571*H572)</f>
        <v>0</v>
      </c>
      <c r="I573" s="94">
        <f t="shared" ref="I573:AD573" si="349">INT(I571*I572)</f>
        <v>0</v>
      </c>
      <c r="J573" s="94">
        <f t="shared" si="349"/>
        <v>0</v>
      </c>
      <c r="K573" s="94">
        <f t="shared" si="349"/>
        <v>0</v>
      </c>
      <c r="L573" s="94">
        <f t="shared" si="349"/>
        <v>0</v>
      </c>
      <c r="M573" s="94">
        <f t="shared" si="349"/>
        <v>0</v>
      </c>
      <c r="N573" s="94">
        <f t="shared" si="349"/>
        <v>0</v>
      </c>
      <c r="O573" s="94">
        <f t="shared" si="349"/>
        <v>0</v>
      </c>
      <c r="P573" s="94">
        <f t="shared" si="349"/>
        <v>0</v>
      </c>
      <c r="Q573" s="94">
        <f t="shared" si="349"/>
        <v>0</v>
      </c>
      <c r="R573" s="94">
        <f t="shared" si="349"/>
        <v>0</v>
      </c>
      <c r="S573" s="94">
        <f t="shared" si="349"/>
        <v>0</v>
      </c>
      <c r="T573" s="94">
        <f t="shared" si="349"/>
        <v>0</v>
      </c>
      <c r="U573" s="94">
        <f t="shared" si="349"/>
        <v>0</v>
      </c>
      <c r="V573" s="94">
        <f t="shared" si="349"/>
        <v>0</v>
      </c>
      <c r="W573" s="94">
        <f t="shared" si="349"/>
        <v>0</v>
      </c>
      <c r="X573" s="94">
        <f t="shared" si="349"/>
        <v>0</v>
      </c>
      <c r="Y573" s="94">
        <f t="shared" si="349"/>
        <v>0</v>
      </c>
      <c r="Z573" s="94">
        <f t="shared" si="349"/>
        <v>0</v>
      </c>
      <c r="AA573" s="94">
        <f t="shared" si="349"/>
        <v>0</v>
      </c>
      <c r="AB573" s="94">
        <f t="shared" si="349"/>
        <v>0</v>
      </c>
      <c r="AC573" s="94">
        <f t="shared" si="349"/>
        <v>0</v>
      </c>
      <c r="AD573" s="94">
        <f t="shared" si="349"/>
        <v>0</v>
      </c>
      <c r="AE573" s="107">
        <f>SUM(H573:AD573)</f>
        <v>0</v>
      </c>
      <c r="AF573" s="96">
        <f>ROUNDDOWN(E573+AE573,0)</f>
        <v>0</v>
      </c>
      <c r="AG573" s="32"/>
    </row>
    <row r="574" spans="1:33" x14ac:dyDescent="0.2">
      <c r="A574" s="193">
        <v>21</v>
      </c>
      <c r="B574" s="221" t="s">
        <v>57</v>
      </c>
      <c r="C574" s="118"/>
      <c r="D574" s="73" t="s">
        <v>203</v>
      </c>
      <c r="E574" s="74">
        <f>VLOOKUP(C575,単価表,7)</f>
        <v>0</v>
      </c>
      <c r="F574" s="75"/>
      <c r="G574" s="76" t="s">
        <v>113</v>
      </c>
      <c r="H574" s="77">
        <f>VLOOKUP($C575,単価表,10)</f>
        <v>0</v>
      </c>
      <c r="I574" s="77">
        <f>VLOOKUP($C575,単価表,10)</f>
        <v>0</v>
      </c>
      <c r="J574" s="77">
        <f>VLOOKUP($C575,単価表,10)</f>
        <v>0</v>
      </c>
      <c r="K574" s="77">
        <f>VLOOKUP($C575,単価表,9)</f>
        <v>0</v>
      </c>
      <c r="L574" s="77">
        <f>VLOOKUP($C575,単価表,9)</f>
        <v>0</v>
      </c>
      <c r="M574" s="77">
        <f>VLOOKUP($C575,単価表,9)</f>
        <v>0</v>
      </c>
      <c r="N574" s="77">
        <f t="shared" ref="N574:V574" si="350">VLOOKUP($C575,単価表,10)</f>
        <v>0</v>
      </c>
      <c r="O574" s="77">
        <f t="shared" si="350"/>
        <v>0</v>
      </c>
      <c r="P574" s="77">
        <f t="shared" si="350"/>
        <v>0</v>
      </c>
      <c r="Q574" s="77">
        <f t="shared" si="350"/>
        <v>0</v>
      </c>
      <c r="R574" s="77">
        <f t="shared" si="350"/>
        <v>0</v>
      </c>
      <c r="S574" s="77">
        <f t="shared" si="350"/>
        <v>0</v>
      </c>
      <c r="T574" s="77">
        <f t="shared" si="350"/>
        <v>0</v>
      </c>
      <c r="U574" s="77">
        <f t="shared" si="350"/>
        <v>0</v>
      </c>
      <c r="V574" s="77">
        <f t="shared" si="350"/>
        <v>0</v>
      </c>
      <c r="W574" s="77">
        <f>VLOOKUP($C575,単価表,9)</f>
        <v>0</v>
      </c>
      <c r="X574" s="77">
        <f>VLOOKUP($C575,単価表,9)</f>
        <v>0</v>
      </c>
      <c r="Y574" s="77">
        <f>VLOOKUP($C575,単価表,9)</f>
        <v>0</v>
      </c>
      <c r="Z574" s="77">
        <f>VLOOKUP($C575,単価表,10)</f>
        <v>0</v>
      </c>
      <c r="AA574" s="77">
        <f>VLOOKUP($C575,単価表,10)</f>
        <v>0</v>
      </c>
      <c r="AB574" s="77">
        <f>VLOOKUP($C575,単価表,10)</f>
        <v>0</v>
      </c>
      <c r="AC574" s="77">
        <f>VLOOKUP($C575,単価表,10)</f>
        <v>0</v>
      </c>
      <c r="AD574" s="77">
        <f>VLOOKUP($C575,単価表,10)</f>
        <v>0</v>
      </c>
      <c r="AE574" s="78"/>
      <c r="AF574" s="79"/>
      <c r="AG574" s="71"/>
    </row>
    <row r="575" spans="1:33" x14ac:dyDescent="0.2">
      <c r="A575" s="188"/>
      <c r="B575" s="198"/>
      <c r="C575" s="80">
        <v>8</v>
      </c>
      <c r="D575" s="81" t="s">
        <v>202</v>
      </c>
      <c r="E575" s="82">
        <v>20</v>
      </c>
      <c r="F575" s="83" t="s">
        <v>167</v>
      </c>
      <c r="G575" s="84" t="s">
        <v>114</v>
      </c>
      <c r="H575" s="85">
        <v>1071</v>
      </c>
      <c r="I575" s="85">
        <v>782</v>
      </c>
      <c r="J575" s="85">
        <v>730</v>
      </c>
      <c r="K575" s="85">
        <v>1108</v>
      </c>
      <c r="L575" s="85">
        <v>1040</v>
      </c>
      <c r="M575" s="85">
        <v>1055</v>
      </c>
      <c r="N575" s="85">
        <v>1129</v>
      </c>
      <c r="O575" s="85">
        <v>1164</v>
      </c>
      <c r="P575" s="85">
        <v>1067</v>
      </c>
      <c r="Q575" s="85">
        <v>1112</v>
      </c>
      <c r="R575" s="85">
        <v>1069</v>
      </c>
      <c r="S575" s="85">
        <v>839</v>
      </c>
      <c r="T575" s="85">
        <v>1071</v>
      </c>
      <c r="U575" s="85">
        <v>782</v>
      </c>
      <c r="V575" s="85">
        <v>730</v>
      </c>
      <c r="W575" s="85">
        <v>1108</v>
      </c>
      <c r="X575" s="85">
        <v>1040</v>
      </c>
      <c r="Y575" s="85">
        <v>1055</v>
      </c>
      <c r="Z575" s="85">
        <v>1129</v>
      </c>
      <c r="AA575" s="85">
        <v>1164</v>
      </c>
      <c r="AB575" s="85">
        <v>1067</v>
      </c>
      <c r="AC575" s="85">
        <v>1112</v>
      </c>
      <c r="AD575" s="85">
        <v>1069</v>
      </c>
      <c r="AE575" s="103">
        <f>SUM(H575:AD575)</f>
        <v>23493</v>
      </c>
      <c r="AF575" s="87"/>
      <c r="AG575" s="88"/>
    </row>
    <row r="576" spans="1:33" x14ac:dyDescent="0.2">
      <c r="A576" s="220"/>
      <c r="B576" s="199"/>
      <c r="C576" s="89"/>
      <c r="D576" s="90" t="s">
        <v>204</v>
      </c>
      <c r="E576" s="91">
        <f>IF(C575&lt;8,INT(E574*契約月数),INT(E574*E575*契約月数))</f>
        <v>0</v>
      </c>
      <c r="F576" s="92"/>
      <c r="G576" s="93" t="s">
        <v>136</v>
      </c>
      <c r="H576" s="94">
        <f>INT(H574*H575)</f>
        <v>0</v>
      </c>
      <c r="I576" s="94">
        <f t="shared" ref="I576:AD576" si="351">INT(I574*I575)</f>
        <v>0</v>
      </c>
      <c r="J576" s="94">
        <f t="shared" si="351"/>
        <v>0</v>
      </c>
      <c r="K576" s="94">
        <f t="shared" si="351"/>
        <v>0</v>
      </c>
      <c r="L576" s="94">
        <f t="shared" si="351"/>
        <v>0</v>
      </c>
      <c r="M576" s="94">
        <f t="shared" si="351"/>
        <v>0</v>
      </c>
      <c r="N576" s="94">
        <f t="shared" si="351"/>
        <v>0</v>
      </c>
      <c r="O576" s="94">
        <f t="shared" si="351"/>
        <v>0</v>
      </c>
      <c r="P576" s="94">
        <f t="shared" si="351"/>
        <v>0</v>
      </c>
      <c r="Q576" s="94">
        <f t="shared" si="351"/>
        <v>0</v>
      </c>
      <c r="R576" s="94">
        <f t="shared" si="351"/>
        <v>0</v>
      </c>
      <c r="S576" s="94">
        <f t="shared" si="351"/>
        <v>0</v>
      </c>
      <c r="T576" s="94">
        <f t="shared" si="351"/>
        <v>0</v>
      </c>
      <c r="U576" s="94">
        <f t="shared" si="351"/>
        <v>0</v>
      </c>
      <c r="V576" s="94">
        <f t="shared" si="351"/>
        <v>0</v>
      </c>
      <c r="W576" s="94">
        <f t="shared" si="351"/>
        <v>0</v>
      </c>
      <c r="X576" s="94">
        <f t="shared" si="351"/>
        <v>0</v>
      </c>
      <c r="Y576" s="94">
        <f t="shared" si="351"/>
        <v>0</v>
      </c>
      <c r="Z576" s="94">
        <f t="shared" si="351"/>
        <v>0</v>
      </c>
      <c r="AA576" s="94">
        <f t="shared" si="351"/>
        <v>0</v>
      </c>
      <c r="AB576" s="94">
        <f t="shared" si="351"/>
        <v>0</v>
      </c>
      <c r="AC576" s="94">
        <f t="shared" si="351"/>
        <v>0</v>
      </c>
      <c r="AD576" s="94">
        <f t="shared" si="351"/>
        <v>0</v>
      </c>
      <c r="AE576" s="107">
        <f>SUM(H576:AD576)</f>
        <v>0</v>
      </c>
      <c r="AF576" s="96">
        <f>ROUNDDOWN(E576+AE576,0)</f>
        <v>0</v>
      </c>
      <c r="AG576" s="32"/>
    </row>
    <row r="577" spans="1:33" x14ac:dyDescent="0.2">
      <c r="A577" s="193">
        <v>22</v>
      </c>
      <c r="B577" s="221" t="s">
        <v>32</v>
      </c>
      <c r="C577" s="118"/>
      <c r="D577" s="73" t="s">
        <v>203</v>
      </c>
      <c r="E577" s="74">
        <f>VLOOKUP(C578,単価表,7)</f>
        <v>0</v>
      </c>
      <c r="F577" s="75"/>
      <c r="G577" s="76" t="s">
        <v>113</v>
      </c>
      <c r="H577" s="77">
        <f>VLOOKUP($C578,単価表,10)</f>
        <v>0</v>
      </c>
      <c r="I577" s="77">
        <f>VLOOKUP($C578,単価表,10)</f>
        <v>0</v>
      </c>
      <c r="J577" s="77">
        <f>VLOOKUP($C578,単価表,10)</f>
        <v>0</v>
      </c>
      <c r="K577" s="77">
        <f>VLOOKUP($C578,単価表,9)</f>
        <v>0</v>
      </c>
      <c r="L577" s="77">
        <f>VLOOKUP($C578,単価表,9)</f>
        <v>0</v>
      </c>
      <c r="M577" s="77">
        <f>VLOOKUP($C578,単価表,9)</f>
        <v>0</v>
      </c>
      <c r="N577" s="77">
        <f t="shared" ref="N577:V577" si="352">VLOOKUP($C578,単価表,10)</f>
        <v>0</v>
      </c>
      <c r="O577" s="77">
        <f t="shared" si="352"/>
        <v>0</v>
      </c>
      <c r="P577" s="77">
        <f t="shared" si="352"/>
        <v>0</v>
      </c>
      <c r="Q577" s="77">
        <f t="shared" si="352"/>
        <v>0</v>
      </c>
      <c r="R577" s="77">
        <f t="shared" si="352"/>
        <v>0</v>
      </c>
      <c r="S577" s="77">
        <f t="shared" si="352"/>
        <v>0</v>
      </c>
      <c r="T577" s="77">
        <f t="shared" si="352"/>
        <v>0</v>
      </c>
      <c r="U577" s="77">
        <f t="shared" si="352"/>
        <v>0</v>
      </c>
      <c r="V577" s="77">
        <f t="shared" si="352"/>
        <v>0</v>
      </c>
      <c r="W577" s="77">
        <f>VLOOKUP($C578,単価表,9)</f>
        <v>0</v>
      </c>
      <c r="X577" s="77">
        <f>VLOOKUP($C578,単価表,9)</f>
        <v>0</v>
      </c>
      <c r="Y577" s="77">
        <f>VLOOKUP($C578,単価表,9)</f>
        <v>0</v>
      </c>
      <c r="Z577" s="77">
        <f>VLOOKUP($C578,単価表,10)</f>
        <v>0</v>
      </c>
      <c r="AA577" s="77">
        <f>VLOOKUP($C578,単価表,10)</f>
        <v>0</v>
      </c>
      <c r="AB577" s="77">
        <f>VLOOKUP($C578,単価表,10)</f>
        <v>0</v>
      </c>
      <c r="AC577" s="77">
        <f>VLOOKUP($C578,単価表,10)</f>
        <v>0</v>
      </c>
      <c r="AD577" s="77">
        <f>VLOOKUP($C578,単価表,10)</f>
        <v>0</v>
      </c>
      <c r="AE577" s="78"/>
      <c r="AF577" s="79"/>
      <c r="AG577" s="71"/>
    </row>
    <row r="578" spans="1:33" x14ac:dyDescent="0.2">
      <c r="A578" s="188"/>
      <c r="B578" s="198"/>
      <c r="C578" s="80">
        <v>8</v>
      </c>
      <c r="D578" s="81" t="s">
        <v>202</v>
      </c>
      <c r="E578" s="82">
        <v>18</v>
      </c>
      <c r="F578" s="83" t="s">
        <v>167</v>
      </c>
      <c r="G578" s="84" t="s">
        <v>114</v>
      </c>
      <c r="H578" s="85">
        <v>2825</v>
      </c>
      <c r="I578" s="85">
        <v>3058</v>
      </c>
      <c r="J578" s="85">
        <v>2409</v>
      </c>
      <c r="K578" s="85">
        <v>3048</v>
      </c>
      <c r="L578" s="85">
        <v>1935</v>
      </c>
      <c r="M578" s="85">
        <v>2639</v>
      </c>
      <c r="N578" s="85">
        <v>2626</v>
      </c>
      <c r="O578" s="85">
        <v>2722</v>
      </c>
      <c r="P578" s="85">
        <v>2895</v>
      </c>
      <c r="Q578" s="85">
        <v>3042</v>
      </c>
      <c r="R578" s="85">
        <v>2991</v>
      </c>
      <c r="S578" s="85">
        <v>2699</v>
      </c>
      <c r="T578" s="85">
        <v>2825</v>
      </c>
      <c r="U578" s="85">
        <v>3058</v>
      </c>
      <c r="V578" s="85">
        <v>2409</v>
      </c>
      <c r="W578" s="85">
        <v>3048</v>
      </c>
      <c r="X578" s="85">
        <v>1935</v>
      </c>
      <c r="Y578" s="85">
        <v>2639</v>
      </c>
      <c r="Z578" s="85">
        <v>2626</v>
      </c>
      <c r="AA578" s="85">
        <v>2722</v>
      </c>
      <c r="AB578" s="85">
        <v>2895</v>
      </c>
      <c r="AC578" s="85">
        <v>3042</v>
      </c>
      <c r="AD578" s="85">
        <v>2991</v>
      </c>
      <c r="AE578" s="103">
        <f>SUM(H578:AD578)</f>
        <v>63079</v>
      </c>
      <c r="AF578" s="87"/>
      <c r="AG578" s="88"/>
    </row>
    <row r="579" spans="1:33" x14ac:dyDescent="0.2">
      <c r="A579" s="189"/>
      <c r="B579" s="222"/>
      <c r="C579" s="119"/>
      <c r="D579" s="90" t="s">
        <v>204</v>
      </c>
      <c r="E579" s="91">
        <f>IF(C578&lt;8,INT(E577*契約月数),INT(E577*E578*契約月数))</f>
        <v>0</v>
      </c>
      <c r="F579" s="92"/>
      <c r="G579" s="93" t="s">
        <v>136</v>
      </c>
      <c r="H579" s="94">
        <f>INT(H577*H578)</f>
        <v>0</v>
      </c>
      <c r="I579" s="94">
        <f t="shared" ref="I579:AD579" si="353">INT(I577*I578)</f>
        <v>0</v>
      </c>
      <c r="J579" s="94">
        <f t="shared" si="353"/>
        <v>0</v>
      </c>
      <c r="K579" s="94">
        <f t="shared" si="353"/>
        <v>0</v>
      </c>
      <c r="L579" s="94">
        <f t="shared" si="353"/>
        <v>0</v>
      </c>
      <c r="M579" s="94">
        <f t="shared" si="353"/>
        <v>0</v>
      </c>
      <c r="N579" s="94">
        <f t="shared" si="353"/>
        <v>0</v>
      </c>
      <c r="O579" s="94">
        <f t="shared" si="353"/>
        <v>0</v>
      </c>
      <c r="P579" s="94">
        <f t="shared" si="353"/>
        <v>0</v>
      </c>
      <c r="Q579" s="94">
        <f t="shared" si="353"/>
        <v>0</v>
      </c>
      <c r="R579" s="94">
        <f t="shared" si="353"/>
        <v>0</v>
      </c>
      <c r="S579" s="94">
        <f t="shared" si="353"/>
        <v>0</v>
      </c>
      <c r="T579" s="94">
        <f t="shared" si="353"/>
        <v>0</v>
      </c>
      <c r="U579" s="94">
        <f t="shared" si="353"/>
        <v>0</v>
      </c>
      <c r="V579" s="94">
        <f t="shared" si="353"/>
        <v>0</v>
      </c>
      <c r="W579" s="94">
        <f t="shared" si="353"/>
        <v>0</v>
      </c>
      <c r="X579" s="94">
        <f t="shared" si="353"/>
        <v>0</v>
      </c>
      <c r="Y579" s="94">
        <f t="shared" si="353"/>
        <v>0</v>
      </c>
      <c r="Z579" s="94">
        <f t="shared" si="353"/>
        <v>0</v>
      </c>
      <c r="AA579" s="94">
        <f t="shared" si="353"/>
        <v>0</v>
      </c>
      <c r="AB579" s="94">
        <f t="shared" si="353"/>
        <v>0</v>
      </c>
      <c r="AC579" s="94">
        <f t="shared" si="353"/>
        <v>0</v>
      </c>
      <c r="AD579" s="94">
        <f t="shared" si="353"/>
        <v>0</v>
      </c>
      <c r="AE579" s="107">
        <f>SUM(H579:AD579)</f>
        <v>0</v>
      </c>
      <c r="AF579" s="96">
        <f>ROUNDDOWN(E579+AE579,0)</f>
        <v>0</v>
      </c>
      <c r="AG579" s="32"/>
    </row>
    <row r="580" spans="1:33" x14ac:dyDescent="0.2">
      <c r="A580" s="194">
        <v>22.1</v>
      </c>
      <c r="B580" s="237"/>
      <c r="C580" s="98"/>
      <c r="D580" s="73" t="s">
        <v>203</v>
      </c>
      <c r="E580" s="74">
        <f>VLOOKUP(C581,単価表,7)</f>
        <v>0</v>
      </c>
      <c r="F580" s="75"/>
      <c r="G580" s="76" t="s">
        <v>113</v>
      </c>
      <c r="H580" s="77">
        <f>VLOOKUP($C581,単価表,10)</f>
        <v>0</v>
      </c>
      <c r="I580" s="77">
        <f>VLOOKUP($C581,単価表,10)</f>
        <v>0</v>
      </c>
      <c r="J580" s="77">
        <f>VLOOKUP($C581,単価表,10)</f>
        <v>0</v>
      </c>
      <c r="K580" s="77">
        <f>VLOOKUP($C581,単価表,9)</f>
        <v>0</v>
      </c>
      <c r="L580" s="77">
        <f>VLOOKUP($C581,単価表,9)</f>
        <v>0</v>
      </c>
      <c r="M580" s="77">
        <f>VLOOKUP($C581,単価表,9)</f>
        <v>0</v>
      </c>
      <c r="N580" s="77">
        <f t="shared" ref="N580:V580" si="354">VLOOKUP($C581,単価表,10)</f>
        <v>0</v>
      </c>
      <c r="O580" s="77">
        <f t="shared" si="354"/>
        <v>0</v>
      </c>
      <c r="P580" s="77">
        <f t="shared" si="354"/>
        <v>0</v>
      </c>
      <c r="Q580" s="77">
        <f t="shared" si="354"/>
        <v>0</v>
      </c>
      <c r="R580" s="77">
        <f t="shared" si="354"/>
        <v>0</v>
      </c>
      <c r="S580" s="77">
        <f t="shared" si="354"/>
        <v>0</v>
      </c>
      <c r="T580" s="77">
        <f t="shared" si="354"/>
        <v>0</v>
      </c>
      <c r="U580" s="77">
        <f t="shared" si="354"/>
        <v>0</v>
      </c>
      <c r="V580" s="77">
        <f t="shared" si="354"/>
        <v>0</v>
      </c>
      <c r="W580" s="77">
        <f>VLOOKUP($C581,単価表,9)</f>
        <v>0</v>
      </c>
      <c r="X580" s="77">
        <f>VLOOKUP($C581,単価表,9)</f>
        <v>0</v>
      </c>
      <c r="Y580" s="77">
        <f>VLOOKUP($C581,単価表,9)</f>
        <v>0</v>
      </c>
      <c r="Z580" s="77">
        <f>VLOOKUP($C581,単価表,10)</f>
        <v>0</v>
      </c>
      <c r="AA580" s="77">
        <f>VLOOKUP($C581,単価表,10)</f>
        <v>0</v>
      </c>
      <c r="AB580" s="77">
        <f>VLOOKUP($C581,単価表,10)</f>
        <v>0</v>
      </c>
      <c r="AC580" s="77">
        <f>VLOOKUP($C581,単価表,10)</f>
        <v>0</v>
      </c>
      <c r="AD580" s="77">
        <f>VLOOKUP($C581,単価表,10)</f>
        <v>0</v>
      </c>
      <c r="AE580" s="78"/>
      <c r="AF580" s="79"/>
      <c r="AG580" s="71"/>
    </row>
    <row r="581" spans="1:33" x14ac:dyDescent="0.2">
      <c r="A581" s="195"/>
      <c r="B581" s="234"/>
      <c r="C581" s="80">
        <v>10</v>
      </c>
      <c r="D581" s="81" t="s">
        <v>202</v>
      </c>
      <c r="E581" s="82">
        <v>21</v>
      </c>
      <c r="F581" s="83" t="s">
        <v>166</v>
      </c>
      <c r="G581" s="84" t="s">
        <v>114</v>
      </c>
      <c r="H581" s="85">
        <v>449</v>
      </c>
      <c r="I581" s="85">
        <v>250</v>
      </c>
      <c r="J581" s="85">
        <v>261</v>
      </c>
      <c r="K581" s="85">
        <v>653</v>
      </c>
      <c r="L581" s="85">
        <v>691</v>
      </c>
      <c r="M581" s="85">
        <v>712</v>
      </c>
      <c r="N581" s="85">
        <v>275</v>
      </c>
      <c r="O581" s="85">
        <v>313</v>
      </c>
      <c r="P581" s="85">
        <v>284</v>
      </c>
      <c r="Q581" s="85">
        <v>264</v>
      </c>
      <c r="R581" s="85">
        <v>113</v>
      </c>
      <c r="S581" s="85">
        <v>163</v>
      </c>
      <c r="T581" s="85">
        <v>449</v>
      </c>
      <c r="U581" s="85">
        <v>250</v>
      </c>
      <c r="V581" s="85">
        <v>261</v>
      </c>
      <c r="W581" s="85">
        <v>653</v>
      </c>
      <c r="X581" s="85">
        <v>691</v>
      </c>
      <c r="Y581" s="85">
        <v>712</v>
      </c>
      <c r="Z581" s="85">
        <v>275</v>
      </c>
      <c r="AA581" s="85">
        <v>313</v>
      </c>
      <c r="AB581" s="85">
        <v>284</v>
      </c>
      <c r="AC581" s="85">
        <v>264</v>
      </c>
      <c r="AD581" s="85">
        <v>113</v>
      </c>
      <c r="AE581" s="103">
        <f>SUM(H581:AD581)</f>
        <v>8693</v>
      </c>
      <c r="AF581" s="87"/>
      <c r="AG581" s="88"/>
    </row>
    <row r="582" spans="1:33" x14ac:dyDescent="0.2">
      <c r="A582" s="196"/>
      <c r="B582" s="235"/>
      <c r="C582" s="89"/>
      <c r="D582" s="90" t="s">
        <v>204</v>
      </c>
      <c r="E582" s="91">
        <f>IF(C581&lt;8,INT(E580*契約月数),INT(E580*E581*契約月数))</f>
        <v>0</v>
      </c>
      <c r="F582" s="92"/>
      <c r="G582" s="93" t="s">
        <v>136</v>
      </c>
      <c r="H582" s="94">
        <f>INT(H580*H581)</f>
        <v>0</v>
      </c>
      <c r="I582" s="94">
        <f t="shared" ref="I582:AD582" si="355">INT(I580*I581)</f>
        <v>0</v>
      </c>
      <c r="J582" s="94">
        <f t="shared" si="355"/>
        <v>0</v>
      </c>
      <c r="K582" s="94">
        <f t="shared" si="355"/>
        <v>0</v>
      </c>
      <c r="L582" s="94">
        <f t="shared" si="355"/>
        <v>0</v>
      </c>
      <c r="M582" s="94">
        <f t="shared" si="355"/>
        <v>0</v>
      </c>
      <c r="N582" s="94">
        <f t="shared" si="355"/>
        <v>0</v>
      </c>
      <c r="O582" s="94">
        <f t="shared" si="355"/>
        <v>0</v>
      </c>
      <c r="P582" s="94">
        <f t="shared" si="355"/>
        <v>0</v>
      </c>
      <c r="Q582" s="94">
        <f t="shared" si="355"/>
        <v>0</v>
      </c>
      <c r="R582" s="94">
        <f t="shared" si="355"/>
        <v>0</v>
      </c>
      <c r="S582" s="94">
        <f t="shared" si="355"/>
        <v>0</v>
      </c>
      <c r="T582" s="94">
        <f t="shared" si="355"/>
        <v>0</v>
      </c>
      <c r="U582" s="94">
        <f t="shared" si="355"/>
        <v>0</v>
      </c>
      <c r="V582" s="94">
        <f t="shared" si="355"/>
        <v>0</v>
      </c>
      <c r="W582" s="94">
        <f t="shared" si="355"/>
        <v>0</v>
      </c>
      <c r="X582" s="94">
        <f t="shared" si="355"/>
        <v>0</v>
      </c>
      <c r="Y582" s="94">
        <f t="shared" si="355"/>
        <v>0</v>
      </c>
      <c r="Z582" s="94">
        <f t="shared" si="355"/>
        <v>0</v>
      </c>
      <c r="AA582" s="94">
        <f t="shared" si="355"/>
        <v>0</v>
      </c>
      <c r="AB582" s="94">
        <f t="shared" si="355"/>
        <v>0</v>
      </c>
      <c r="AC582" s="94">
        <f t="shared" si="355"/>
        <v>0</v>
      </c>
      <c r="AD582" s="94">
        <f t="shared" si="355"/>
        <v>0</v>
      </c>
      <c r="AE582" s="107">
        <f>SUM(H582:AD582)</f>
        <v>0</v>
      </c>
      <c r="AF582" s="96">
        <f>ROUNDDOWN(E582+AE582,0)</f>
        <v>0</v>
      </c>
      <c r="AG582" s="32"/>
    </row>
    <row r="583" spans="1:33" x14ac:dyDescent="0.2">
      <c r="A583" s="193">
        <v>23</v>
      </c>
      <c r="B583" s="221" t="s">
        <v>33</v>
      </c>
      <c r="C583" s="118"/>
      <c r="D583" s="73" t="s">
        <v>203</v>
      </c>
      <c r="E583" s="74">
        <f>VLOOKUP(C584,単価表,7)</f>
        <v>0</v>
      </c>
      <c r="F583" s="75"/>
      <c r="G583" s="76" t="s">
        <v>113</v>
      </c>
      <c r="H583" s="77">
        <f>VLOOKUP($C584,単価表,10)</f>
        <v>0</v>
      </c>
      <c r="I583" s="77">
        <f>VLOOKUP($C584,単価表,10)</f>
        <v>0</v>
      </c>
      <c r="J583" s="77">
        <f>VLOOKUP($C584,単価表,10)</f>
        <v>0</v>
      </c>
      <c r="K583" s="77">
        <f>VLOOKUP($C584,単価表,9)</f>
        <v>0</v>
      </c>
      <c r="L583" s="77">
        <f>VLOOKUP($C584,単価表,9)</f>
        <v>0</v>
      </c>
      <c r="M583" s="77">
        <f>VLOOKUP($C584,単価表,9)</f>
        <v>0</v>
      </c>
      <c r="N583" s="77">
        <f t="shared" ref="N583:V583" si="356">VLOOKUP($C584,単価表,10)</f>
        <v>0</v>
      </c>
      <c r="O583" s="77">
        <f t="shared" si="356"/>
        <v>0</v>
      </c>
      <c r="P583" s="77">
        <f t="shared" si="356"/>
        <v>0</v>
      </c>
      <c r="Q583" s="77">
        <f t="shared" si="356"/>
        <v>0</v>
      </c>
      <c r="R583" s="77">
        <f t="shared" si="356"/>
        <v>0</v>
      </c>
      <c r="S583" s="77">
        <f t="shared" si="356"/>
        <v>0</v>
      </c>
      <c r="T583" s="77">
        <f t="shared" si="356"/>
        <v>0</v>
      </c>
      <c r="U583" s="77">
        <f t="shared" si="356"/>
        <v>0</v>
      </c>
      <c r="V583" s="77">
        <f t="shared" si="356"/>
        <v>0</v>
      </c>
      <c r="W583" s="77">
        <f>VLOOKUP($C584,単価表,9)</f>
        <v>0</v>
      </c>
      <c r="X583" s="77">
        <f>VLOOKUP($C584,単価表,9)</f>
        <v>0</v>
      </c>
      <c r="Y583" s="77">
        <f>VLOOKUP($C584,単価表,9)</f>
        <v>0</v>
      </c>
      <c r="Z583" s="77">
        <f>VLOOKUP($C584,単価表,10)</f>
        <v>0</v>
      </c>
      <c r="AA583" s="77">
        <f>VLOOKUP($C584,単価表,10)</f>
        <v>0</v>
      </c>
      <c r="AB583" s="77">
        <f>VLOOKUP($C584,単価表,10)</f>
        <v>0</v>
      </c>
      <c r="AC583" s="77">
        <f>VLOOKUP($C584,単価表,10)</f>
        <v>0</v>
      </c>
      <c r="AD583" s="77">
        <f>VLOOKUP($C584,単価表,10)</f>
        <v>0</v>
      </c>
      <c r="AE583" s="78"/>
      <c r="AF583" s="79"/>
      <c r="AG583" s="71"/>
    </row>
    <row r="584" spans="1:33" x14ac:dyDescent="0.2">
      <c r="A584" s="188"/>
      <c r="B584" s="198"/>
      <c r="C584" s="80">
        <v>8</v>
      </c>
      <c r="D584" s="81" t="s">
        <v>202</v>
      </c>
      <c r="E584" s="82">
        <v>17</v>
      </c>
      <c r="F584" s="83" t="s">
        <v>167</v>
      </c>
      <c r="G584" s="84" t="s">
        <v>114</v>
      </c>
      <c r="H584" s="85">
        <v>832</v>
      </c>
      <c r="I584" s="85">
        <v>873</v>
      </c>
      <c r="J584" s="85">
        <v>676</v>
      </c>
      <c r="K584" s="85">
        <v>1155</v>
      </c>
      <c r="L584" s="85">
        <v>793</v>
      </c>
      <c r="M584" s="85">
        <v>890</v>
      </c>
      <c r="N584" s="85">
        <v>982</v>
      </c>
      <c r="O584" s="85">
        <v>923</v>
      </c>
      <c r="P584" s="85">
        <v>908</v>
      </c>
      <c r="Q584" s="85">
        <v>994</v>
      </c>
      <c r="R584" s="85">
        <v>906</v>
      </c>
      <c r="S584" s="85">
        <v>755</v>
      </c>
      <c r="T584" s="85">
        <v>832</v>
      </c>
      <c r="U584" s="85">
        <v>873</v>
      </c>
      <c r="V584" s="85">
        <v>676</v>
      </c>
      <c r="W584" s="85">
        <v>1155</v>
      </c>
      <c r="X584" s="85">
        <v>793</v>
      </c>
      <c r="Y584" s="85">
        <v>890</v>
      </c>
      <c r="Z584" s="85">
        <v>982</v>
      </c>
      <c r="AA584" s="85">
        <v>923</v>
      </c>
      <c r="AB584" s="85">
        <v>908</v>
      </c>
      <c r="AC584" s="85">
        <v>994</v>
      </c>
      <c r="AD584" s="85">
        <v>906</v>
      </c>
      <c r="AE584" s="103">
        <f>SUM(H584:AD584)</f>
        <v>20619</v>
      </c>
      <c r="AF584" s="87"/>
      <c r="AG584" s="88"/>
    </row>
    <row r="585" spans="1:33" x14ac:dyDescent="0.2">
      <c r="A585" s="189"/>
      <c r="B585" s="199"/>
      <c r="C585" s="89"/>
      <c r="D585" s="90" t="s">
        <v>204</v>
      </c>
      <c r="E585" s="91">
        <f>IF(C584&lt;8,INT(E583*契約月数),INT(E583*E584*契約月数))</f>
        <v>0</v>
      </c>
      <c r="F585" s="92"/>
      <c r="G585" s="93" t="s">
        <v>136</v>
      </c>
      <c r="H585" s="94">
        <f>INT(H583*H584)</f>
        <v>0</v>
      </c>
      <c r="I585" s="94">
        <f t="shared" ref="I585:AD585" si="357">INT(I583*I584)</f>
        <v>0</v>
      </c>
      <c r="J585" s="94">
        <f t="shared" si="357"/>
        <v>0</v>
      </c>
      <c r="K585" s="94">
        <f t="shared" si="357"/>
        <v>0</v>
      </c>
      <c r="L585" s="94">
        <f t="shared" si="357"/>
        <v>0</v>
      </c>
      <c r="M585" s="94">
        <f t="shared" si="357"/>
        <v>0</v>
      </c>
      <c r="N585" s="94">
        <f t="shared" si="357"/>
        <v>0</v>
      </c>
      <c r="O585" s="94">
        <f t="shared" si="357"/>
        <v>0</v>
      </c>
      <c r="P585" s="94">
        <f t="shared" si="357"/>
        <v>0</v>
      </c>
      <c r="Q585" s="94">
        <f t="shared" si="357"/>
        <v>0</v>
      </c>
      <c r="R585" s="94">
        <f t="shared" si="357"/>
        <v>0</v>
      </c>
      <c r="S585" s="94">
        <f t="shared" si="357"/>
        <v>0</v>
      </c>
      <c r="T585" s="94">
        <f t="shared" si="357"/>
        <v>0</v>
      </c>
      <c r="U585" s="94">
        <f t="shared" si="357"/>
        <v>0</v>
      </c>
      <c r="V585" s="94">
        <f t="shared" si="357"/>
        <v>0</v>
      </c>
      <c r="W585" s="94">
        <f t="shared" si="357"/>
        <v>0</v>
      </c>
      <c r="X585" s="94">
        <f t="shared" si="357"/>
        <v>0</v>
      </c>
      <c r="Y585" s="94">
        <f t="shared" si="357"/>
        <v>0</v>
      </c>
      <c r="Z585" s="94">
        <f t="shared" si="357"/>
        <v>0</v>
      </c>
      <c r="AA585" s="94">
        <f t="shared" si="357"/>
        <v>0</v>
      </c>
      <c r="AB585" s="94">
        <f t="shared" si="357"/>
        <v>0</v>
      </c>
      <c r="AC585" s="94">
        <f t="shared" si="357"/>
        <v>0</v>
      </c>
      <c r="AD585" s="94">
        <f t="shared" si="357"/>
        <v>0</v>
      </c>
      <c r="AE585" s="107">
        <f>SUM(H585:AD585)</f>
        <v>0</v>
      </c>
      <c r="AF585" s="96">
        <f>ROUNDDOWN(E585+AE585,0)</f>
        <v>0</v>
      </c>
      <c r="AG585" s="32"/>
    </row>
    <row r="586" spans="1:33" x14ac:dyDescent="0.2">
      <c r="A586" s="239">
        <v>24</v>
      </c>
      <c r="B586" s="221" t="s">
        <v>108</v>
      </c>
      <c r="C586" s="118"/>
      <c r="D586" s="73" t="s">
        <v>203</v>
      </c>
      <c r="E586" s="74">
        <f>VLOOKUP(C587,単価表,7)</f>
        <v>0</v>
      </c>
      <c r="F586" s="75"/>
      <c r="G586" s="76" t="s">
        <v>113</v>
      </c>
      <c r="H586" s="77">
        <f>VLOOKUP($C587,単価表,10)</f>
        <v>0</v>
      </c>
      <c r="I586" s="77">
        <f>VLOOKUP($C587,単価表,10)</f>
        <v>0</v>
      </c>
      <c r="J586" s="77">
        <f>VLOOKUP($C587,単価表,10)</f>
        <v>0</v>
      </c>
      <c r="K586" s="77">
        <f>VLOOKUP($C587,単価表,9)</f>
        <v>0</v>
      </c>
      <c r="L586" s="77">
        <f>VLOOKUP($C587,単価表,9)</f>
        <v>0</v>
      </c>
      <c r="M586" s="77">
        <f>VLOOKUP($C587,単価表,9)</f>
        <v>0</v>
      </c>
      <c r="N586" s="77">
        <f t="shared" ref="N586:V586" si="358">VLOOKUP($C587,単価表,10)</f>
        <v>0</v>
      </c>
      <c r="O586" s="77">
        <f t="shared" si="358"/>
        <v>0</v>
      </c>
      <c r="P586" s="77">
        <f t="shared" si="358"/>
        <v>0</v>
      </c>
      <c r="Q586" s="77">
        <f t="shared" si="358"/>
        <v>0</v>
      </c>
      <c r="R586" s="77">
        <f t="shared" si="358"/>
        <v>0</v>
      </c>
      <c r="S586" s="77">
        <f t="shared" si="358"/>
        <v>0</v>
      </c>
      <c r="T586" s="77">
        <f t="shared" si="358"/>
        <v>0</v>
      </c>
      <c r="U586" s="77">
        <f t="shared" si="358"/>
        <v>0</v>
      </c>
      <c r="V586" s="77">
        <f t="shared" si="358"/>
        <v>0</v>
      </c>
      <c r="W586" s="77">
        <f>VLOOKUP($C587,単価表,9)</f>
        <v>0</v>
      </c>
      <c r="X586" s="77">
        <f>VLOOKUP($C587,単価表,9)</f>
        <v>0</v>
      </c>
      <c r="Y586" s="77">
        <f>VLOOKUP($C587,単価表,9)</f>
        <v>0</v>
      </c>
      <c r="Z586" s="77">
        <f>VLOOKUP($C587,単価表,10)</f>
        <v>0</v>
      </c>
      <c r="AA586" s="77">
        <f>VLOOKUP($C587,単価表,10)</f>
        <v>0</v>
      </c>
      <c r="AB586" s="77">
        <f>VLOOKUP($C587,単価表,10)</f>
        <v>0</v>
      </c>
      <c r="AC586" s="77">
        <f>VLOOKUP($C587,単価表,10)</f>
        <v>0</v>
      </c>
      <c r="AD586" s="77">
        <f>VLOOKUP($C587,単価表,10)</f>
        <v>0</v>
      </c>
      <c r="AE586" s="78"/>
      <c r="AF586" s="79"/>
      <c r="AG586" s="71"/>
    </row>
    <row r="587" spans="1:33" x14ac:dyDescent="0.2">
      <c r="A587" s="240"/>
      <c r="B587" s="198"/>
      <c r="C587" s="80">
        <v>8</v>
      </c>
      <c r="D587" s="81" t="s">
        <v>202</v>
      </c>
      <c r="E587" s="82">
        <v>11</v>
      </c>
      <c r="F587" s="83" t="s">
        <v>167</v>
      </c>
      <c r="G587" s="84" t="s">
        <v>114</v>
      </c>
      <c r="H587" s="85">
        <v>841</v>
      </c>
      <c r="I587" s="85">
        <v>809</v>
      </c>
      <c r="J587" s="85">
        <v>762</v>
      </c>
      <c r="K587" s="85">
        <v>968</v>
      </c>
      <c r="L587" s="85">
        <v>892</v>
      </c>
      <c r="M587" s="85">
        <v>781</v>
      </c>
      <c r="N587" s="85">
        <v>787</v>
      </c>
      <c r="O587" s="85">
        <v>690</v>
      </c>
      <c r="P587" s="85">
        <v>837</v>
      </c>
      <c r="Q587" s="85">
        <v>1078</v>
      </c>
      <c r="R587" s="85">
        <v>992</v>
      </c>
      <c r="S587" s="85">
        <v>922</v>
      </c>
      <c r="T587" s="85">
        <v>841</v>
      </c>
      <c r="U587" s="85">
        <v>809</v>
      </c>
      <c r="V587" s="85">
        <v>762</v>
      </c>
      <c r="W587" s="85">
        <v>968</v>
      </c>
      <c r="X587" s="85">
        <v>892</v>
      </c>
      <c r="Y587" s="85">
        <v>781</v>
      </c>
      <c r="Z587" s="85">
        <v>787</v>
      </c>
      <c r="AA587" s="85">
        <v>690</v>
      </c>
      <c r="AB587" s="85">
        <v>837</v>
      </c>
      <c r="AC587" s="85">
        <v>1078</v>
      </c>
      <c r="AD587" s="85">
        <v>992</v>
      </c>
      <c r="AE587" s="103">
        <f>SUM(H587:AD587)</f>
        <v>19796</v>
      </c>
      <c r="AF587" s="87"/>
      <c r="AG587" s="88"/>
    </row>
    <row r="588" spans="1:33" x14ac:dyDescent="0.2">
      <c r="A588" s="241"/>
      <c r="B588" s="199"/>
      <c r="C588" s="89"/>
      <c r="D588" s="90" t="s">
        <v>204</v>
      </c>
      <c r="E588" s="91">
        <f>IF(C587&lt;8,INT(E586*契約月数),INT(E586*E587*契約月数))</f>
        <v>0</v>
      </c>
      <c r="F588" s="92"/>
      <c r="G588" s="93" t="s">
        <v>136</v>
      </c>
      <c r="H588" s="94">
        <f>INT(H586*H587)</f>
        <v>0</v>
      </c>
      <c r="I588" s="94">
        <f t="shared" ref="I588:AD588" si="359">INT(I586*I587)</f>
        <v>0</v>
      </c>
      <c r="J588" s="94">
        <f t="shared" si="359"/>
        <v>0</v>
      </c>
      <c r="K588" s="94">
        <f t="shared" si="359"/>
        <v>0</v>
      </c>
      <c r="L588" s="94">
        <f t="shared" si="359"/>
        <v>0</v>
      </c>
      <c r="M588" s="94">
        <f t="shared" si="359"/>
        <v>0</v>
      </c>
      <c r="N588" s="94">
        <f t="shared" si="359"/>
        <v>0</v>
      </c>
      <c r="O588" s="94">
        <f t="shared" si="359"/>
        <v>0</v>
      </c>
      <c r="P588" s="94">
        <f t="shared" si="359"/>
        <v>0</v>
      </c>
      <c r="Q588" s="94">
        <f t="shared" si="359"/>
        <v>0</v>
      </c>
      <c r="R588" s="94">
        <f t="shared" si="359"/>
        <v>0</v>
      </c>
      <c r="S588" s="94">
        <f t="shared" si="359"/>
        <v>0</v>
      </c>
      <c r="T588" s="94">
        <f t="shared" si="359"/>
        <v>0</v>
      </c>
      <c r="U588" s="94">
        <f t="shared" si="359"/>
        <v>0</v>
      </c>
      <c r="V588" s="94">
        <f t="shared" si="359"/>
        <v>0</v>
      </c>
      <c r="W588" s="94">
        <f t="shared" si="359"/>
        <v>0</v>
      </c>
      <c r="X588" s="94">
        <f t="shared" si="359"/>
        <v>0</v>
      </c>
      <c r="Y588" s="94">
        <f t="shared" si="359"/>
        <v>0</v>
      </c>
      <c r="Z588" s="94">
        <f t="shared" si="359"/>
        <v>0</v>
      </c>
      <c r="AA588" s="94">
        <f t="shared" si="359"/>
        <v>0</v>
      </c>
      <c r="AB588" s="94">
        <f t="shared" si="359"/>
        <v>0</v>
      </c>
      <c r="AC588" s="94">
        <f t="shared" si="359"/>
        <v>0</v>
      </c>
      <c r="AD588" s="94">
        <f t="shared" si="359"/>
        <v>0</v>
      </c>
      <c r="AE588" s="107">
        <f>SUM(H588:AD588)</f>
        <v>0</v>
      </c>
      <c r="AF588" s="96">
        <f>ROUNDDOWN(E588+AE588,0)</f>
        <v>0</v>
      </c>
      <c r="AG588" s="32"/>
    </row>
    <row r="589" spans="1:33" x14ac:dyDescent="0.2">
      <c r="A589" s="239">
        <v>25</v>
      </c>
      <c r="B589" s="221" t="s">
        <v>66</v>
      </c>
      <c r="C589" s="118"/>
      <c r="D589" s="73" t="s">
        <v>203</v>
      </c>
      <c r="E589" s="74">
        <f>VLOOKUP(C590,単価表,7)</f>
        <v>0</v>
      </c>
      <c r="F589" s="75"/>
      <c r="G589" s="76" t="s">
        <v>113</v>
      </c>
      <c r="H589" s="77">
        <f>VLOOKUP($C590,単価表,10)</f>
        <v>0</v>
      </c>
      <c r="I589" s="77">
        <f>VLOOKUP($C590,単価表,10)</f>
        <v>0</v>
      </c>
      <c r="J589" s="77">
        <f>VLOOKUP($C590,単価表,10)</f>
        <v>0</v>
      </c>
      <c r="K589" s="77">
        <f>VLOOKUP($C590,単価表,9)</f>
        <v>0</v>
      </c>
      <c r="L589" s="77">
        <f>VLOOKUP($C590,単価表,9)</f>
        <v>0</v>
      </c>
      <c r="M589" s="77">
        <f>VLOOKUP($C590,単価表,9)</f>
        <v>0</v>
      </c>
      <c r="N589" s="77">
        <f t="shared" ref="N589:V589" si="360">VLOOKUP($C590,単価表,10)</f>
        <v>0</v>
      </c>
      <c r="O589" s="77">
        <f t="shared" si="360"/>
        <v>0</v>
      </c>
      <c r="P589" s="77">
        <f t="shared" si="360"/>
        <v>0</v>
      </c>
      <c r="Q589" s="77">
        <f t="shared" si="360"/>
        <v>0</v>
      </c>
      <c r="R589" s="77">
        <f t="shared" si="360"/>
        <v>0</v>
      </c>
      <c r="S589" s="77">
        <f t="shared" si="360"/>
        <v>0</v>
      </c>
      <c r="T589" s="77">
        <f t="shared" si="360"/>
        <v>0</v>
      </c>
      <c r="U589" s="77">
        <f t="shared" si="360"/>
        <v>0</v>
      </c>
      <c r="V589" s="77">
        <f t="shared" si="360"/>
        <v>0</v>
      </c>
      <c r="W589" s="77">
        <f>VLOOKUP($C590,単価表,9)</f>
        <v>0</v>
      </c>
      <c r="X589" s="77">
        <f>VLOOKUP($C590,単価表,9)</f>
        <v>0</v>
      </c>
      <c r="Y589" s="77">
        <f>VLOOKUP($C590,単価表,9)</f>
        <v>0</v>
      </c>
      <c r="Z589" s="77">
        <f>VLOOKUP($C590,単価表,10)</f>
        <v>0</v>
      </c>
      <c r="AA589" s="77">
        <f>VLOOKUP($C590,単価表,10)</f>
        <v>0</v>
      </c>
      <c r="AB589" s="77">
        <f>VLOOKUP($C590,単価表,10)</f>
        <v>0</v>
      </c>
      <c r="AC589" s="77">
        <f>VLOOKUP($C590,単価表,10)</f>
        <v>0</v>
      </c>
      <c r="AD589" s="77">
        <f>VLOOKUP($C590,単価表,10)</f>
        <v>0</v>
      </c>
      <c r="AE589" s="78"/>
      <c r="AF589" s="79"/>
      <c r="AG589" s="71"/>
    </row>
    <row r="590" spans="1:33" x14ac:dyDescent="0.2">
      <c r="A590" s="240"/>
      <c r="B590" s="198"/>
      <c r="C590" s="80">
        <v>8</v>
      </c>
      <c r="D590" s="81" t="s">
        <v>202</v>
      </c>
      <c r="E590" s="82">
        <v>19</v>
      </c>
      <c r="F590" s="83" t="s">
        <v>167</v>
      </c>
      <c r="G590" s="84" t="s">
        <v>114</v>
      </c>
      <c r="H590" s="85">
        <v>1068</v>
      </c>
      <c r="I590" s="85">
        <v>1048</v>
      </c>
      <c r="J590" s="85">
        <v>942</v>
      </c>
      <c r="K590" s="85">
        <v>1026</v>
      </c>
      <c r="L590" s="85">
        <v>1173</v>
      </c>
      <c r="M590" s="85">
        <v>1087</v>
      </c>
      <c r="N590" s="85">
        <v>1056</v>
      </c>
      <c r="O590" s="85">
        <v>1081</v>
      </c>
      <c r="P590" s="85">
        <v>1162</v>
      </c>
      <c r="Q590" s="85">
        <v>1255</v>
      </c>
      <c r="R590" s="85">
        <v>1129</v>
      </c>
      <c r="S590" s="85">
        <v>1083</v>
      </c>
      <c r="T590" s="85">
        <v>1068</v>
      </c>
      <c r="U590" s="85">
        <v>1048</v>
      </c>
      <c r="V590" s="85">
        <v>942</v>
      </c>
      <c r="W590" s="85">
        <v>1026</v>
      </c>
      <c r="X590" s="85">
        <v>1173</v>
      </c>
      <c r="Y590" s="85">
        <v>1087</v>
      </c>
      <c r="Z590" s="85">
        <v>1056</v>
      </c>
      <c r="AA590" s="85">
        <v>1081</v>
      </c>
      <c r="AB590" s="85">
        <v>1162</v>
      </c>
      <c r="AC590" s="85">
        <v>1255</v>
      </c>
      <c r="AD590" s="85">
        <v>1129</v>
      </c>
      <c r="AE590" s="103">
        <f>SUM(H590:AD590)</f>
        <v>25137</v>
      </c>
      <c r="AF590" s="87"/>
      <c r="AG590" s="88"/>
    </row>
    <row r="591" spans="1:33" x14ac:dyDescent="0.2">
      <c r="A591" s="241"/>
      <c r="B591" s="199"/>
      <c r="C591" s="89"/>
      <c r="D591" s="90" t="s">
        <v>204</v>
      </c>
      <c r="E591" s="91">
        <f>IF(C590&lt;8,INT(E589*契約月数),INT(E589*E590*契約月数))</f>
        <v>0</v>
      </c>
      <c r="F591" s="92"/>
      <c r="G591" s="93" t="s">
        <v>136</v>
      </c>
      <c r="H591" s="94">
        <f>INT(H589*H590)</f>
        <v>0</v>
      </c>
      <c r="I591" s="94">
        <f t="shared" ref="I591:AD591" si="361">INT(I589*I590)</f>
        <v>0</v>
      </c>
      <c r="J591" s="94">
        <f t="shared" si="361"/>
        <v>0</v>
      </c>
      <c r="K591" s="94">
        <f t="shared" si="361"/>
        <v>0</v>
      </c>
      <c r="L591" s="94">
        <f t="shared" si="361"/>
        <v>0</v>
      </c>
      <c r="M591" s="94">
        <f t="shared" si="361"/>
        <v>0</v>
      </c>
      <c r="N591" s="94">
        <f t="shared" si="361"/>
        <v>0</v>
      </c>
      <c r="O591" s="94">
        <f t="shared" si="361"/>
        <v>0</v>
      </c>
      <c r="P591" s="94">
        <f t="shared" si="361"/>
        <v>0</v>
      </c>
      <c r="Q591" s="94">
        <f t="shared" si="361"/>
        <v>0</v>
      </c>
      <c r="R591" s="94">
        <f t="shared" si="361"/>
        <v>0</v>
      </c>
      <c r="S591" s="94">
        <f t="shared" si="361"/>
        <v>0</v>
      </c>
      <c r="T591" s="94">
        <f t="shared" si="361"/>
        <v>0</v>
      </c>
      <c r="U591" s="94">
        <f t="shared" si="361"/>
        <v>0</v>
      </c>
      <c r="V591" s="94">
        <f t="shared" si="361"/>
        <v>0</v>
      </c>
      <c r="W591" s="94">
        <f t="shared" si="361"/>
        <v>0</v>
      </c>
      <c r="X591" s="94">
        <f t="shared" si="361"/>
        <v>0</v>
      </c>
      <c r="Y591" s="94">
        <f t="shared" si="361"/>
        <v>0</v>
      </c>
      <c r="Z591" s="94">
        <f t="shared" si="361"/>
        <v>0</v>
      </c>
      <c r="AA591" s="94">
        <f t="shared" si="361"/>
        <v>0</v>
      </c>
      <c r="AB591" s="94">
        <f t="shared" si="361"/>
        <v>0</v>
      </c>
      <c r="AC591" s="94">
        <f t="shared" si="361"/>
        <v>0</v>
      </c>
      <c r="AD591" s="94">
        <f t="shared" si="361"/>
        <v>0</v>
      </c>
      <c r="AE591" s="107">
        <f>SUM(H591:AD591)</f>
        <v>0</v>
      </c>
      <c r="AF591" s="96">
        <f>ROUNDDOWN(E591+AE591,0)</f>
        <v>0</v>
      </c>
      <c r="AG591" s="32"/>
    </row>
    <row r="592" spans="1:33" x14ac:dyDescent="0.2">
      <c r="A592" s="239">
        <v>26</v>
      </c>
      <c r="B592" s="221" t="s">
        <v>67</v>
      </c>
      <c r="C592" s="118"/>
      <c r="D592" s="73" t="s">
        <v>203</v>
      </c>
      <c r="E592" s="74">
        <f>VLOOKUP(C593,単価表,7)</f>
        <v>0</v>
      </c>
      <c r="F592" s="75"/>
      <c r="G592" s="76" t="s">
        <v>113</v>
      </c>
      <c r="H592" s="77">
        <f>VLOOKUP($C593,単価表,10)</f>
        <v>0</v>
      </c>
      <c r="I592" s="77">
        <f>VLOOKUP($C593,単価表,10)</f>
        <v>0</v>
      </c>
      <c r="J592" s="77">
        <f>VLOOKUP($C593,単価表,10)</f>
        <v>0</v>
      </c>
      <c r="K592" s="77">
        <f>VLOOKUP($C593,単価表,9)</f>
        <v>0</v>
      </c>
      <c r="L592" s="77">
        <f>VLOOKUP($C593,単価表,9)</f>
        <v>0</v>
      </c>
      <c r="M592" s="77">
        <f>VLOOKUP($C593,単価表,9)</f>
        <v>0</v>
      </c>
      <c r="N592" s="77">
        <f t="shared" ref="N592:V592" si="362">VLOOKUP($C593,単価表,10)</f>
        <v>0</v>
      </c>
      <c r="O592" s="77">
        <f t="shared" si="362"/>
        <v>0</v>
      </c>
      <c r="P592" s="77">
        <f t="shared" si="362"/>
        <v>0</v>
      </c>
      <c r="Q592" s="77">
        <f t="shared" si="362"/>
        <v>0</v>
      </c>
      <c r="R592" s="77">
        <f t="shared" si="362"/>
        <v>0</v>
      </c>
      <c r="S592" s="77">
        <f t="shared" si="362"/>
        <v>0</v>
      </c>
      <c r="T592" s="77">
        <f t="shared" si="362"/>
        <v>0</v>
      </c>
      <c r="U592" s="77">
        <f t="shared" si="362"/>
        <v>0</v>
      </c>
      <c r="V592" s="77">
        <f t="shared" si="362"/>
        <v>0</v>
      </c>
      <c r="W592" s="77">
        <f>VLOOKUP($C593,単価表,9)</f>
        <v>0</v>
      </c>
      <c r="X592" s="77">
        <f>VLOOKUP($C593,単価表,9)</f>
        <v>0</v>
      </c>
      <c r="Y592" s="77">
        <f>VLOOKUP($C593,単価表,9)</f>
        <v>0</v>
      </c>
      <c r="Z592" s="77">
        <f>VLOOKUP($C593,単価表,10)</f>
        <v>0</v>
      </c>
      <c r="AA592" s="77">
        <f>VLOOKUP($C593,単価表,10)</f>
        <v>0</v>
      </c>
      <c r="AB592" s="77">
        <f>VLOOKUP($C593,単価表,10)</f>
        <v>0</v>
      </c>
      <c r="AC592" s="77">
        <f>VLOOKUP($C593,単価表,10)</f>
        <v>0</v>
      </c>
      <c r="AD592" s="77">
        <f>VLOOKUP($C593,単価表,10)</f>
        <v>0</v>
      </c>
      <c r="AE592" s="78"/>
      <c r="AF592" s="79"/>
      <c r="AG592" s="71"/>
    </row>
    <row r="593" spans="1:33" x14ac:dyDescent="0.2">
      <c r="A593" s="240"/>
      <c r="B593" s="198"/>
      <c r="C593" s="80">
        <v>8</v>
      </c>
      <c r="D593" s="81" t="s">
        <v>202</v>
      </c>
      <c r="E593" s="82">
        <v>20</v>
      </c>
      <c r="F593" s="83" t="s">
        <v>167</v>
      </c>
      <c r="G593" s="84" t="s">
        <v>114</v>
      </c>
      <c r="H593" s="85">
        <v>528</v>
      </c>
      <c r="I593" s="85">
        <v>591</v>
      </c>
      <c r="J593" s="85">
        <v>547</v>
      </c>
      <c r="K593" s="85">
        <v>578</v>
      </c>
      <c r="L593" s="85">
        <v>691</v>
      </c>
      <c r="M593" s="85">
        <v>552</v>
      </c>
      <c r="N593" s="85">
        <v>578</v>
      </c>
      <c r="O593" s="85">
        <v>630</v>
      </c>
      <c r="P593" s="85">
        <v>521</v>
      </c>
      <c r="Q593" s="85">
        <v>551</v>
      </c>
      <c r="R593" s="85">
        <v>467</v>
      </c>
      <c r="S593" s="85">
        <v>472</v>
      </c>
      <c r="T593" s="85">
        <v>528</v>
      </c>
      <c r="U593" s="85">
        <v>591</v>
      </c>
      <c r="V593" s="85">
        <v>547</v>
      </c>
      <c r="W593" s="85">
        <v>578</v>
      </c>
      <c r="X593" s="85">
        <v>691</v>
      </c>
      <c r="Y593" s="85">
        <v>552</v>
      </c>
      <c r="Z593" s="85">
        <v>578</v>
      </c>
      <c r="AA593" s="85">
        <v>630</v>
      </c>
      <c r="AB593" s="85">
        <v>521</v>
      </c>
      <c r="AC593" s="85">
        <v>551</v>
      </c>
      <c r="AD593" s="85">
        <v>467</v>
      </c>
      <c r="AE593" s="103">
        <f>SUM(H593:AD593)</f>
        <v>12940</v>
      </c>
      <c r="AF593" s="87"/>
      <c r="AG593" s="88"/>
    </row>
    <row r="594" spans="1:33" x14ac:dyDescent="0.2">
      <c r="A594" s="241"/>
      <c r="B594" s="199"/>
      <c r="C594" s="89"/>
      <c r="D594" s="90" t="s">
        <v>204</v>
      </c>
      <c r="E594" s="91">
        <f>IF(C593&lt;8,INT(E592*契約月数),INT(E592*E593*契約月数))</f>
        <v>0</v>
      </c>
      <c r="F594" s="92"/>
      <c r="G594" s="93" t="s">
        <v>136</v>
      </c>
      <c r="H594" s="94">
        <f>INT(H592*H593)</f>
        <v>0</v>
      </c>
      <c r="I594" s="94">
        <f t="shared" ref="I594:AD594" si="363">INT(I592*I593)</f>
        <v>0</v>
      </c>
      <c r="J594" s="94">
        <f t="shared" si="363"/>
        <v>0</v>
      </c>
      <c r="K594" s="94">
        <f t="shared" si="363"/>
        <v>0</v>
      </c>
      <c r="L594" s="94">
        <f t="shared" si="363"/>
        <v>0</v>
      </c>
      <c r="M594" s="94">
        <f t="shared" si="363"/>
        <v>0</v>
      </c>
      <c r="N594" s="94">
        <f t="shared" si="363"/>
        <v>0</v>
      </c>
      <c r="O594" s="94">
        <f t="shared" si="363"/>
        <v>0</v>
      </c>
      <c r="P594" s="94">
        <f t="shared" si="363"/>
        <v>0</v>
      </c>
      <c r="Q594" s="94">
        <f t="shared" si="363"/>
        <v>0</v>
      </c>
      <c r="R594" s="94">
        <f t="shared" si="363"/>
        <v>0</v>
      </c>
      <c r="S594" s="94">
        <f t="shared" si="363"/>
        <v>0</v>
      </c>
      <c r="T594" s="94">
        <f t="shared" si="363"/>
        <v>0</v>
      </c>
      <c r="U594" s="94">
        <f t="shared" si="363"/>
        <v>0</v>
      </c>
      <c r="V594" s="94">
        <f t="shared" si="363"/>
        <v>0</v>
      </c>
      <c r="W594" s="94">
        <f t="shared" si="363"/>
        <v>0</v>
      </c>
      <c r="X594" s="94">
        <f t="shared" si="363"/>
        <v>0</v>
      </c>
      <c r="Y594" s="94">
        <f t="shared" si="363"/>
        <v>0</v>
      </c>
      <c r="Z594" s="94">
        <f t="shared" si="363"/>
        <v>0</v>
      </c>
      <c r="AA594" s="94">
        <f t="shared" si="363"/>
        <v>0</v>
      </c>
      <c r="AB594" s="94">
        <f t="shared" si="363"/>
        <v>0</v>
      </c>
      <c r="AC594" s="94">
        <f t="shared" si="363"/>
        <v>0</v>
      </c>
      <c r="AD594" s="94">
        <f t="shared" si="363"/>
        <v>0</v>
      </c>
      <c r="AE594" s="107">
        <f>SUM(H594:AD594)</f>
        <v>0</v>
      </c>
      <c r="AF594" s="96">
        <f>ROUNDDOWN(E594+AE594,0)</f>
        <v>0</v>
      </c>
      <c r="AG594" s="32"/>
    </row>
    <row r="595" spans="1:33" x14ac:dyDescent="0.2">
      <c r="A595" s="254">
        <v>27</v>
      </c>
      <c r="B595" s="226" t="s">
        <v>34</v>
      </c>
      <c r="C595" s="118"/>
      <c r="D595" s="73" t="s">
        <v>203</v>
      </c>
      <c r="E595" s="74">
        <f>VLOOKUP(C596,単価表,7)</f>
        <v>0</v>
      </c>
      <c r="F595" s="75"/>
      <c r="G595" s="76" t="s">
        <v>113</v>
      </c>
      <c r="H595" s="77">
        <f>VLOOKUP($C596,単価表,10)</f>
        <v>0</v>
      </c>
      <c r="I595" s="77">
        <f>VLOOKUP($C596,単価表,10)</f>
        <v>0</v>
      </c>
      <c r="J595" s="77">
        <f>VLOOKUP($C596,単価表,10)</f>
        <v>0</v>
      </c>
      <c r="K595" s="77">
        <f>VLOOKUP($C596,単価表,9)</f>
        <v>0</v>
      </c>
      <c r="L595" s="77">
        <f>VLOOKUP($C596,単価表,9)</f>
        <v>0</v>
      </c>
      <c r="M595" s="77">
        <f>VLOOKUP($C596,単価表,9)</f>
        <v>0</v>
      </c>
      <c r="N595" s="77">
        <f t="shared" ref="N595:V595" si="364">VLOOKUP($C596,単価表,10)</f>
        <v>0</v>
      </c>
      <c r="O595" s="77">
        <f t="shared" si="364"/>
        <v>0</v>
      </c>
      <c r="P595" s="77">
        <f t="shared" si="364"/>
        <v>0</v>
      </c>
      <c r="Q595" s="77">
        <f t="shared" si="364"/>
        <v>0</v>
      </c>
      <c r="R595" s="77">
        <f t="shared" si="364"/>
        <v>0</v>
      </c>
      <c r="S595" s="77">
        <f t="shared" si="364"/>
        <v>0</v>
      </c>
      <c r="T595" s="77">
        <f t="shared" si="364"/>
        <v>0</v>
      </c>
      <c r="U595" s="77">
        <f t="shared" si="364"/>
        <v>0</v>
      </c>
      <c r="V595" s="77">
        <f t="shared" si="364"/>
        <v>0</v>
      </c>
      <c r="W595" s="77">
        <f>VLOOKUP($C596,単価表,9)</f>
        <v>0</v>
      </c>
      <c r="X595" s="77">
        <f>VLOOKUP($C596,単価表,9)</f>
        <v>0</v>
      </c>
      <c r="Y595" s="77">
        <f>VLOOKUP($C596,単価表,9)</f>
        <v>0</v>
      </c>
      <c r="Z595" s="77">
        <f>VLOOKUP($C596,単価表,10)</f>
        <v>0</v>
      </c>
      <c r="AA595" s="77">
        <f>VLOOKUP($C596,単価表,10)</f>
        <v>0</v>
      </c>
      <c r="AB595" s="77">
        <f>VLOOKUP($C596,単価表,10)</f>
        <v>0</v>
      </c>
      <c r="AC595" s="77">
        <f>VLOOKUP($C596,単価表,10)</f>
        <v>0</v>
      </c>
      <c r="AD595" s="77">
        <f>VLOOKUP($C596,単価表,10)</f>
        <v>0</v>
      </c>
      <c r="AE595" s="78"/>
      <c r="AF595" s="79"/>
      <c r="AG595" s="71"/>
    </row>
    <row r="596" spans="1:33" x14ac:dyDescent="0.2">
      <c r="A596" s="255"/>
      <c r="B596" s="227"/>
      <c r="C596" s="80">
        <v>8</v>
      </c>
      <c r="D596" s="81" t="s">
        <v>202</v>
      </c>
      <c r="E596" s="82">
        <v>30</v>
      </c>
      <c r="F596" s="83" t="s">
        <v>167</v>
      </c>
      <c r="G596" s="84" t="s">
        <v>114</v>
      </c>
      <c r="H596" s="85">
        <v>866</v>
      </c>
      <c r="I596" s="85">
        <v>868</v>
      </c>
      <c r="J596" s="85">
        <v>779</v>
      </c>
      <c r="K596" s="85">
        <v>807</v>
      </c>
      <c r="L596" s="85">
        <v>754</v>
      </c>
      <c r="M596" s="85">
        <v>898</v>
      </c>
      <c r="N596" s="85">
        <v>1142</v>
      </c>
      <c r="O596" s="85">
        <v>1190</v>
      </c>
      <c r="P596" s="85">
        <v>1354</v>
      </c>
      <c r="Q596" s="85">
        <v>1785</v>
      </c>
      <c r="R596" s="85">
        <v>1695</v>
      </c>
      <c r="S596" s="85">
        <v>1634</v>
      </c>
      <c r="T596" s="85">
        <v>866</v>
      </c>
      <c r="U596" s="85">
        <v>868</v>
      </c>
      <c r="V596" s="85">
        <v>779</v>
      </c>
      <c r="W596" s="85">
        <v>807</v>
      </c>
      <c r="X596" s="85">
        <v>754</v>
      </c>
      <c r="Y596" s="85">
        <v>898</v>
      </c>
      <c r="Z596" s="85">
        <v>1142</v>
      </c>
      <c r="AA596" s="85">
        <v>1190</v>
      </c>
      <c r="AB596" s="85">
        <v>1354</v>
      </c>
      <c r="AC596" s="85">
        <v>1785</v>
      </c>
      <c r="AD596" s="85">
        <v>1695</v>
      </c>
      <c r="AE596" s="103">
        <f>SUM(H596:AD596)</f>
        <v>25910</v>
      </c>
      <c r="AF596" s="87"/>
      <c r="AG596" s="88"/>
    </row>
    <row r="597" spans="1:33" x14ac:dyDescent="0.2">
      <c r="A597" s="255"/>
      <c r="B597" s="227"/>
      <c r="C597" s="119"/>
      <c r="D597" s="90" t="s">
        <v>204</v>
      </c>
      <c r="E597" s="91">
        <f>IF(C596&lt;8,INT(E595*契約月数),INT(E595*E596*契約月数))</f>
        <v>0</v>
      </c>
      <c r="F597" s="92"/>
      <c r="G597" s="93" t="s">
        <v>136</v>
      </c>
      <c r="H597" s="94">
        <f>INT(H595*H596)</f>
        <v>0</v>
      </c>
      <c r="I597" s="94">
        <f t="shared" ref="I597:AD597" si="365">INT(I595*I596)</f>
        <v>0</v>
      </c>
      <c r="J597" s="94">
        <f t="shared" si="365"/>
        <v>0</v>
      </c>
      <c r="K597" s="94">
        <f t="shared" si="365"/>
        <v>0</v>
      </c>
      <c r="L597" s="94">
        <f t="shared" si="365"/>
        <v>0</v>
      </c>
      <c r="M597" s="94">
        <f t="shared" si="365"/>
        <v>0</v>
      </c>
      <c r="N597" s="94">
        <f t="shared" si="365"/>
        <v>0</v>
      </c>
      <c r="O597" s="94">
        <f t="shared" si="365"/>
        <v>0</v>
      </c>
      <c r="P597" s="94">
        <f t="shared" si="365"/>
        <v>0</v>
      </c>
      <c r="Q597" s="94">
        <f t="shared" si="365"/>
        <v>0</v>
      </c>
      <c r="R597" s="94">
        <f t="shared" si="365"/>
        <v>0</v>
      </c>
      <c r="S597" s="94">
        <f t="shared" si="365"/>
        <v>0</v>
      </c>
      <c r="T597" s="94">
        <f t="shared" si="365"/>
        <v>0</v>
      </c>
      <c r="U597" s="94">
        <f t="shared" si="365"/>
        <v>0</v>
      </c>
      <c r="V597" s="94">
        <f t="shared" si="365"/>
        <v>0</v>
      </c>
      <c r="W597" s="94">
        <f t="shared" si="365"/>
        <v>0</v>
      </c>
      <c r="X597" s="94">
        <f t="shared" si="365"/>
        <v>0</v>
      </c>
      <c r="Y597" s="94">
        <f t="shared" si="365"/>
        <v>0</v>
      </c>
      <c r="Z597" s="94">
        <f t="shared" si="365"/>
        <v>0</v>
      </c>
      <c r="AA597" s="94">
        <f t="shared" si="365"/>
        <v>0</v>
      </c>
      <c r="AB597" s="94">
        <f t="shared" si="365"/>
        <v>0</v>
      </c>
      <c r="AC597" s="94">
        <f t="shared" si="365"/>
        <v>0</v>
      </c>
      <c r="AD597" s="94">
        <f t="shared" si="365"/>
        <v>0</v>
      </c>
      <c r="AE597" s="107">
        <f>SUM(H597:AD597)</f>
        <v>0</v>
      </c>
      <c r="AF597" s="96">
        <f>ROUNDDOWN(E597+AE597,0)</f>
        <v>0</v>
      </c>
      <c r="AG597" s="32"/>
    </row>
    <row r="598" spans="1:33" x14ac:dyDescent="0.2">
      <c r="A598" s="153">
        <v>27.1</v>
      </c>
      <c r="B598" s="151"/>
      <c r="C598" s="98"/>
      <c r="D598" s="73" t="s">
        <v>203</v>
      </c>
      <c r="E598" s="74">
        <f>VLOOKUP(C599,単価表,7)</f>
        <v>0</v>
      </c>
      <c r="F598" s="75"/>
      <c r="G598" s="76" t="s">
        <v>113</v>
      </c>
      <c r="H598" s="77">
        <f>VLOOKUP($C599,単価表,10)</f>
        <v>0</v>
      </c>
      <c r="I598" s="77">
        <f>VLOOKUP($C599,単価表,10)</f>
        <v>0</v>
      </c>
      <c r="J598" s="77">
        <f>VLOOKUP($C599,単価表,10)</f>
        <v>0</v>
      </c>
      <c r="K598" s="77">
        <f>VLOOKUP($C599,単価表,9)</f>
        <v>0</v>
      </c>
      <c r="L598" s="77">
        <f>VLOOKUP($C599,単価表,9)</f>
        <v>0</v>
      </c>
      <c r="M598" s="77">
        <f>VLOOKUP($C599,単価表,9)</f>
        <v>0</v>
      </c>
      <c r="N598" s="77">
        <f t="shared" ref="N598:V598" si="366">VLOOKUP($C599,単価表,10)</f>
        <v>0</v>
      </c>
      <c r="O598" s="77">
        <f t="shared" si="366"/>
        <v>0</v>
      </c>
      <c r="P598" s="77">
        <f t="shared" si="366"/>
        <v>0</v>
      </c>
      <c r="Q598" s="77">
        <f t="shared" si="366"/>
        <v>0</v>
      </c>
      <c r="R598" s="77">
        <f t="shared" si="366"/>
        <v>0</v>
      </c>
      <c r="S598" s="77">
        <f t="shared" si="366"/>
        <v>0</v>
      </c>
      <c r="T598" s="77">
        <f t="shared" si="366"/>
        <v>0</v>
      </c>
      <c r="U598" s="77">
        <f t="shared" si="366"/>
        <v>0</v>
      </c>
      <c r="V598" s="77">
        <f t="shared" si="366"/>
        <v>0</v>
      </c>
      <c r="W598" s="77">
        <f>VLOOKUP($C599,単価表,9)</f>
        <v>0</v>
      </c>
      <c r="X598" s="77">
        <f>VLOOKUP($C599,単価表,9)</f>
        <v>0</v>
      </c>
      <c r="Y598" s="77">
        <f>VLOOKUP($C599,単価表,9)</f>
        <v>0</v>
      </c>
      <c r="Z598" s="77">
        <f>VLOOKUP($C599,単価表,10)</f>
        <v>0</v>
      </c>
      <c r="AA598" s="77">
        <f>VLOOKUP($C599,単価表,10)</f>
        <v>0</v>
      </c>
      <c r="AB598" s="77">
        <f>VLOOKUP($C599,単価表,10)</f>
        <v>0</v>
      </c>
      <c r="AC598" s="77">
        <f>VLOOKUP($C599,単価表,10)</f>
        <v>0</v>
      </c>
      <c r="AD598" s="77">
        <f>VLOOKUP($C599,単価表,10)</f>
        <v>0</v>
      </c>
      <c r="AE598" s="78"/>
      <c r="AF598" s="79"/>
      <c r="AG598" s="71"/>
    </row>
    <row r="599" spans="1:33" x14ac:dyDescent="0.2">
      <c r="A599" s="153"/>
      <c r="B599" s="151"/>
      <c r="C599" s="80">
        <v>10</v>
      </c>
      <c r="D599" s="81" t="s">
        <v>202</v>
      </c>
      <c r="E599" s="82">
        <v>10</v>
      </c>
      <c r="F599" s="83" t="s">
        <v>166</v>
      </c>
      <c r="G599" s="84" t="s">
        <v>114</v>
      </c>
      <c r="H599" s="85">
        <v>180</v>
      </c>
      <c r="I599" s="85">
        <v>217</v>
      </c>
      <c r="J599" s="85">
        <v>185</v>
      </c>
      <c r="K599" s="85">
        <v>371</v>
      </c>
      <c r="L599" s="85">
        <v>364</v>
      </c>
      <c r="M599" s="85">
        <v>196</v>
      </c>
      <c r="N599" s="85">
        <v>204</v>
      </c>
      <c r="O599" s="85">
        <v>182</v>
      </c>
      <c r="P599" s="85">
        <v>182</v>
      </c>
      <c r="Q599" s="85">
        <v>224</v>
      </c>
      <c r="R599" s="85">
        <v>192</v>
      </c>
      <c r="S599" s="85">
        <v>189</v>
      </c>
      <c r="T599" s="85">
        <v>180</v>
      </c>
      <c r="U599" s="85">
        <v>217</v>
      </c>
      <c r="V599" s="85">
        <v>185</v>
      </c>
      <c r="W599" s="85">
        <v>371</v>
      </c>
      <c r="X599" s="85">
        <v>364</v>
      </c>
      <c r="Y599" s="85">
        <v>196</v>
      </c>
      <c r="Z599" s="85">
        <v>204</v>
      </c>
      <c r="AA599" s="85">
        <v>182</v>
      </c>
      <c r="AB599" s="85">
        <v>182</v>
      </c>
      <c r="AC599" s="85">
        <v>224</v>
      </c>
      <c r="AD599" s="85">
        <v>192</v>
      </c>
      <c r="AE599" s="103">
        <f>SUM(H599:AD599)</f>
        <v>5183</v>
      </c>
      <c r="AF599" s="87"/>
      <c r="AG599" s="88"/>
    </row>
    <row r="600" spans="1:33" x14ac:dyDescent="0.2">
      <c r="A600" s="153"/>
      <c r="B600" s="151"/>
      <c r="C600" s="119"/>
      <c r="D600" s="90" t="s">
        <v>204</v>
      </c>
      <c r="E600" s="91">
        <f>IF(C599&lt;8,INT(E598*契約月数),INT(E598*E599*契約月数))</f>
        <v>0</v>
      </c>
      <c r="F600" s="92"/>
      <c r="G600" s="93" t="s">
        <v>136</v>
      </c>
      <c r="H600" s="94">
        <f>INT(H598*H599)</f>
        <v>0</v>
      </c>
      <c r="I600" s="94">
        <f t="shared" ref="I600:AD600" si="367">INT(I598*I599)</f>
        <v>0</v>
      </c>
      <c r="J600" s="94">
        <f t="shared" si="367"/>
        <v>0</v>
      </c>
      <c r="K600" s="94">
        <f t="shared" si="367"/>
        <v>0</v>
      </c>
      <c r="L600" s="94">
        <f t="shared" si="367"/>
        <v>0</v>
      </c>
      <c r="M600" s="94">
        <f t="shared" si="367"/>
        <v>0</v>
      </c>
      <c r="N600" s="94">
        <f t="shared" si="367"/>
        <v>0</v>
      </c>
      <c r="O600" s="94">
        <f t="shared" si="367"/>
        <v>0</v>
      </c>
      <c r="P600" s="94">
        <f t="shared" si="367"/>
        <v>0</v>
      </c>
      <c r="Q600" s="94">
        <f t="shared" si="367"/>
        <v>0</v>
      </c>
      <c r="R600" s="94">
        <f t="shared" si="367"/>
        <v>0</v>
      </c>
      <c r="S600" s="94">
        <f t="shared" si="367"/>
        <v>0</v>
      </c>
      <c r="T600" s="94">
        <f t="shared" si="367"/>
        <v>0</v>
      </c>
      <c r="U600" s="94">
        <f t="shared" si="367"/>
        <v>0</v>
      </c>
      <c r="V600" s="94">
        <f t="shared" si="367"/>
        <v>0</v>
      </c>
      <c r="W600" s="94">
        <f t="shared" si="367"/>
        <v>0</v>
      </c>
      <c r="X600" s="94">
        <f t="shared" si="367"/>
        <v>0</v>
      </c>
      <c r="Y600" s="94">
        <f t="shared" si="367"/>
        <v>0</v>
      </c>
      <c r="Z600" s="94">
        <f t="shared" si="367"/>
        <v>0</v>
      </c>
      <c r="AA600" s="94">
        <f t="shared" si="367"/>
        <v>0</v>
      </c>
      <c r="AB600" s="94">
        <f t="shared" si="367"/>
        <v>0</v>
      </c>
      <c r="AC600" s="94">
        <f t="shared" si="367"/>
        <v>0</v>
      </c>
      <c r="AD600" s="94">
        <f t="shared" si="367"/>
        <v>0</v>
      </c>
      <c r="AE600" s="107">
        <f>SUM(H600:AD600)</f>
        <v>0</v>
      </c>
      <c r="AF600" s="96">
        <f>ROUNDDOWN(E600+AE600,0)</f>
        <v>0</v>
      </c>
      <c r="AG600" s="32"/>
    </row>
    <row r="601" spans="1:33" x14ac:dyDescent="0.2">
      <c r="A601" s="239">
        <v>28</v>
      </c>
      <c r="B601" s="221" t="s">
        <v>97</v>
      </c>
      <c r="C601" s="118"/>
      <c r="D601" s="73" t="s">
        <v>203</v>
      </c>
      <c r="E601" s="74">
        <f>VLOOKUP(C602,単価表,7)</f>
        <v>0</v>
      </c>
      <c r="F601" s="75"/>
      <c r="G601" s="76" t="s">
        <v>113</v>
      </c>
      <c r="H601" s="77">
        <f>VLOOKUP($C602,単価表,10)</f>
        <v>0</v>
      </c>
      <c r="I601" s="77">
        <f>VLOOKUP($C602,単価表,10)</f>
        <v>0</v>
      </c>
      <c r="J601" s="77">
        <f>VLOOKUP($C602,単価表,10)</f>
        <v>0</v>
      </c>
      <c r="K601" s="77">
        <f>VLOOKUP($C602,単価表,9)</f>
        <v>0</v>
      </c>
      <c r="L601" s="77">
        <f>VLOOKUP($C602,単価表,9)</f>
        <v>0</v>
      </c>
      <c r="M601" s="77">
        <f>VLOOKUP($C602,単価表,9)</f>
        <v>0</v>
      </c>
      <c r="N601" s="77">
        <f t="shared" ref="N601:V601" si="368">VLOOKUP($C602,単価表,10)</f>
        <v>0</v>
      </c>
      <c r="O601" s="77">
        <f t="shared" si="368"/>
        <v>0</v>
      </c>
      <c r="P601" s="77">
        <f t="shared" si="368"/>
        <v>0</v>
      </c>
      <c r="Q601" s="77">
        <f t="shared" si="368"/>
        <v>0</v>
      </c>
      <c r="R601" s="77">
        <f t="shared" si="368"/>
        <v>0</v>
      </c>
      <c r="S601" s="77">
        <f t="shared" si="368"/>
        <v>0</v>
      </c>
      <c r="T601" s="77">
        <f t="shared" si="368"/>
        <v>0</v>
      </c>
      <c r="U601" s="77">
        <f t="shared" si="368"/>
        <v>0</v>
      </c>
      <c r="V601" s="77">
        <f t="shared" si="368"/>
        <v>0</v>
      </c>
      <c r="W601" s="77">
        <f>VLOOKUP($C602,単価表,9)</f>
        <v>0</v>
      </c>
      <c r="X601" s="77">
        <f>VLOOKUP($C602,単価表,9)</f>
        <v>0</v>
      </c>
      <c r="Y601" s="77">
        <f>VLOOKUP($C602,単価表,9)</f>
        <v>0</v>
      </c>
      <c r="Z601" s="77">
        <f>VLOOKUP($C602,単価表,10)</f>
        <v>0</v>
      </c>
      <c r="AA601" s="77">
        <f>VLOOKUP($C602,単価表,10)</f>
        <v>0</v>
      </c>
      <c r="AB601" s="77">
        <f>VLOOKUP($C602,単価表,10)</f>
        <v>0</v>
      </c>
      <c r="AC601" s="77">
        <f>VLOOKUP($C602,単価表,10)</f>
        <v>0</v>
      </c>
      <c r="AD601" s="77">
        <f>VLOOKUP($C602,単価表,10)</f>
        <v>0</v>
      </c>
      <c r="AE601" s="78"/>
      <c r="AF601" s="79"/>
      <c r="AG601" s="71"/>
    </row>
    <row r="602" spans="1:33" x14ac:dyDescent="0.2">
      <c r="A602" s="240"/>
      <c r="B602" s="198"/>
      <c r="C602" s="80">
        <v>11</v>
      </c>
      <c r="D602" s="81" t="s">
        <v>202</v>
      </c>
      <c r="E602" s="82">
        <v>42</v>
      </c>
      <c r="F602" s="83" t="s">
        <v>166</v>
      </c>
      <c r="G602" s="84" t="s">
        <v>114</v>
      </c>
      <c r="H602" s="85">
        <v>2969</v>
      </c>
      <c r="I602" s="85">
        <v>2796</v>
      </c>
      <c r="J602" s="85">
        <v>2727</v>
      </c>
      <c r="K602" s="85">
        <v>3284</v>
      </c>
      <c r="L602" s="85">
        <v>3187</v>
      </c>
      <c r="M602" s="85">
        <v>2784</v>
      </c>
      <c r="N602" s="85">
        <v>4023</v>
      </c>
      <c r="O602" s="85">
        <v>6035</v>
      </c>
      <c r="P602" s="85">
        <v>5420</v>
      </c>
      <c r="Q602" s="85">
        <v>3301</v>
      </c>
      <c r="R602" s="85">
        <v>3026</v>
      </c>
      <c r="S602" s="85">
        <v>3024</v>
      </c>
      <c r="T602" s="85">
        <v>2969</v>
      </c>
      <c r="U602" s="85">
        <v>2796</v>
      </c>
      <c r="V602" s="85">
        <v>2727</v>
      </c>
      <c r="W602" s="85">
        <v>3284</v>
      </c>
      <c r="X602" s="85">
        <v>3187</v>
      </c>
      <c r="Y602" s="85">
        <v>2784</v>
      </c>
      <c r="Z602" s="85">
        <v>4023</v>
      </c>
      <c r="AA602" s="85">
        <v>6035</v>
      </c>
      <c r="AB602" s="85">
        <v>5420</v>
      </c>
      <c r="AC602" s="85">
        <v>3301</v>
      </c>
      <c r="AD602" s="85">
        <v>3026</v>
      </c>
      <c r="AE602" s="103">
        <f>SUM(H602:AD602)</f>
        <v>82128</v>
      </c>
      <c r="AF602" s="87"/>
      <c r="AG602" s="88"/>
    </row>
    <row r="603" spans="1:33" x14ac:dyDescent="0.2">
      <c r="A603" s="241"/>
      <c r="B603" s="199"/>
      <c r="C603" s="89"/>
      <c r="D603" s="90" t="s">
        <v>204</v>
      </c>
      <c r="E603" s="91">
        <f>IF(C602&lt;8,INT(E601*契約月数),INT(E601*E602*契約月数))</f>
        <v>0</v>
      </c>
      <c r="F603" s="92"/>
      <c r="G603" s="93" t="s">
        <v>136</v>
      </c>
      <c r="H603" s="94">
        <f>INT(H601*H602)</f>
        <v>0</v>
      </c>
      <c r="I603" s="94">
        <f t="shared" ref="I603:AD603" si="369">INT(I601*I602)</f>
        <v>0</v>
      </c>
      <c r="J603" s="94">
        <f t="shared" si="369"/>
        <v>0</v>
      </c>
      <c r="K603" s="94">
        <f t="shared" si="369"/>
        <v>0</v>
      </c>
      <c r="L603" s="94">
        <f t="shared" si="369"/>
        <v>0</v>
      </c>
      <c r="M603" s="94">
        <f t="shared" si="369"/>
        <v>0</v>
      </c>
      <c r="N603" s="94">
        <f t="shared" si="369"/>
        <v>0</v>
      </c>
      <c r="O603" s="94">
        <f t="shared" si="369"/>
        <v>0</v>
      </c>
      <c r="P603" s="94">
        <f t="shared" si="369"/>
        <v>0</v>
      </c>
      <c r="Q603" s="94">
        <f t="shared" si="369"/>
        <v>0</v>
      </c>
      <c r="R603" s="94">
        <f t="shared" si="369"/>
        <v>0</v>
      </c>
      <c r="S603" s="94">
        <f t="shared" si="369"/>
        <v>0</v>
      </c>
      <c r="T603" s="94">
        <f t="shared" si="369"/>
        <v>0</v>
      </c>
      <c r="U603" s="94">
        <f t="shared" si="369"/>
        <v>0</v>
      </c>
      <c r="V603" s="94">
        <f t="shared" si="369"/>
        <v>0</v>
      </c>
      <c r="W603" s="94">
        <f t="shared" si="369"/>
        <v>0</v>
      </c>
      <c r="X603" s="94">
        <f t="shared" si="369"/>
        <v>0</v>
      </c>
      <c r="Y603" s="94">
        <f t="shared" si="369"/>
        <v>0</v>
      </c>
      <c r="Z603" s="94">
        <f t="shared" si="369"/>
        <v>0</v>
      </c>
      <c r="AA603" s="94">
        <f t="shared" si="369"/>
        <v>0</v>
      </c>
      <c r="AB603" s="94">
        <f t="shared" si="369"/>
        <v>0</v>
      </c>
      <c r="AC603" s="94">
        <f t="shared" si="369"/>
        <v>0</v>
      </c>
      <c r="AD603" s="94">
        <f t="shared" si="369"/>
        <v>0</v>
      </c>
      <c r="AE603" s="107">
        <f>SUM(H603:AD603)</f>
        <v>0</v>
      </c>
      <c r="AF603" s="96">
        <f>ROUNDDOWN(E603+AE603,0)</f>
        <v>0</v>
      </c>
      <c r="AG603" s="32"/>
    </row>
    <row r="604" spans="1:33" x14ac:dyDescent="0.2">
      <c r="A604" s="239">
        <v>29</v>
      </c>
      <c r="B604" s="221" t="s">
        <v>109</v>
      </c>
      <c r="C604" s="118"/>
      <c r="D604" s="73" t="s">
        <v>203</v>
      </c>
      <c r="E604" s="74">
        <f>VLOOKUP(C605,単価表,7)</f>
        <v>0</v>
      </c>
      <c r="F604" s="75"/>
      <c r="G604" s="76" t="s">
        <v>113</v>
      </c>
      <c r="H604" s="77">
        <f>VLOOKUP($C605,単価表,10)</f>
        <v>0</v>
      </c>
      <c r="I604" s="77">
        <f>VLOOKUP($C605,単価表,10)</f>
        <v>0</v>
      </c>
      <c r="J604" s="77">
        <f>VLOOKUP($C605,単価表,10)</f>
        <v>0</v>
      </c>
      <c r="K604" s="77">
        <f>VLOOKUP($C605,単価表,9)</f>
        <v>0</v>
      </c>
      <c r="L604" s="77">
        <f>VLOOKUP($C605,単価表,9)</f>
        <v>0</v>
      </c>
      <c r="M604" s="77">
        <f>VLOOKUP($C605,単価表,9)</f>
        <v>0</v>
      </c>
      <c r="N604" s="77">
        <f t="shared" ref="N604:V604" si="370">VLOOKUP($C605,単価表,10)</f>
        <v>0</v>
      </c>
      <c r="O604" s="77">
        <f t="shared" si="370"/>
        <v>0</v>
      </c>
      <c r="P604" s="77">
        <f t="shared" si="370"/>
        <v>0</v>
      </c>
      <c r="Q604" s="77">
        <f t="shared" si="370"/>
        <v>0</v>
      </c>
      <c r="R604" s="77">
        <f t="shared" si="370"/>
        <v>0</v>
      </c>
      <c r="S604" s="77">
        <f t="shared" si="370"/>
        <v>0</v>
      </c>
      <c r="T604" s="77">
        <f t="shared" si="370"/>
        <v>0</v>
      </c>
      <c r="U604" s="77">
        <f t="shared" si="370"/>
        <v>0</v>
      </c>
      <c r="V604" s="77">
        <f t="shared" si="370"/>
        <v>0</v>
      </c>
      <c r="W604" s="77">
        <f>VLOOKUP($C605,単価表,9)</f>
        <v>0</v>
      </c>
      <c r="X604" s="77">
        <f>VLOOKUP($C605,単価表,9)</f>
        <v>0</v>
      </c>
      <c r="Y604" s="77">
        <f>VLOOKUP($C605,単価表,9)</f>
        <v>0</v>
      </c>
      <c r="Z604" s="77">
        <f>VLOOKUP($C605,単価表,10)</f>
        <v>0</v>
      </c>
      <c r="AA604" s="77">
        <f>VLOOKUP($C605,単価表,10)</f>
        <v>0</v>
      </c>
      <c r="AB604" s="77">
        <f>VLOOKUP($C605,単価表,10)</f>
        <v>0</v>
      </c>
      <c r="AC604" s="77">
        <f>VLOOKUP($C605,単価表,10)</f>
        <v>0</v>
      </c>
      <c r="AD604" s="77">
        <f>VLOOKUP($C605,単価表,10)</f>
        <v>0</v>
      </c>
      <c r="AE604" s="78"/>
      <c r="AF604" s="79"/>
      <c r="AG604" s="71"/>
    </row>
    <row r="605" spans="1:33" x14ac:dyDescent="0.2">
      <c r="A605" s="240"/>
      <c r="B605" s="198"/>
      <c r="C605" s="80">
        <v>8</v>
      </c>
      <c r="D605" s="81" t="s">
        <v>202</v>
      </c>
      <c r="E605" s="82">
        <v>15</v>
      </c>
      <c r="F605" s="83" t="s">
        <v>167</v>
      </c>
      <c r="G605" s="84" t="s">
        <v>114</v>
      </c>
      <c r="H605" s="85">
        <v>694</v>
      </c>
      <c r="I605" s="85">
        <v>712</v>
      </c>
      <c r="J605" s="85">
        <v>662</v>
      </c>
      <c r="K605" s="85">
        <v>813</v>
      </c>
      <c r="L605" s="85">
        <v>769</v>
      </c>
      <c r="M605" s="85">
        <v>726</v>
      </c>
      <c r="N605" s="85">
        <v>861</v>
      </c>
      <c r="O605" s="85">
        <v>728</v>
      </c>
      <c r="P605" s="85">
        <v>822</v>
      </c>
      <c r="Q605" s="85">
        <v>922</v>
      </c>
      <c r="R605" s="85">
        <v>819</v>
      </c>
      <c r="S605" s="85">
        <v>796</v>
      </c>
      <c r="T605" s="85">
        <v>694</v>
      </c>
      <c r="U605" s="85">
        <v>712</v>
      </c>
      <c r="V605" s="85">
        <v>662</v>
      </c>
      <c r="W605" s="85">
        <v>813</v>
      </c>
      <c r="X605" s="85">
        <v>769</v>
      </c>
      <c r="Y605" s="85">
        <v>726</v>
      </c>
      <c r="Z605" s="85">
        <v>861</v>
      </c>
      <c r="AA605" s="85">
        <v>728</v>
      </c>
      <c r="AB605" s="85">
        <v>822</v>
      </c>
      <c r="AC605" s="85">
        <v>922</v>
      </c>
      <c r="AD605" s="85">
        <v>819</v>
      </c>
      <c r="AE605" s="103">
        <f>SUM(H605:AD605)</f>
        <v>17852</v>
      </c>
      <c r="AF605" s="87"/>
      <c r="AG605" s="88"/>
    </row>
    <row r="606" spans="1:33" x14ac:dyDescent="0.2">
      <c r="A606" s="241"/>
      <c r="B606" s="199"/>
      <c r="C606" s="89"/>
      <c r="D606" s="90" t="s">
        <v>204</v>
      </c>
      <c r="E606" s="91">
        <f>IF(C605&lt;8,INT(E604*契約月数),INT(E604*E605*契約月数))</f>
        <v>0</v>
      </c>
      <c r="F606" s="92"/>
      <c r="G606" s="93" t="s">
        <v>136</v>
      </c>
      <c r="H606" s="94">
        <f>INT(H604*H605)</f>
        <v>0</v>
      </c>
      <c r="I606" s="94">
        <f t="shared" ref="I606:AD606" si="371">INT(I604*I605)</f>
        <v>0</v>
      </c>
      <c r="J606" s="94">
        <f t="shared" si="371"/>
        <v>0</v>
      </c>
      <c r="K606" s="94">
        <f t="shared" si="371"/>
        <v>0</v>
      </c>
      <c r="L606" s="94">
        <f t="shared" si="371"/>
        <v>0</v>
      </c>
      <c r="M606" s="94">
        <f t="shared" si="371"/>
        <v>0</v>
      </c>
      <c r="N606" s="94">
        <f t="shared" si="371"/>
        <v>0</v>
      </c>
      <c r="O606" s="94">
        <f t="shared" si="371"/>
        <v>0</v>
      </c>
      <c r="P606" s="94">
        <f t="shared" si="371"/>
        <v>0</v>
      </c>
      <c r="Q606" s="94">
        <f t="shared" si="371"/>
        <v>0</v>
      </c>
      <c r="R606" s="94">
        <f t="shared" si="371"/>
        <v>0</v>
      </c>
      <c r="S606" s="94">
        <f t="shared" si="371"/>
        <v>0</v>
      </c>
      <c r="T606" s="94">
        <f t="shared" si="371"/>
        <v>0</v>
      </c>
      <c r="U606" s="94">
        <f t="shared" si="371"/>
        <v>0</v>
      </c>
      <c r="V606" s="94">
        <f t="shared" si="371"/>
        <v>0</v>
      </c>
      <c r="W606" s="94">
        <f t="shared" si="371"/>
        <v>0</v>
      </c>
      <c r="X606" s="94">
        <f t="shared" si="371"/>
        <v>0</v>
      </c>
      <c r="Y606" s="94">
        <f t="shared" si="371"/>
        <v>0</v>
      </c>
      <c r="Z606" s="94">
        <f t="shared" si="371"/>
        <v>0</v>
      </c>
      <c r="AA606" s="94">
        <f t="shared" si="371"/>
        <v>0</v>
      </c>
      <c r="AB606" s="94">
        <f t="shared" si="371"/>
        <v>0</v>
      </c>
      <c r="AC606" s="94">
        <f t="shared" si="371"/>
        <v>0</v>
      </c>
      <c r="AD606" s="94">
        <f t="shared" si="371"/>
        <v>0</v>
      </c>
      <c r="AE606" s="107">
        <f>SUM(H606:AD606)</f>
        <v>0</v>
      </c>
      <c r="AF606" s="96">
        <f>ROUNDDOWN(E606+AE606,0)</f>
        <v>0</v>
      </c>
      <c r="AG606" s="32"/>
    </row>
    <row r="607" spans="1:33" x14ac:dyDescent="0.2">
      <c r="A607" s="239">
        <v>30</v>
      </c>
      <c r="B607" s="221" t="s">
        <v>110</v>
      </c>
      <c r="C607" s="118"/>
      <c r="D607" s="73" t="s">
        <v>203</v>
      </c>
      <c r="E607" s="74">
        <f>VLOOKUP(C608,単価表,7)</f>
        <v>0</v>
      </c>
      <c r="F607" s="75"/>
      <c r="G607" s="76" t="s">
        <v>113</v>
      </c>
      <c r="H607" s="77">
        <f>VLOOKUP($C608,単価表,10)</f>
        <v>0</v>
      </c>
      <c r="I607" s="77">
        <f>VLOOKUP($C608,単価表,10)</f>
        <v>0</v>
      </c>
      <c r="J607" s="77">
        <f>VLOOKUP($C608,単価表,10)</f>
        <v>0</v>
      </c>
      <c r="K607" s="77">
        <f>VLOOKUP($C608,単価表,9)</f>
        <v>0</v>
      </c>
      <c r="L607" s="77">
        <f>VLOOKUP($C608,単価表,9)</f>
        <v>0</v>
      </c>
      <c r="M607" s="77">
        <f>VLOOKUP($C608,単価表,9)</f>
        <v>0</v>
      </c>
      <c r="N607" s="77">
        <f t="shared" ref="N607:V607" si="372">VLOOKUP($C608,単価表,10)</f>
        <v>0</v>
      </c>
      <c r="O607" s="77">
        <f t="shared" si="372"/>
        <v>0</v>
      </c>
      <c r="P607" s="77">
        <f t="shared" si="372"/>
        <v>0</v>
      </c>
      <c r="Q607" s="77">
        <f t="shared" si="372"/>
        <v>0</v>
      </c>
      <c r="R607" s="77">
        <f t="shared" si="372"/>
        <v>0</v>
      </c>
      <c r="S607" s="77">
        <f t="shared" si="372"/>
        <v>0</v>
      </c>
      <c r="T607" s="77">
        <f t="shared" si="372"/>
        <v>0</v>
      </c>
      <c r="U607" s="77">
        <f t="shared" si="372"/>
        <v>0</v>
      </c>
      <c r="V607" s="77">
        <f t="shared" si="372"/>
        <v>0</v>
      </c>
      <c r="W607" s="77">
        <f>VLOOKUP($C608,単価表,9)</f>
        <v>0</v>
      </c>
      <c r="X607" s="77">
        <f>VLOOKUP($C608,単価表,9)</f>
        <v>0</v>
      </c>
      <c r="Y607" s="77">
        <f>VLOOKUP($C608,単価表,9)</f>
        <v>0</v>
      </c>
      <c r="Z607" s="77">
        <f>VLOOKUP($C608,単価表,10)</f>
        <v>0</v>
      </c>
      <c r="AA607" s="77">
        <f>VLOOKUP($C608,単価表,10)</f>
        <v>0</v>
      </c>
      <c r="AB607" s="77">
        <f>VLOOKUP($C608,単価表,10)</f>
        <v>0</v>
      </c>
      <c r="AC607" s="77">
        <f>VLOOKUP($C608,単価表,10)</f>
        <v>0</v>
      </c>
      <c r="AD607" s="77">
        <f>VLOOKUP($C608,単価表,10)</f>
        <v>0</v>
      </c>
      <c r="AE607" s="78"/>
      <c r="AF607" s="79"/>
      <c r="AG607" s="71"/>
    </row>
    <row r="608" spans="1:33" x14ac:dyDescent="0.2">
      <c r="A608" s="240"/>
      <c r="B608" s="198"/>
      <c r="C608" s="80">
        <v>8</v>
      </c>
      <c r="D608" s="81" t="s">
        <v>202</v>
      </c>
      <c r="E608" s="82">
        <v>20</v>
      </c>
      <c r="F608" s="83" t="s">
        <v>167</v>
      </c>
      <c r="G608" s="84" t="s">
        <v>114</v>
      </c>
      <c r="H608" s="85">
        <v>648</v>
      </c>
      <c r="I608" s="85">
        <v>740</v>
      </c>
      <c r="J608" s="85">
        <v>609</v>
      </c>
      <c r="K608" s="85">
        <v>745</v>
      </c>
      <c r="L608" s="85">
        <v>495</v>
      </c>
      <c r="M608" s="85">
        <v>634</v>
      </c>
      <c r="N608" s="85">
        <v>685</v>
      </c>
      <c r="O608" s="85">
        <v>617</v>
      </c>
      <c r="P608" s="85">
        <v>658</v>
      </c>
      <c r="Q608" s="85">
        <v>785</v>
      </c>
      <c r="R608" s="85">
        <v>690</v>
      </c>
      <c r="S608" s="85">
        <v>581</v>
      </c>
      <c r="T608" s="85">
        <v>648</v>
      </c>
      <c r="U608" s="85">
        <v>740</v>
      </c>
      <c r="V608" s="85">
        <v>609</v>
      </c>
      <c r="W608" s="85">
        <v>745</v>
      </c>
      <c r="X608" s="85">
        <v>495</v>
      </c>
      <c r="Y608" s="85">
        <v>634</v>
      </c>
      <c r="Z608" s="85">
        <v>685</v>
      </c>
      <c r="AA608" s="85">
        <v>617</v>
      </c>
      <c r="AB608" s="85">
        <v>658</v>
      </c>
      <c r="AC608" s="85">
        <v>785</v>
      </c>
      <c r="AD608" s="85">
        <v>690</v>
      </c>
      <c r="AE608" s="103">
        <f>SUM(H608:AD608)</f>
        <v>15193</v>
      </c>
      <c r="AF608" s="87"/>
      <c r="AG608" s="88"/>
    </row>
    <row r="609" spans="1:34" ht="13.8" thickBot="1" x14ac:dyDescent="0.25">
      <c r="A609" s="241"/>
      <c r="B609" s="199"/>
      <c r="C609" s="89"/>
      <c r="D609" s="90" t="s">
        <v>204</v>
      </c>
      <c r="E609" s="91">
        <f>IF(C608&lt;8,INT(E607*契約月数),INT(E607*E608*契約月数))</f>
        <v>0</v>
      </c>
      <c r="F609" s="92"/>
      <c r="G609" s="93" t="s">
        <v>136</v>
      </c>
      <c r="H609" s="94">
        <f>INT(H607*H608)</f>
        <v>0</v>
      </c>
      <c r="I609" s="94">
        <f t="shared" ref="I609:AD609" si="373">INT(I607*I608)</f>
        <v>0</v>
      </c>
      <c r="J609" s="94">
        <f t="shared" si="373"/>
        <v>0</v>
      </c>
      <c r="K609" s="94">
        <f t="shared" si="373"/>
        <v>0</v>
      </c>
      <c r="L609" s="94">
        <f t="shared" si="373"/>
        <v>0</v>
      </c>
      <c r="M609" s="94">
        <f t="shared" si="373"/>
        <v>0</v>
      </c>
      <c r="N609" s="94">
        <f t="shared" si="373"/>
        <v>0</v>
      </c>
      <c r="O609" s="94">
        <f t="shared" si="373"/>
        <v>0</v>
      </c>
      <c r="P609" s="94">
        <f t="shared" si="373"/>
        <v>0</v>
      </c>
      <c r="Q609" s="94">
        <f t="shared" si="373"/>
        <v>0</v>
      </c>
      <c r="R609" s="94">
        <f t="shared" si="373"/>
        <v>0</v>
      </c>
      <c r="S609" s="94">
        <f t="shared" si="373"/>
        <v>0</v>
      </c>
      <c r="T609" s="94">
        <f t="shared" si="373"/>
        <v>0</v>
      </c>
      <c r="U609" s="94">
        <f t="shared" si="373"/>
        <v>0</v>
      </c>
      <c r="V609" s="94">
        <f t="shared" si="373"/>
        <v>0</v>
      </c>
      <c r="W609" s="94">
        <f t="shared" si="373"/>
        <v>0</v>
      </c>
      <c r="X609" s="94">
        <f t="shared" si="373"/>
        <v>0</v>
      </c>
      <c r="Y609" s="94">
        <f t="shared" si="373"/>
        <v>0</v>
      </c>
      <c r="Z609" s="94">
        <f t="shared" si="373"/>
        <v>0</v>
      </c>
      <c r="AA609" s="94">
        <f t="shared" si="373"/>
        <v>0</v>
      </c>
      <c r="AB609" s="94">
        <f t="shared" si="373"/>
        <v>0</v>
      </c>
      <c r="AC609" s="94">
        <f t="shared" si="373"/>
        <v>0</v>
      </c>
      <c r="AD609" s="94">
        <f t="shared" si="373"/>
        <v>0</v>
      </c>
      <c r="AE609" s="107">
        <f>SUM(H609:AD609)</f>
        <v>0</v>
      </c>
      <c r="AF609" s="96">
        <f>ROUNDDOWN(E609+AE609,0)</f>
        <v>0</v>
      </c>
      <c r="AG609" s="32"/>
    </row>
    <row r="610" spans="1:34" s="100" customFormat="1" ht="13.8" thickBot="1" x14ac:dyDescent="0.25">
      <c r="A610" s="99"/>
      <c r="AE610" s="38" t="s">
        <v>132</v>
      </c>
      <c r="AF610" s="101">
        <f>SUM(AF504:AF609)</f>
        <v>0</v>
      </c>
    </row>
    <row r="611" spans="1:34" s="100" customFormat="1" x14ac:dyDescent="0.2">
      <c r="A611" s="99"/>
    </row>
    <row r="612" spans="1:34" s="100" customFormat="1" x14ac:dyDescent="0.2">
      <c r="A612" s="53" t="s">
        <v>130</v>
      </c>
      <c r="B612" s="54"/>
      <c r="C612" s="54"/>
      <c r="D612" s="55"/>
      <c r="E612" s="56"/>
      <c r="F612" s="56"/>
      <c r="G612" s="56"/>
      <c r="H612" s="56"/>
      <c r="I612" s="57"/>
      <c r="J612" s="58"/>
      <c r="K612" s="59"/>
      <c r="L612" s="59"/>
      <c r="M612" s="59"/>
      <c r="N612" s="60"/>
      <c r="O612" s="60"/>
      <c r="P612" s="60"/>
      <c r="Q612" s="60"/>
      <c r="R612" s="60"/>
      <c r="S612" s="60"/>
      <c r="T612" s="60"/>
      <c r="U612" s="60"/>
      <c r="V612" s="60"/>
      <c r="W612" s="60"/>
      <c r="X612" s="60"/>
      <c r="Y612" s="60"/>
      <c r="Z612" s="60"/>
      <c r="AA612" s="60"/>
      <c r="AB612" s="60"/>
      <c r="AC612" s="60"/>
      <c r="AD612" s="60"/>
      <c r="AE612" s="61"/>
      <c r="AF612" s="60"/>
      <c r="AG612" s="61"/>
      <c r="AH612" s="61"/>
    </row>
    <row r="613" spans="1:34" x14ac:dyDescent="0.2">
      <c r="A613" s="208" t="s">
        <v>115</v>
      </c>
      <c r="B613" s="209"/>
      <c r="C613" s="201" t="s">
        <v>119</v>
      </c>
      <c r="D613" s="62"/>
      <c r="E613" s="63"/>
      <c r="F613" s="64"/>
      <c r="G613" s="175" t="s">
        <v>135</v>
      </c>
      <c r="H613" s="176"/>
      <c r="I613" s="176"/>
      <c r="J613" s="176"/>
      <c r="K613" s="176"/>
      <c r="L613" s="176"/>
      <c r="M613" s="176"/>
      <c r="N613" s="176"/>
      <c r="O613" s="176"/>
      <c r="P613" s="176"/>
      <c r="Q613" s="176"/>
      <c r="R613" s="176"/>
      <c r="S613" s="176"/>
      <c r="T613" s="176"/>
      <c r="U613" s="176"/>
      <c r="V613" s="176"/>
      <c r="W613" s="176"/>
      <c r="X613" s="176"/>
      <c r="Y613" s="177"/>
      <c r="Z613" s="177"/>
      <c r="AA613" s="177"/>
      <c r="AB613" s="177"/>
      <c r="AC613" s="177"/>
      <c r="AD613" s="177"/>
      <c r="AE613" s="178"/>
      <c r="AF613" s="201" t="s">
        <v>142</v>
      </c>
      <c r="AG613" s="32"/>
    </row>
    <row r="614" spans="1:34" x14ac:dyDescent="0.2">
      <c r="A614" s="210"/>
      <c r="B614" s="211"/>
      <c r="C614" s="173"/>
      <c r="D614" s="179" t="s">
        <v>133</v>
      </c>
      <c r="E614" s="180"/>
      <c r="F614" s="181"/>
      <c r="G614" s="182" t="s">
        <v>1</v>
      </c>
      <c r="H614" s="184" t="s">
        <v>14</v>
      </c>
      <c r="I614" s="185"/>
      <c r="J614" s="185"/>
      <c r="K614" s="185"/>
      <c r="L614" s="185"/>
      <c r="M614" s="185"/>
      <c r="N614" s="185"/>
      <c r="O614" s="185"/>
      <c r="P614" s="186"/>
      <c r="Q614" s="184" t="s">
        <v>15</v>
      </c>
      <c r="R614" s="185"/>
      <c r="S614" s="185"/>
      <c r="T614" s="185"/>
      <c r="U614" s="185"/>
      <c r="V614" s="185"/>
      <c r="W614" s="185"/>
      <c r="X614" s="185"/>
      <c r="Y614" s="185"/>
      <c r="Z614" s="185"/>
      <c r="AA614" s="185"/>
      <c r="AB614" s="186"/>
      <c r="AC614" s="184" t="s">
        <v>16</v>
      </c>
      <c r="AD614" s="186"/>
      <c r="AE614" s="65" t="s">
        <v>140</v>
      </c>
      <c r="AF614" s="256"/>
      <c r="AG614" s="32"/>
    </row>
    <row r="615" spans="1:34" ht="13.5" customHeight="1" x14ac:dyDescent="0.2">
      <c r="A615" s="212"/>
      <c r="B615" s="213"/>
      <c r="C615" s="202"/>
      <c r="D615" s="66"/>
      <c r="E615" s="67"/>
      <c r="F615" s="68"/>
      <c r="G615" s="183"/>
      <c r="H615" s="69" t="s">
        <v>2</v>
      </c>
      <c r="I615" s="69" t="s">
        <v>3</v>
      </c>
      <c r="J615" s="69" t="s">
        <v>4</v>
      </c>
      <c r="K615" s="69" t="s">
        <v>5</v>
      </c>
      <c r="L615" s="69" t="s">
        <v>6</v>
      </c>
      <c r="M615" s="69" t="s">
        <v>7</v>
      </c>
      <c r="N615" s="69" t="s">
        <v>8</v>
      </c>
      <c r="O615" s="69" t="s">
        <v>9</v>
      </c>
      <c r="P615" s="69" t="s">
        <v>10</v>
      </c>
      <c r="Q615" s="69" t="s">
        <v>11</v>
      </c>
      <c r="R615" s="69" t="s">
        <v>12</v>
      </c>
      <c r="S615" s="69" t="s">
        <v>13</v>
      </c>
      <c r="T615" s="69" t="s">
        <v>2</v>
      </c>
      <c r="U615" s="69" t="s">
        <v>3</v>
      </c>
      <c r="V615" s="69" t="s">
        <v>4</v>
      </c>
      <c r="W615" s="69" t="s">
        <v>5</v>
      </c>
      <c r="X615" s="69" t="s">
        <v>6</v>
      </c>
      <c r="Y615" s="69" t="s">
        <v>7</v>
      </c>
      <c r="Z615" s="69" t="s">
        <v>8</v>
      </c>
      <c r="AA615" s="69" t="s">
        <v>9</v>
      </c>
      <c r="AB615" s="69" t="s">
        <v>10</v>
      </c>
      <c r="AC615" s="69" t="s">
        <v>11</v>
      </c>
      <c r="AD615" s="69" t="s">
        <v>12</v>
      </c>
      <c r="AE615" s="70" t="s">
        <v>134</v>
      </c>
      <c r="AF615" s="257"/>
      <c r="AG615" s="71"/>
    </row>
    <row r="616" spans="1:34" x14ac:dyDescent="0.2">
      <c r="A616" s="214" t="s">
        <v>201</v>
      </c>
      <c r="B616" s="215"/>
      <c r="C616" s="115"/>
      <c r="D616" s="73" t="s">
        <v>203</v>
      </c>
      <c r="E616" s="74">
        <f>VLOOKUP(C617,単価表,7)</f>
        <v>0</v>
      </c>
      <c r="F616" s="75"/>
      <c r="G616" s="76" t="s">
        <v>113</v>
      </c>
      <c r="H616" s="77">
        <f>VLOOKUP($C617,単価表,10)</f>
        <v>0</v>
      </c>
      <c r="I616" s="77">
        <f>VLOOKUP($C617,単価表,10)</f>
        <v>0</v>
      </c>
      <c r="J616" s="77">
        <f>VLOOKUP($C617,単価表,10)</f>
        <v>0</v>
      </c>
      <c r="K616" s="77">
        <f>VLOOKUP($C617,単価表,9)</f>
        <v>0</v>
      </c>
      <c r="L616" s="77">
        <f>VLOOKUP($C617,単価表,9)</f>
        <v>0</v>
      </c>
      <c r="M616" s="77">
        <f>VLOOKUP($C617,単価表,9)</f>
        <v>0</v>
      </c>
      <c r="N616" s="77">
        <f t="shared" ref="N616:V616" si="374">VLOOKUP($C617,単価表,10)</f>
        <v>0</v>
      </c>
      <c r="O616" s="77">
        <f t="shared" si="374"/>
        <v>0</v>
      </c>
      <c r="P616" s="77">
        <f t="shared" si="374"/>
        <v>0</v>
      </c>
      <c r="Q616" s="77">
        <f t="shared" si="374"/>
        <v>0</v>
      </c>
      <c r="R616" s="77">
        <f t="shared" si="374"/>
        <v>0</v>
      </c>
      <c r="S616" s="77">
        <f t="shared" si="374"/>
        <v>0</v>
      </c>
      <c r="T616" s="77">
        <f t="shared" si="374"/>
        <v>0</v>
      </c>
      <c r="U616" s="77">
        <f t="shared" si="374"/>
        <v>0</v>
      </c>
      <c r="V616" s="77">
        <f t="shared" si="374"/>
        <v>0</v>
      </c>
      <c r="W616" s="77">
        <f>VLOOKUP($C617,単価表,9)</f>
        <v>0</v>
      </c>
      <c r="X616" s="77">
        <f>VLOOKUP($C617,単価表,9)</f>
        <v>0</v>
      </c>
      <c r="Y616" s="77">
        <f>VLOOKUP($C617,単価表,9)</f>
        <v>0</v>
      </c>
      <c r="Z616" s="77">
        <f>VLOOKUP($C617,単価表,10)</f>
        <v>0</v>
      </c>
      <c r="AA616" s="77">
        <f>VLOOKUP($C617,単価表,10)</f>
        <v>0</v>
      </c>
      <c r="AB616" s="77">
        <f>VLOOKUP($C617,単価表,10)</f>
        <v>0</v>
      </c>
      <c r="AC616" s="77">
        <f>VLOOKUP($C617,単価表,10)</f>
        <v>0</v>
      </c>
      <c r="AD616" s="77">
        <f>VLOOKUP($C617,単価表,10)</f>
        <v>0</v>
      </c>
      <c r="AE616" s="78"/>
      <c r="AF616" s="79"/>
      <c r="AG616" s="71"/>
    </row>
    <row r="617" spans="1:34" x14ac:dyDescent="0.2">
      <c r="A617" s="216"/>
      <c r="B617" s="217"/>
      <c r="C617" s="116">
        <v>11</v>
      </c>
      <c r="D617" s="81" t="s">
        <v>202</v>
      </c>
      <c r="E617" s="82">
        <v>265</v>
      </c>
      <c r="F617" s="83" t="s">
        <v>166</v>
      </c>
      <c r="G617" s="84" t="s">
        <v>114</v>
      </c>
      <c r="H617" s="85">
        <v>33599</v>
      </c>
      <c r="I617" s="85">
        <v>21552</v>
      </c>
      <c r="J617" s="85">
        <v>23240</v>
      </c>
      <c r="K617" s="85">
        <v>35612</v>
      </c>
      <c r="L617" s="85">
        <v>50754</v>
      </c>
      <c r="M617" s="85">
        <v>57964</v>
      </c>
      <c r="N617" s="85">
        <v>49376</v>
      </c>
      <c r="O617" s="85">
        <v>32103</v>
      </c>
      <c r="P617" s="85">
        <v>31843</v>
      </c>
      <c r="Q617" s="85">
        <v>39904</v>
      </c>
      <c r="R617" s="85">
        <v>41348</v>
      </c>
      <c r="S617" s="85">
        <v>42791</v>
      </c>
      <c r="T617" s="85">
        <v>33599</v>
      </c>
      <c r="U617" s="85">
        <v>21552</v>
      </c>
      <c r="V617" s="85">
        <v>23240</v>
      </c>
      <c r="W617" s="85">
        <v>35612</v>
      </c>
      <c r="X617" s="85">
        <v>50754</v>
      </c>
      <c r="Y617" s="85">
        <v>57964</v>
      </c>
      <c r="Z617" s="85">
        <v>49376</v>
      </c>
      <c r="AA617" s="85">
        <v>32103</v>
      </c>
      <c r="AB617" s="85">
        <v>31843</v>
      </c>
      <c r="AC617" s="85">
        <v>39904</v>
      </c>
      <c r="AD617" s="85">
        <v>41348</v>
      </c>
      <c r="AE617" s="103">
        <f>SUM(H617:AD617)</f>
        <v>877381</v>
      </c>
      <c r="AF617" s="87"/>
      <c r="AG617" s="88"/>
    </row>
    <row r="618" spans="1:34" ht="13.8" thickBot="1" x14ac:dyDescent="0.25">
      <c r="A618" s="218"/>
      <c r="B618" s="219"/>
      <c r="C618" s="117"/>
      <c r="D618" s="90" t="s">
        <v>204</v>
      </c>
      <c r="E618" s="91">
        <f>IF(C617&lt;8,INT(E616*契約月数),INT(E616*E617*契約月数))</f>
        <v>0</v>
      </c>
      <c r="F618" s="92"/>
      <c r="G618" s="93" t="s">
        <v>136</v>
      </c>
      <c r="H618" s="94">
        <f>INT(H616*H617)</f>
        <v>0</v>
      </c>
      <c r="I618" s="94">
        <f t="shared" ref="I618:AD618" si="375">INT(I616*I617)</f>
        <v>0</v>
      </c>
      <c r="J618" s="94">
        <f t="shared" si="375"/>
        <v>0</v>
      </c>
      <c r="K618" s="94">
        <f t="shared" si="375"/>
        <v>0</v>
      </c>
      <c r="L618" s="94">
        <f t="shared" si="375"/>
        <v>0</v>
      </c>
      <c r="M618" s="94">
        <f t="shared" si="375"/>
        <v>0</v>
      </c>
      <c r="N618" s="94">
        <f t="shared" si="375"/>
        <v>0</v>
      </c>
      <c r="O618" s="94">
        <f t="shared" si="375"/>
        <v>0</v>
      </c>
      <c r="P618" s="94">
        <f t="shared" si="375"/>
        <v>0</v>
      </c>
      <c r="Q618" s="94">
        <f t="shared" si="375"/>
        <v>0</v>
      </c>
      <c r="R618" s="94">
        <f t="shared" si="375"/>
        <v>0</v>
      </c>
      <c r="S618" s="94">
        <f t="shared" si="375"/>
        <v>0</v>
      </c>
      <c r="T618" s="94">
        <f t="shared" si="375"/>
        <v>0</v>
      </c>
      <c r="U618" s="94">
        <f t="shared" si="375"/>
        <v>0</v>
      </c>
      <c r="V618" s="94">
        <f t="shared" si="375"/>
        <v>0</v>
      </c>
      <c r="W618" s="94">
        <f t="shared" si="375"/>
        <v>0</v>
      </c>
      <c r="X618" s="94">
        <f t="shared" si="375"/>
        <v>0</v>
      </c>
      <c r="Y618" s="94">
        <f t="shared" si="375"/>
        <v>0</v>
      </c>
      <c r="Z618" s="94">
        <f t="shared" si="375"/>
        <v>0</v>
      </c>
      <c r="AA618" s="94">
        <f t="shared" si="375"/>
        <v>0</v>
      </c>
      <c r="AB618" s="94">
        <f t="shared" si="375"/>
        <v>0</v>
      </c>
      <c r="AC618" s="94">
        <f t="shared" si="375"/>
        <v>0</v>
      </c>
      <c r="AD618" s="94">
        <f t="shared" si="375"/>
        <v>0</v>
      </c>
      <c r="AE618" s="95">
        <f>SUM(H618:AD618)</f>
        <v>0</v>
      </c>
      <c r="AF618" s="96">
        <f>E618+AE618</f>
        <v>0</v>
      </c>
      <c r="AG618" s="32"/>
    </row>
    <row r="619" spans="1:34" s="100" customFormat="1" ht="13.8" thickBot="1" x14ac:dyDescent="0.25">
      <c r="A619" s="31"/>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8" t="s">
        <v>132</v>
      </c>
      <c r="AF619" s="101">
        <f>SUM(AF618:AF618)</f>
        <v>0</v>
      </c>
    </row>
    <row r="620" spans="1:34" s="100" customFormat="1" x14ac:dyDescent="0.2">
      <c r="A620" s="99"/>
    </row>
    <row r="621" spans="1:34" s="100" customFormat="1" x14ac:dyDescent="0.2">
      <c r="A621" s="44" t="s">
        <v>137</v>
      </c>
    </row>
    <row r="622" spans="1:34" s="32" customFormat="1" x14ac:dyDescent="0.2">
      <c r="A622" s="203" t="s">
        <v>118</v>
      </c>
      <c r="B622" s="204"/>
      <c r="C622" s="204"/>
      <c r="D622" s="204"/>
      <c r="E622" s="204"/>
      <c r="F622" s="205"/>
      <c r="G622" s="203" t="s">
        <v>117</v>
      </c>
      <c r="H622" s="204"/>
      <c r="I622" s="120"/>
      <c r="J622" s="45"/>
      <c r="K622" s="45"/>
      <c r="L622" s="45"/>
      <c r="M622" s="121"/>
    </row>
    <row r="623" spans="1:34" s="32" customFormat="1" ht="13.5" customHeight="1" x14ac:dyDescent="0.2">
      <c r="A623" s="122" t="s">
        <v>72</v>
      </c>
      <c r="B623" s="123"/>
      <c r="C623" s="123"/>
      <c r="D623" s="123"/>
      <c r="E623" s="124"/>
      <c r="F623" s="125"/>
      <c r="G623" s="260">
        <f>小計小学校</f>
        <v>0</v>
      </c>
      <c r="H623" s="261"/>
      <c r="I623" s="126"/>
      <c r="J623" s="127"/>
      <c r="K623" s="127"/>
      <c r="L623" s="127"/>
      <c r="M623" s="121"/>
    </row>
    <row r="624" spans="1:34" s="32" customFormat="1" x14ac:dyDescent="0.2">
      <c r="A624" s="128" t="s">
        <v>73</v>
      </c>
      <c r="B624" s="129"/>
      <c r="C624" s="129"/>
      <c r="D624" s="129"/>
      <c r="E624" s="129"/>
      <c r="F624" s="130"/>
      <c r="G624" s="262">
        <f>小計中学校</f>
        <v>0</v>
      </c>
      <c r="H624" s="263"/>
      <c r="I624" s="126"/>
      <c r="J624" s="127"/>
      <c r="K624" s="131"/>
      <c r="L624" s="131"/>
      <c r="M624" s="121"/>
    </row>
    <row r="625" spans="1:15" s="32" customFormat="1" x14ac:dyDescent="0.2">
      <c r="A625" s="128" t="s">
        <v>74</v>
      </c>
      <c r="B625" s="129"/>
      <c r="C625" s="129"/>
      <c r="D625" s="129"/>
      <c r="E625" s="129"/>
      <c r="F625" s="130"/>
      <c r="G625" s="262">
        <f>小計廃校</f>
        <v>0</v>
      </c>
      <c r="H625" s="263"/>
      <c r="I625" s="126"/>
      <c r="J625" s="127"/>
      <c r="K625" s="131"/>
      <c r="L625" s="131"/>
      <c r="M625" s="121"/>
    </row>
    <row r="626" spans="1:15" s="32" customFormat="1" x14ac:dyDescent="0.2">
      <c r="A626" s="132" t="s">
        <v>75</v>
      </c>
      <c r="B626" s="133"/>
      <c r="C626" s="133"/>
      <c r="D626" s="133"/>
      <c r="E626" s="133"/>
      <c r="F626" s="134"/>
      <c r="G626" s="264">
        <f>小計給調</f>
        <v>0</v>
      </c>
      <c r="H626" s="265"/>
      <c r="I626" s="126"/>
      <c r="J626" s="127"/>
      <c r="K626" s="131"/>
      <c r="L626" s="131"/>
      <c r="M626" s="121"/>
      <c r="O626" s="34"/>
    </row>
    <row r="627" spans="1:15" s="32" customFormat="1" x14ac:dyDescent="0.2">
      <c r="A627" s="135" t="s">
        <v>76</v>
      </c>
      <c r="B627" s="136"/>
      <c r="C627" s="136"/>
      <c r="D627" s="136"/>
      <c r="E627" s="136"/>
      <c r="F627" s="137"/>
      <c r="G627" s="258">
        <f>小計エリム</f>
        <v>0</v>
      </c>
      <c r="H627" s="259"/>
      <c r="I627" s="138"/>
      <c r="J627" s="139"/>
      <c r="K627" s="131"/>
      <c r="L627" s="131"/>
      <c r="M627" s="121"/>
    </row>
    <row r="628" spans="1:15" s="32" customFormat="1" x14ac:dyDescent="0.2">
      <c r="A628" s="140" t="s">
        <v>77</v>
      </c>
      <c r="B628" s="124"/>
      <c r="C628" s="124"/>
      <c r="D628" s="124"/>
      <c r="E628" s="124"/>
      <c r="F628" s="125"/>
      <c r="G628" s="266">
        <f>小計公民館</f>
        <v>0</v>
      </c>
      <c r="H628" s="267"/>
      <c r="I628" s="126"/>
      <c r="J628" s="127"/>
      <c r="K628" s="131"/>
      <c r="L628" s="131"/>
      <c r="M628" s="121"/>
    </row>
    <row r="629" spans="1:15" s="32" customFormat="1" x14ac:dyDescent="0.2">
      <c r="A629" s="135" t="s">
        <v>78</v>
      </c>
      <c r="B629" s="136"/>
      <c r="C629" s="136"/>
      <c r="D629" s="136"/>
      <c r="E629" s="133"/>
      <c r="F629" s="134"/>
      <c r="G629" s="258">
        <f>小計文化センター</f>
        <v>0</v>
      </c>
      <c r="H629" s="259"/>
      <c r="I629" s="141"/>
      <c r="J629" s="142"/>
      <c r="K629" s="131"/>
      <c r="L629" s="131"/>
      <c r="M629" s="121"/>
    </row>
    <row r="630" spans="1:15" s="32" customFormat="1" x14ac:dyDescent="0.2">
      <c r="A630" s="155" t="s">
        <v>138</v>
      </c>
      <c r="B630" s="156"/>
      <c r="C630" s="156"/>
      <c r="D630" s="156"/>
      <c r="E630" s="156"/>
      <c r="F630" s="157"/>
      <c r="G630" s="161">
        <f>SUM(G623:H629)</f>
        <v>0</v>
      </c>
      <c r="H630" s="162"/>
      <c r="I630" s="143"/>
      <c r="J630" s="131"/>
      <c r="K630" s="131"/>
      <c r="L630" s="131"/>
      <c r="M630" s="121"/>
    </row>
    <row r="631" spans="1:15" s="32" customFormat="1" x14ac:dyDescent="0.2">
      <c r="A631" s="158"/>
      <c r="B631" s="159"/>
      <c r="C631" s="159"/>
      <c r="D631" s="159"/>
      <c r="E631" s="159"/>
      <c r="F631" s="160"/>
      <c r="G631" s="206"/>
      <c r="H631" s="207"/>
      <c r="I631" s="143"/>
      <c r="J631" s="131"/>
      <c r="K631" s="131"/>
      <c r="L631" s="131"/>
      <c r="M631" s="121"/>
    </row>
    <row r="632" spans="1:15" s="32" customFormat="1" x14ac:dyDescent="0.2">
      <c r="A632" s="155" t="s">
        <v>139</v>
      </c>
      <c r="B632" s="156"/>
      <c r="C632" s="156"/>
      <c r="D632" s="156"/>
      <c r="E632" s="156"/>
      <c r="F632" s="157"/>
      <c r="G632" s="161">
        <f>INT(G630*10/110)</f>
        <v>0</v>
      </c>
      <c r="H632" s="162"/>
      <c r="I632" s="144"/>
      <c r="J632" s="121"/>
      <c r="K632" s="121"/>
      <c r="L632" s="121"/>
      <c r="M632" s="121"/>
    </row>
    <row r="633" spans="1:15" s="32" customFormat="1" ht="13.8" thickBot="1" x14ac:dyDescent="0.25">
      <c r="A633" s="158"/>
      <c r="B633" s="159"/>
      <c r="C633" s="159"/>
      <c r="D633" s="159"/>
      <c r="E633" s="159"/>
      <c r="F633" s="160"/>
      <c r="G633" s="163"/>
      <c r="H633" s="164"/>
    </row>
    <row r="634" spans="1:15" s="32" customFormat="1" x14ac:dyDescent="0.2">
      <c r="A634" s="155" t="s">
        <v>159</v>
      </c>
      <c r="B634" s="156"/>
      <c r="C634" s="156"/>
      <c r="D634" s="156"/>
      <c r="E634" s="156"/>
      <c r="F634" s="156"/>
      <c r="G634" s="165">
        <f>G630-G632</f>
        <v>0</v>
      </c>
      <c r="H634" s="166"/>
    </row>
    <row r="635" spans="1:15" s="32" customFormat="1" ht="13.8" thickBot="1" x14ac:dyDescent="0.25">
      <c r="A635" s="158"/>
      <c r="B635" s="159"/>
      <c r="C635" s="159"/>
      <c r="D635" s="159"/>
      <c r="E635" s="159"/>
      <c r="F635" s="159"/>
      <c r="G635" s="167"/>
      <c r="H635" s="168"/>
    </row>
    <row r="636" spans="1:15" s="32" customFormat="1" x14ac:dyDescent="0.2">
      <c r="A636" s="31"/>
    </row>
    <row r="637" spans="1:15" s="32" customFormat="1" x14ac:dyDescent="0.2">
      <c r="A637" s="31"/>
    </row>
    <row r="638" spans="1:15" s="32" customFormat="1" x14ac:dyDescent="0.2">
      <c r="A638" s="31"/>
    </row>
    <row r="639" spans="1:15" s="32" customFormat="1" x14ac:dyDescent="0.2">
      <c r="A639" s="31"/>
    </row>
    <row r="640" spans="1:15" s="32" customFormat="1" x14ac:dyDescent="0.2">
      <c r="A640" s="31"/>
    </row>
    <row r="641" spans="1:2" s="32" customFormat="1" x14ac:dyDescent="0.2">
      <c r="A641" s="31"/>
    </row>
    <row r="642" spans="1:2" s="32" customFormat="1" x14ac:dyDescent="0.2">
      <c r="A642" s="31"/>
    </row>
    <row r="643" spans="1:2" s="32" customFormat="1" x14ac:dyDescent="0.2">
      <c r="A643" s="31"/>
    </row>
    <row r="644" spans="1:2" s="32" customFormat="1" x14ac:dyDescent="0.2">
      <c r="A644" s="31"/>
    </row>
    <row r="645" spans="1:2" s="32" customFormat="1" x14ac:dyDescent="0.2">
      <c r="A645" s="31"/>
    </row>
    <row r="646" spans="1:2" s="32" customFormat="1" x14ac:dyDescent="0.2">
      <c r="A646" s="31"/>
    </row>
    <row r="647" spans="1:2" s="32" customFormat="1" x14ac:dyDescent="0.2">
      <c r="A647" s="31"/>
      <c r="B647" s="31"/>
    </row>
    <row r="648" spans="1:2" s="32" customFormat="1" x14ac:dyDescent="0.2">
      <c r="A648" s="31"/>
    </row>
    <row r="649" spans="1:2" s="32" customFormat="1" x14ac:dyDescent="0.2">
      <c r="A649" s="31"/>
    </row>
    <row r="650" spans="1:2" s="32" customFormat="1" x14ac:dyDescent="0.2">
      <c r="A650" s="31"/>
    </row>
    <row r="651" spans="1:2" s="32" customFormat="1" x14ac:dyDescent="0.2">
      <c r="A651" s="31"/>
    </row>
    <row r="652" spans="1:2" s="32" customFormat="1" x14ac:dyDescent="0.2"/>
    <row r="653" spans="1:2" s="32" customFormat="1" x14ac:dyDescent="0.2">
      <c r="A653" s="31"/>
    </row>
    <row r="654" spans="1:2" s="32" customFormat="1" x14ac:dyDescent="0.2">
      <c r="A654" s="31"/>
    </row>
    <row r="655" spans="1:2" s="32" customFormat="1" x14ac:dyDescent="0.2">
      <c r="A655" s="31"/>
    </row>
    <row r="656" spans="1:2" s="32" customFormat="1" x14ac:dyDescent="0.2">
      <c r="A656" s="31"/>
    </row>
    <row r="657" spans="1:1" s="32" customFormat="1" x14ac:dyDescent="0.2">
      <c r="A657" s="31"/>
    </row>
    <row r="658" spans="1:1" s="32" customFormat="1" x14ac:dyDescent="0.2">
      <c r="A658" s="31"/>
    </row>
    <row r="659" spans="1:1" s="32" customFormat="1" x14ac:dyDescent="0.2">
      <c r="A659" s="31"/>
    </row>
    <row r="660" spans="1:1" s="32" customFormat="1" x14ac:dyDescent="0.2">
      <c r="A660" s="31"/>
    </row>
    <row r="661" spans="1:1" s="32" customFormat="1" x14ac:dyDescent="0.2">
      <c r="A661" s="31"/>
    </row>
    <row r="662" spans="1:1" s="32" customFormat="1" x14ac:dyDescent="0.2">
      <c r="A662" s="31"/>
    </row>
    <row r="663" spans="1:1" s="32" customFormat="1" x14ac:dyDescent="0.2">
      <c r="A663" s="31"/>
    </row>
    <row r="664" spans="1:1" s="32" customFormat="1" x14ac:dyDescent="0.2">
      <c r="A664" s="31"/>
    </row>
    <row r="665" spans="1:1" s="32" customFormat="1" x14ac:dyDescent="0.2">
      <c r="A665" s="31"/>
    </row>
    <row r="666" spans="1:1" s="32" customFormat="1" x14ac:dyDescent="0.2">
      <c r="A666" s="31"/>
    </row>
    <row r="667" spans="1:1" s="32" customFormat="1" x14ac:dyDescent="0.2">
      <c r="A667" s="31"/>
    </row>
    <row r="668" spans="1:1" s="32" customFormat="1" x14ac:dyDescent="0.2">
      <c r="A668" s="31"/>
    </row>
    <row r="669" spans="1:1" s="32" customFormat="1" x14ac:dyDescent="0.2">
      <c r="A669" s="31"/>
    </row>
    <row r="670" spans="1:1" s="32" customFormat="1" x14ac:dyDescent="0.2">
      <c r="A670" s="31"/>
    </row>
    <row r="671" spans="1:1" s="32" customFormat="1" x14ac:dyDescent="0.2">
      <c r="A671" s="31"/>
    </row>
    <row r="672" spans="1:1" s="32" customFormat="1" x14ac:dyDescent="0.2">
      <c r="A672" s="31"/>
    </row>
    <row r="673" spans="1:1" s="32" customFormat="1" x14ac:dyDescent="0.2">
      <c r="A673" s="31"/>
    </row>
    <row r="674" spans="1:1" s="32" customFormat="1" x14ac:dyDescent="0.2">
      <c r="A674" s="31"/>
    </row>
    <row r="675" spans="1:1" s="32" customFormat="1" x14ac:dyDescent="0.2">
      <c r="A675" s="31"/>
    </row>
    <row r="676" spans="1:1" s="32" customFormat="1" x14ac:dyDescent="0.2">
      <c r="A676" s="31"/>
    </row>
    <row r="677" spans="1:1" s="32" customFormat="1" x14ac:dyDescent="0.2">
      <c r="A677" s="31"/>
    </row>
  </sheetData>
  <sheetProtection password="CB32" sheet="1" selectLockedCells="1"/>
  <mergeCells count="458">
    <mergeCell ref="A424:A426"/>
    <mergeCell ref="B424:B426"/>
    <mergeCell ref="AF16:AF18"/>
    <mergeCell ref="AF262:AF264"/>
    <mergeCell ref="AF406:AF408"/>
    <mergeCell ref="AF460:AF462"/>
    <mergeCell ref="AF490:AF492"/>
    <mergeCell ref="A463:A465"/>
    <mergeCell ref="B463:B465"/>
    <mergeCell ref="B466:B468"/>
    <mergeCell ref="A466:A468"/>
    <mergeCell ref="A469:A471"/>
    <mergeCell ref="B469:B471"/>
    <mergeCell ref="D461:F461"/>
    <mergeCell ref="D491:F491"/>
    <mergeCell ref="A472:A474"/>
    <mergeCell ref="B472:B474"/>
    <mergeCell ref="B475:B477"/>
    <mergeCell ref="A475:A477"/>
    <mergeCell ref="A478:A480"/>
    <mergeCell ref="B478:B480"/>
    <mergeCell ref="A481:A483"/>
    <mergeCell ref="B481:B483"/>
    <mergeCell ref="A427:A429"/>
    <mergeCell ref="AF499:AF501"/>
    <mergeCell ref="AF613:AF615"/>
    <mergeCell ref="G629:H629"/>
    <mergeCell ref="G262:AE262"/>
    <mergeCell ref="G17:G18"/>
    <mergeCell ref="G622:H622"/>
    <mergeCell ref="G623:H623"/>
    <mergeCell ref="G624:H624"/>
    <mergeCell ref="G625:H625"/>
    <mergeCell ref="G626:H626"/>
    <mergeCell ref="G627:H627"/>
    <mergeCell ref="G628:H628"/>
    <mergeCell ref="G499:AE499"/>
    <mergeCell ref="G460:AE460"/>
    <mergeCell ref="G461:G462"/>
    <mergeCell ref="H461:P461"/>
    <mergeCell ref="Q461:AB461"/>
    <mergeCell ref="AC461:AD461"/>
    <mergeCell ref="G490:AE490"/>
    <mergeCell ref="G491:G492"/>
    <mergeCell ref="H491:P491"/>
    <mergeCell ref="Q491:AB491"/>
    <mergeCell ref="AC491:AD491"/>
    <mergeCell ref="G263:G264"/>
    <mergeCell ref="B592:B594"/>
    <mergeCell ref="A562:A564"/>
    <mergeCell ref="B562:B564"/>
    <mergeCell ref="A568:A570"/>
    <mergeCell ref="B568:B570"/>
    <mergeCell ref="A571:A573"/>
    <mergeCell ref="B571:B573"/>
    <mergeCell ref="A574:A576"/>
    <mergeCell ref="B574:B576"/>
    <mergeCell ref="A577:A579"/>
    <mergeCell ref="A580:A582"/>
    <mergeCell ref="B580:B582"/>
    <mergeCell ref="A583:A585"/>
    <mergeCell ref="B583:B585"/>
    <mergeCell ref="A586:A588"/>
    <mergeCell ref="B586:B588"/>
    <mergeCell ref="A589:A591"/>
    <mergeCell ref="B589:B591"/>
    <mergeCell ref="A592:A594"/>
    <mergeCell ref="B577:B579"/>
    <mergeCell ref="A565:A567"/>
    <mergeCell ref="B565:B567"/>
    <mergeCell ref="A598:A600"/>
    <mergeCell ref="B598:B600"/>
    <mergeCell ref="B607:B609"/>
    <mergeCell ref="A595:A597"/>
    <mergeCell ref="B595:B597"/>
    <mergeCell ref="A601:A603"/>
    <mergeCell ref="B601:B603"/>
    <mergeCell ref="A604:A606"/>
    <mergeCell ref="B604:B606"/>
    <mergeCell ref="A607:A609"/>
    <mergeCell ref="A559:A561"/>
    <mergeCell ref="B559:B561"/>
    <mergeCell ref="A526:A528"/>
    <mergeCell ref="B526:B528"/>
    <mergeCell ref="A529:A531"/>
    <mergeCell ref="B529:B531"/>
    <mergeCell ref="A532:A534"/>
    <mergeCell ref="B532:B534"/>
    <mergeCell ref="A553:A555"/>
    <mergeCell ref="B553:B555"/>
    <mergeCell ref="B535:B537"/>
    <mergeCell ref="A556:A558"/>
    <mergeCell ref="B556:B558"/>
    <mergeCell ref="A541:A543"/>
    <mergeCell ref="B541:B543"/>
    <mergeCell ref="D500:F500"/>
    <mergeCell ref="G500:G501"/>
    <mergeCell ref="H500:P500"/>
    <mergeCell ref="Q500:AB500"/>
    <mergeCell ref="AC500:AD500"/>
    <mergeCell ref="A550:A552"/>
    <mergeCell ref="B550:B552"/>
    <mergeCell ref="A508:A510"/>
    <mergeCell ref="B508:B510"/>
    <mergeCell ref="A511:A513"/>
    <mergeCell ref="B520:B522"/>
    <mergeCell ref="A547:A549"/>
    <mergeCell ref="B547:B549"/>
    <mergeCell ref="A505:A507"/>
    <mergeCell ref="B505:B507"/>
    <mergeCell ref="A520:A522"/>
    <mergeCell ref="A502:A504"/>
    <mergeCell ref="B502:B504"/>
    <mergeCell ref="A544:A546"/>
    <mergeCell ref="B544:B546"/>
    <mergeCell ref="A538:A540"/>
    <mergeCell ref="B538:B540"/>
    <mergeCell ref="A493:B495"/>
    <mergeCell ref="A484:A486"/>
    <mergeCell ref="B484:B486"/>
    <mergeCell ref="A499:A501"/>
    <mergeCell ref="B499:B501"/>
    <mergeCell ref="A523:A525"/>
    <mergeCell ref="B523:B525"/>
    <mergeCell ref="A535:A537"/>
    <mergeCell ref="A517:A519"/>
    <mergeCell ref="B517:B519"/>
    <mergeCell ref="B511:B513"/>
    <mergeCell ref="A514:A516"/>
    <mergeCell ref="B514:B516"/>
    <mergeCell ref="A490:B492"/>
    <mergeCell ref="B427:B429"/>
    <mergeCell ref="A442:A444"/>
    <mergeCell ref="B442:B444"/>
    <mergeCell ref="A454:A456"/>
    <mergeCell ref="B454:B456"/>
    <mergeCell ref="A460:A462"/>
    <mergeCell ref="B460:B462"/>
    <mergeCell ref="A439:A441"/>
    <mergeCell ref="B439:B441"/>
    <mergeCell ref="A451:A453"/>
    <mergeCell ref="B451:B453"/>
    <mergeCell ref="A433:A435"/>
    <mergeCell ref="B433:B435"/>
    <mergeCell ref="A436:A438"/>
    <mergeCell ref="B436:B438"/>
    <mergeCell ref="A430:A432"/>
    <mergeCell ref="B430:B432"/>
    <mergeCell ref="A445:A447"/>
    <mergeCell ref="B445:B447"/>
    <mergeCell ref="A448:A450"/>
    <mergeCell ref="B448:B450"/>
    <mergeCell ref="A271:A273"/>
    <mergeCell ref="B271:B273"/>
    <mergeCell ref="A394:A396"/>
    <mergeCell ref="B394:B396"/>
    <mergeCell ref="A397:A399"/>
    <mergeCell ref="B397:B399"/>
    <mergeCell ref="A385:A387"/>
    <mergeCell ref="B385:B387"/>
    <mergeCell ref="A388:A390"/>
    <mergeCell ref="B388:B390"/>
    <mergeCell ref="A391:A393"/>
    <mergeCell ref="B391:B393"/>
    <mergeCell ref="A376:A378"/>
    <mergeCell ref="B376:B378"/>
    <mergeCell ref="A379:A381"/>
    <mergeCell ref="B379:B381"/>
    <mergeCell ref="A382:A384"/>
    <mergeCell ref="B382:B384"/>
    <mergeCell ref="A367:A369"/>
    <mergeCell ref="B367:B369"/>
    <mergeCell ref="A370:A372"/>
    <mergeCell ref="B370:B372"/>
    <mergeCell ref="A373:A375"/>
    <mergeCell ref="B373:B375"/>
    <mergeCell ref="A358:A360"/>
    <mergeCell ref="B358:B360"/>
    <mergeCell ref="A361:A363"/>
    <mergeCell ref="B361:B363"/>
    <mergeCell ref="A364:A366"/>
    <mergeCell ref="B364:B366"/>
    <mergeCell ref="A343:A345"/>
    <mergeCell ref="B343:B345"/>
    <mergeCell ref="A352:A354"/>
    <mergeCell ref="B352:B354"/>
    <mergeCell ref="A355:A357"/>
    <mergeCell ref="B355:B357"/>
    <mergeCell ref="A325:A327"/>
    <mergeCell ref="B325:B327"/>
    <mergeCell ref="A328:A330"/>
    <mergeCell ref="B328:B330"/>
    <mergeCell ref="A331:A333"/>
    <mergeCell ref="B331:B333"/>
    <mergeCell ref="A334:A336"/>
    <mergeCell ref="B334:B336"/>
    <mergeCell ref="A349:A351"/>
    <mergeCell ref="B349:B351"/>
    <mergeCell ref="A346:A348"/>
    <mergeCell ref="B346:B348"/>
    <mergeCell ref="A337:A339"/>
    <mergeCell ref="B337:B339"/>
    <mergeCell ref="A340:A342"/>
    <mergeCell ref="B340:B342"/>
    <mergeCell ref="A313:A315"/>
    <mergeCell ref="B313:B315"/>
    <mergeCell ref="A316:A318"/>
    <mergeCell ref="B316:B318"/>
    <mergeCell ref="A322:A324"/>
    <mergeCell ref="B322:B324"/>
    <mergeCell ref="A295:A297"/>
    <mergeCell ref="B295:B297"/>
    <mergeCell ref="A301:A303"/>
    <mergeCell ref="B301:B303"/>
    <mergeCell ref="A310:A312"/>
    <mergeCell ref="B310:B312"/>
    <mergeCell ref="A298:A300"/>
    <mergeCell ref="B298:B300"/>
    <mergeCell ref="A304:A306"/>
    <mergeCell ref="B304:B306"/>
    <mergeCell ref="A307:A309"/>
    <mergeCell ref="B307:B309"/>
    <mergeCell ref="A319:A321"/>
    <mergeCell ref="B319:B321"/>
    <mergeCell ref="A286:A288"/>
    <mergeCell ref="B286:B288"/>
    <mergeCell ref="A289:A291"/>
    <mergeCell ref="B289:B291"/>
    <mergeCell ref="A292:A294"/>
    <mergeCell ref="B292:B294"/>
    <mergeCell ref="A277:A279"/>
    <mergeCell ref="B277:B279"/>
    <mergeCell ref="A280:A282"/>
    <mergeCell ref="B280:B282"/>
    <mergeCell ref="A283:A285"/>
    <mergeCell ref="B283:B285"/>
    <mergeCell ref="A265:A267"/>
    <mergeCell ref="B265:B267"/>
    <mergeCell ref="A268:A270"/>
    <mergeCell ref="B268:B270"/>
    <mergeCell ref="A274:A276"/>
    <mergeCell ref="B274:B276"/>
    <mergeCell ref="D17:F17"/>
    <mergeCell ref="A262:A264"/>
    <mergeCell ref="B262:B264"/>
    <mergeCell ref="A229:A231"/>
    <mergeCell ref="B229:B231"/>
    <mergeCell ref="A232:A234"/>
    <mergeCell ref="B232:B234"/>
    <mergeCell ref="A235:A237"/>
    <mergeCell ref="B235:B237"/>
    <mergeCell ref="A220:A222"/>
    <mergeCell ref="B220:B222"/>
    <mergeCell ref="A223:A225"/>
    <mergeCell ref="B223:B225"/>
    <mergeCell ref="A226:A228"/>
    <mergeCell ref="B226:B228"/>
    <mergeCell ref="A214:A216"/>
    <mergeCell ref="B214:B216"/>
    <mergeCell ref="D263:F263"/>
    <mergeCell ref="H263:P263"/>
    <mergeCell ref="Q263:AB263"/>
    <mergeCell ref="AC263:AD263"/>
    <mergeCell ref="A256:A258"/>
    <mergeCell ref="B256:B258"/>
    <mergeCell ref="A58:A60"/>
    <mergeCell ref="B58:B60"/>
    <mergeCell ref="A247:A249"/>
    <mergeCell ref="B247:B249"/>
    <mergeCell ref="A250:A252"/>
    <mergeCell ref="B250:B252"/>
    <mergeCell ref="A253:A255"/>
    <mergeCell ref="B253:B255"/>
    <mergeCell ref="A238:A240"/>
    <mergeCell ref="B238:B240"/>
    <mergeCell ref="A241:A243"/>
    <mergeCell ref="B241:B243"/>
    <mergeCell ref="A244:A246"/>
    <mergeCell ref="B244:B246"/>
    <mergeCell ref="A217:A219"/>
    <mergeCell ref="B217:B219"/>
    <mergeCell ref="A205:A207"/>
    <mergeCell ref="B205:B207"/>
    <mergeCell ref="A208:A210"/>
    <mergeCell ref="B208:B210"/>
    <mergeCell ref="A211:A213"/>
    <mergeCell ref="B211:B213"/>
    <mergeCell ref="A196:A198"/>
    <mergeCell ref="B196:B198"/>
    <mergeCell ref="A199:A201"/>
    <mergeCell ref="B199:B201"/>
    <mergeCell ref="A202:A204"/>
    <mergeCell ref="B202:B204"/>
    <mergeCell ref="A187:A189"/>
    <mergeCell ref="B187:B189"/>
    <mergeCell ref="A190:A192"/>
    <mergeCell ref="B190:B192"/>
    <mergeCell ref="A193:A195"/>
    <mergeCell ref="B193:B195"/>
    <mergeCell ref="A178:A180"/>
    <mergeCell ref="B178:B180"/>
    <mergeCell ref="A181:A183"/>
    <mergeCell ref="B181:B183"/>
    <mergeCell ref="A184:A186"/>
    <mergeCell ref="B184:B186"/>
    <mergeCell ref="A169:A171"/>
    <mergeCell ref="B169:B171"/>
    <mergeCell ref="A172:A174"/>
    <mergeCell ref="B172:B174"/>
    <mergeCell ref="A175:A177"/>
    <mergeCell ref="B175:B177"/>
    <mergeCell ref="A163:A165"/>
    <mergeCell ref="B163:B165"/>
    <mergeCell ref="A166:A168"/>
    <mergeCell ref="B166:B168"/>
    <mergeCell ref="A151:A153"/>
    <mergeCell ref="B151:B153"/>
    <mergeCell ref="A157:A159"/>
    <mergeCell ref="B157:B159"/>
    <mergeCell ref="A160:A162"/>
    <mergeCell ref="B160:B162"/>
    <mergeCell ref="A154:A156"/>
    <mergeCell ref="B154:B156"/>
    <mergeCell ref="A142:A144"/>
    <mergeCell ref="B142:B144"/>
    <mergeCell ref="A145:A147"/>
    <mergeCell ref="B145:B147"/>
    <mergeCell ref="A148:A150"/>
    <mergeCell ref="B148:B150"/>
    <mergeCell ref="A133:A135"/>
    <mergeCell ref="B133:B135"/>
    <mergeCell ref="A136:A138"/>
    <mergeCell ref="B136:B138"/>
    <mergeCell ref="A139:A141"/>
    <mergeCell ref="B139:B141"/>
    <mergeCell ref="A124:A126"/>
    <mergeCell ref="B124:B126"/>
    <mergeCell ref="A127:A129"/>
    <mergeCell ref="B127:B129"/>
    <mergeCell ref="A130:A132"/>
    <mergeCell ref="B130:B132"/>
    <mergeCell ref="A115:A117"/>
    <mergeCell ref="B115:B117"/>
    <mergeCell ref="A118:A120"/>
    <mergeCell ref="B118:B120"/>
    <mergeCell ref="A121:A123"/>
    <mergeCell ref="B121:B123"/>
    <mergeCell ref="A106:A108"/>
    <mergeCell ref="B106:B108"/>
    <mergeCell ref="A112:A114"/>
    <mergeCell ref="B112:B114"/>
    <mergeCell ref="A109:A111"/>
    <mergeCell ref="B109:B111"/>
    <mergeCell ref="A97:A99"/>
    <mergeCell ref="B97:B99"/>
    <mergeCell ref="A100:A102"/>
    <mergeCell ref="B100:B102"/>
    <mergeCell ref="A103:A105"/>
    <mergeCell ref="B103:B105"/>
    <mergeCell ref="B55:B57"/>
    <mergeCell ref="A61:A63"/>
    <mergeCell ref="B61:B63"/>
    <mergeCell ref="A64:A66"/>
    <mergeCell ref="A88:A90"/>
    <mergeCell ref="B88:B90"/>
    <mergeCell ref="A91:A93"/>
    <mergeCell ref="B91:B93"/>
    <mergeCell ref="A94:A96"/>
    <mergeCell ref="B94:B96"/>
    <mergeCell ref="A79:A81"/>
    <mergeCell ref="B79:B81"/>
    <mergeCell ref="A82:A84"/>
    <mergeCell ref="B82:B84"/>
    <mergeCell ref="A85:A87"/>
    <mergeCell ref="B85:B87"/>
    <mergeCell ref="A70:A72"/>
    <mergeCell ref="B70:B72"/>
    <mergeCell ref="B64:B66"/>
    <mergeCell ref="C16:C18"/>
    <mergeCell ref="A73:A75"/>
    <mergeCell ref="B73:B75"/>
    <mergeCell ref="A76:A78"/>
    <mergeCell ref="B76:B78"/>
    <mergeCell ref="B19:B21"/>
    <mergeCell ref="A25:A27"/>
    <mergeCell ref="A28:A30"/>
    <mergeCell ref="A67:A69"/>
    <mergeCell ref="B67:B69"/>
    <mergeCell ref="A31:A33"/>
    <mergeCell ref="A34:A36"/>
    <mergeCell ref="A43:A45"/>
    <mergeCell ref="B43:B45"/>
    <mergeCell ref="A46:A48"/>
    <mergeCell ref="B46:B48"/>
    <mergeCell ref="A49:A51"/>
    <mergeCell ref="B49:B51"/>
    <mergeCell ref="A52:A54"/>
    <mergeCell ref="B52:B54"/>
    <mergeCell ref="A55:A57"/>
    <mergeCell ref="A40:A42"/>
    <mergeCell ref="B40:B42"/>
    <mergeCell ref="B22:B24"/>
    <mergeCell ref="B16:B18"/>
    <mergeCell ref="G16:AE16"/>
    <mergeCell ref="A16:A18"/>
    <mergeCell ref="A22:A24"/>
    <mergeCell ref="H17:P17"/>
    <mergeCell ref="Q17:AB17"/>
    <mergeCell ref="AC17:AD17"/>
    <mergeCell ref="A19:A21"/>
    <mergeCell ref="A2:AF2"/>
    <mergeCell ref="C262:C264"/>
    <mergeCell ref="C406:C408"/>
    <mergeCell ref="C460:C462"/>
    <mergeCell ref="C490:C492"/>
    <mergeCell ref="C499:C501"/>
    <mergeCell ref="C613:C615"/>
    <mergeCell ref="A622:F622"/>
    <mergeCell ref="A630:F631"/>
    <mergeCell ref="G630:H631"/>
    <mergeCell ref="A613:B615"/>
    <mergeCell ref="G613:AE613"/>
    <mergeCell ref="D614:F614"/>
    <mergeCell ref="G614:G615"/>
    <mergeCell ref="H614:P614"/>
    <mergeCell ref="Q614:AB614"/>
    <mergeCell ref="AC614:AD614"/>
    <mergeCell ref="A616:B618"/>
    <mergeCell ref="A37:A39"/>
    <mergeCell ref="B37:B39"/>
    <mergeCell ref="B31:B33"/>
    <mergeCell ref="B34:B36"/>
    <mergeCell ref="B25:B27"/>
    <mergeCell ref="B28:B30"/>
    <mergeCell ref="B400:B402"/>
    <mergeCell ref="A400:A402"/>
    <mergeCell ref="A632:F633"/>
    <mergeCell ref="G632:H633"/>
    <mergeCell ref="A634:F635"/>
    <mergeCell ref="G634:H635"/>
    <mergeCell ref="A406:A408"/>
    <mergeCell ref="B406:B408"/>
    <mergeCell ref="G406:AE406"/>
    <mergeCell ref="D407:F407"/>
    <mergeCell ref="G407:G408"/>
    <mergeCell ref="H407:P407"/>
    <mergeCell ref="Q407:AB407"/>
    <mergeCell ref="AC407:AD407"/>
    <mergeCell ref="A421:A423"/>
    <mergeCell ref="B421:B423"/>
    <mergeCell ref="A409:A411"/>
    <mergeCell ref="B409:B411"/>
    <mergeCell ref="A415:A417"/>
    <mergeCell ref="B415:B417"/>
    <mergeCell ref="A412:A414"/>
    <mergeCell ref="B412:B414"/>
    <mergeCell ref="A418:A420"/>
    <mergeCell ref="B418:B420"/>
  </mergeCells>
  <phoneticPr fontId="2"/>
  <pageMargins left="0.31496062992125984" right="0.31496062992125984" top="0.74803149606299213" bottom="0.55118110236220474" header="0.31496062992125984" footer="0.31496062992125984"/>
  <pageSetup paperSize="8" scale="70" fitToHeight="0" orientation="landscape" r:id="rId1"/>
  <rowBreaks count="8" manualBreakCount="8">
    <brk id="81" max="16383" man="1"/>
    <brk id="165" max="31" man="1"/>
    <brk id="249" max="16383" man="1"/>
    <brk id="260" max="16383" man="1"/>
    <brk id="345" max="16383" man="1"/>
    <brk id="403" max="16383" man="1"/>
    <brk id="488" max="16383" man="1"/>
    <brk id="5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I12" sqref="I12"/>
    </sheetView>
  </sheetViews>
  <sheetFormatPr defaultColWidth="9" defaultRowHeight="13.2" x14ac:dyDescent="0.2"/>
  <cols>
    <col min="1" max="2" width="5" style="1" bestFit="1" customWidth="1"/>
    <col min="3" max="3" width="14.109375" style="1" bestFit="1" customWidth="1"/>
    <col min="4" max="4" width="9" style="1"/>
    <col min="5" max="5" width="11.6640625" style="1" bestFit="1" customWidth="1"/>
    <col min="6" max="6" width="6.77734375" style="1" bestFit="1" customWidth="1"/>
    <col min="7" max="7" width="15.109375" style="1" customWidth="1"/>
    <col min="8" max="8" width="6.77734375" style="1" bestFit="1" customWidth="1"/>
    <col min="9" max="9" width="15.109375" style="1" customWidth="1"/>
    <col min="10" max="10" width="15.109375" style="1" bestFit="1" customWidth="1"/>
    <col min="11" max="11" width="9" style="1"/>
    <col min="12" max="14" width="9" style="13"/>
    <col min="15" max="15" width="9.5546875" style="14" bestFit="1" customWidth="1"/>
    <col min="16" max="16" width="9" style="2"/>
    <col min="17" max="17" width="9" style="8"/>
    <col min="18" max="18" width="10.44140625" style="2" bestFit="1" customWidth="1"/>
    <col min="19" max="19" width="9" style="2"/>
    <col min="20" max="16384" width="9" style="1"/>
  </cols>
  <sheetData>
    <row r="1" spans="1:18" x14ac:dyDescent="0.2">
      <c r="A1" s="5" t="s">
        <v>157</v>
      </c>
      <c r="L1" s="17"/>
      <c r="M1" s="17"/>
      <c r="N1" s="17"/>
      <c r="O1" s="18"/>
      <c r="P1" s="19"/>
      <c r="Q1" s="15"/>
      <c r="R1" s="19"/>
    </row>
    <row r="2" spans="1:18" x14ac:dyDescent="0.2">
      <c r="A2" s="269" t="s">
        <v>82</v>
      </c>
      <c r="B2" s="271" t="s">
        <v>86</v>
      </c>
      <c r="C2" s="272"/>
      <c r="D2" s="272"/>
      <c r="E2" s="273"/>
      <c r="F2" s="268" t="s">
        <v>87</v>
      </c>
      <c r="G2" s="268"/>
      <c r="H2" s="268" t="s">
        <v>88</v>
      </c>
      <c r="I2" s="268"/>
      <c r="J2" s="268"/>
      <c r="L2" s="17"/>
      <c r="M2" s="17"/>
      <c r="N2" s="17"/>
      <c r="O2" s="17"/>
      <c r="P2" s="19"/>
      <c r="Q2" s="15"/>
      <c r="R2" s="19"/>
    </row>
    <row r="3" spans="1:18" x14ac:dyDescent="0.2">
      <c r="A3" s="270"/>
      <c r="B3" s="274"/>
      <c r="C3" s="275"/>
      <c r="D3" s="275"/>
      <c r="E3" s="276"/>
      <c r="F3" s="3" t="s">
        <v>85</v>
      </c>
      <c r="G3" s="3" t="s">
        <v>89</v>
      </c>
      <c r="H3" s="3" t="s">
        <v>85</v>
      </c>
      <c r="I3" s="3" t="s">
        <v>91</v>
      </c>
      <c r="J3" s="3" t="s">
        <v>92</v>
      </c>
      <c r="L3" s="17"/>
      <c r="M3" s="17"/>
      <c r="N3" s="20"/>
      <c r="O3" s="21"/>
      <c r="P3" s="15"/>
      <c r="Q3" s="15"/>
      <c r="R3" s="22"/>
    </row>
    <row r="4" spans="1:18" ht="13.2" customHeight="1" x14ac:dyDescent="0.2">
      <c r="A4" s="10">
        <v>1</v>
      </c>
      <c r="B4" s="269" t="s">
        <v>69</v>
      </c>
      <c r="C4" s="282" t="s">
        <v>71</v>
      </c>
      <c r="D4" s="269" t="s">
        <v>70</v>
      </c>
      <c r="E4" s="7" t="s">
        <v>153</v>
      </c>
      <c r="F4" s="278" t="s">
        <v>90</v>
      </c>
      <c r="G4" s="146"/>
      <c r="H4" s="278" t="s">
        <v>156</v>
      </c>
      <c r="I4" s="146"/>
      <c r="J4" s="146"/>
      <c r="L4" s="17"/>
      <c r="M4" s="17"/>
      <c r="N4" s="17"/>
      <c r="O4" s="23"/>
      <c r="P4" s="16"/>
      <c r="Q4" s="16"/>
      <c r="R4" s="24"/>
    </row>
    <row r="5" spans="1:18" x14ac:dyDescent="0.2">
      <c r="A5" s="10">
        <v>2</v>
      </c>
      <c r="B5" s="277"/>
      <c r="C5" s="283"/>
      <c r="D5" s="277"/>
      <c r="E5" s="9" t="s">
        <v>154</v>
      </c>
      <c r="F5" s="279"/>
      <c r="G5" s="146"/>
      <c r="H5" s="277"/>
      <c r="I5" s="146"/>
      <c r="J5" s="146"/>
      <c r="L5" s="17"/>
      <c r="M5" s="17"/>
      <c r="N5" s="17"/>
      <c r="O5" s="23"/>
      <c r="P5" s="16"/>
      <c r="Q5" s="16"/>
      <c r="R5" s="24"/>
    </row>
    <row r="6" spans="1:18" x14ac:dyDescent="0.2">
      <c r="A6" s="10">
        <v>3</v>
      </c>
      <c r="B6" s="277"/>
      <c r="C6" s="283"/>
      <c r="D6" s="277"/>
      <c r="E6" s="4" t="s">
        <v>143</v>
      </c>
      <c r="F6" s="279"/>
      <c r="G6" s="146"/>
      <c r="H6" s="277"/>
      <c r="I6" s="146"/>
      <c r="J6" s="146"/>
      <c r="L6" s="17"/>
      <c r="M6" s="17"/>
      <c r="N6" s="17"/>
      <c r="O6" s="23"/>
      <c r="P6" s="16"/>
      <c r="Q6" s="16"/>
      <c r="R6" s="24"/>
    </row>
    <row r="7" spans="1:18" x14ac:dyDescent="0.2">
      <c r="A7" s="10">
        <v>4</v>
      </c>
      <c r="B7" s="277"/>
      <c r="C7" s="283"/>
      <c r="D7" s="277"/>
      <c r="E7" s="4" t="s">
        <v>144</v>
      </c>
      <c r="F7" s="279"/>
      <c r="G7" s="146"/>
      <c r="H7" s="277"/>
      <c r="I7" s="146"/>
      <c r="J7" s="146"/>
      <c r="L7" s="17"/>
      <c r="M7" s="17"/>
      <c r="N7" s="17"/>
      <c r="O7" s="23"/>
      <c r="P7" s="16"/>
      <c r="Q7" s="16"/>
      <c r="R7" s="24"/>
    </row>
    <row r="8" spans="1:18" x14ac:dyDescent="0.2">
      <c r="A8" s="10">
        <v>5</v>
      </c>
      <c r="B8" s="277"/>
      <c r="C8" s="283"/>
      <c r="D8" s="277"/>
      <c r="E8" s="4" t="s">
        <v>145</v>
      </c>
      <c r="F8" s="279"/>
      <c r="G8" s="146"/>
      <c r="H8" s="277"/>
      <c r="I8" s="146"/>
      <c r="J8" s="146"/>
      <c r="L8" s="17"/>
      <c r="M8" s="17"/>
      <c r="N8" s="17"/>
      <c r="O8" s="23"/>
      <c r="P8" s="16"/>
      <c r="Q8" s="16"/>
      <c r="R8" s="24"/>
    </row>
    <row r="9" spans="1:18" x14ac:dyDescent="0.2">
      <c r="A9" s="10">
        <v>6</v>
      </c>
      <c r="B9" s="277"/>
      <c r="C9" s="283"/>
      <c r="D9" s="277"/>
      <c r="E9" s="4" t="s">
        <v>146</v>
      </c>
      <c r="F9" s="279"/>
      <c r="G9" s="146"/>
      <c r="H9" s="277"/>
      <c r="I9" s="146"/>
      <c r="J9" s="146"/>
      <c r="L9" s="17"/>
      <c r="M9" s="17"/>
      <c r="N9" s="17"/>
      <c r="O9" s="23"/>
      <c r="P9" s="16"/>
      <c r="Q9" s="16"/>
      <c r="R9" s="24"/>
    </row>
    <row r="10" spans="1:18" x14ac:dyDescent="0.2">
      <c r="A10" s="10">
        <v>7</v>
      </c>
      <c r="B10" s="277"/>
      <c r="C10" s="283"/>
      <c r="D10" s="270"/>
      <c r="E10" s="4" t="s">
        <v>147</v>
      </c>
      <c r="F10" s="280"/>
      <c r="G10" s="146"/>
      <c r="H10" s="277"/>
      <c r="I10" s="146"/>
      <c r="J10" s="146"/>
      <c r="L10" s="17"/>
      <c r="M10" s="17"/>
      <c r="N10" s="17"/>
      <c r="O10" s="23"/>
      <c r="P10" s="16"/>
      <c r="Q10" s="16"/>
      <c r="R10" s="24"/>
    </row>
    <row r="11" spans="1:18" ht="26.4" x14ac:dyDescent="0.2">
      <c r="A11" s="29">
        <v>8</v>
      </c>
      <c r="B11" s="277"/>
      <c r="C11" s="284"/>
      <c r="D11" s="12" t="s">
        <v>168</v>
      </c>
      <c r="E11" s="28" t="s">
        <v>148</v>
      </c>
      <c r="F11" s="27" t="s">
        <v>172</v>
      </c>
      <c r="G11" s="150"/>
      <c r="H11" s="277"/>
      <c r="I11" s="150"/>
      <c r="J11" s="150"/>
      <c r="L11" s="17"/>
      <c r="M11" s="17"/>
      <c r="N11" s="17"/>
      <c r="O11" s="23"/>
      <c r="P11" s="16"/>
      <c r="Q11" s="16"/>
      <c r="R11" s="24"/>
    </row>
    <row r="12" spans="1:18" x14ac:dyDescent="0.2">
      <c r="A12" s="10">
        <v>9</v>
      </c>
      <c r="B12" s="277"/>
      <c r="C12" s="285" t="s">
        <v>79</v>
      </c>
      <c r="D12" s="269" t="s">
        <v>80</v>
      </c>
      <c r="E12" s="4" t="s">
        <v>152</v>
      </c>
      <c r="F12" s="278" t="s">
        <v>155</v>
      </c>
      <c r="G12" s="147"/>
      <c r="H12" s="277"/>
      <c r="I12" s="149"/>
      <c r="J12" s="149"/>
      <c r="L12" s="17"/>
      <c r="M12" s="17"/>
      <c r="N12" s="17"/>
      <c r="O12" s="25"/>
      <c r="P12" s="26"/>
      <c r="Q12" s="26"/>
      <c r="R12" s="24"/>
    </row>
    <row r="13" spans="1:18" x14ac:dyDescent="0.2">
      <c r="A13" s="10">
        <v>10</v>
      </c>
      <c r="B13" s="270"/>
      <c r="C13" s="286"/>
      <c r="D13" s="277"/>
      <c r="E13" s="4" t="s">
        <v>151</v>
      </c>
      <c r="F13" s="277"/>
      <c r="G13" s="147"/>
      <c r="H13" s="277"/>
      <c r="I13" s="149"/>
      <c r="J13" s="149"/>
      <c r="L13" s="17"/>
      <c r="M13" s="17"/>
      <c r="N13" s="17"/>
      <c r="O13" s="25"/>
      <c r="P13" s="26"/>
      <c r="Q13" s="26"/>
      <c r="R13" s="24"/>
    </row>
    <row r="14" spans="1:18" x14ac:dyDescent="0.2">
      <c r="A14" s="10">
        <v>11</v>
      </c>
      <c r="B14" s="269" t="s">
        <v>81</v>
      </c>
      <c r="C14" s="4" t="s">
        <v>83</v>
      </c>
      <c r="D14" s="277"/>
      <c r="E14" s="4" t="s">
        <v>149</v>
      </c>
      <c r="F14" s="277"/>
      <c r="G14" s="148"/>
      <c r="H14" s="277"/>
      <c r="I14" s="149"/>
      <c r="J14" s="149"/>
      <c r="L14" s="17"/>
      <c r="M14" s="17"/>
      <c r="N14" s="17"/>
      <c r="O14" s="25"/>
      <c r="P14" s="16"/>
      <c r="Q14" s="16"/>
      <c r="R14" s="24"/>
    </row>
    <row r="15" spans="1:18" x14ac:dyDescent="0.2">
      <c r="A15" s="10">
        <v>12</v>
      </c>
      <c r="B15" s="277"/>
      <c r="C15" s="287" t="s">
        <v>84</v>
      </c>
      <c r="D15" s="277"/>
      <c r="E15" s="4" t="s">
        <v>149</v>
      </c>
      <c r="F15" s="277"/>
      <c r="G15" s="147"/>
      <c r="H15" s="277"/>
      <c r="I15" s="149"/>
      <c r="J15" s="149"/>
      <c r="L15" s="17"/>
      <c r="M15" s="17"/>
      <c r="N15" s="17"/>
      <c r="O15" s="25"/>
      <c r="P15" s="16"/>
      <c r="Q15" s="16"/>
      <c r="R15" s="24"/>
    </row>
    <row r="16" spans="1:18" x14ac:dyDescent="0.2">
      <c r="A16" s="10">
        <v>13</v>
      </c>
      <c r="B16" s="270"/>
      <c r="C16" s="288"/>
      <c r="D16" s="270"/>
      <c r="E16" s="6" t="s">
        <v>150</v>
      </c>
      <c r="F16" s="270"/>
      <c r="G16" s="147"/>
      <c r="H16" s="270"/>
      <c r="I16" s="149"/>
      <c r="J16" s="149"/>
      <c r="L16" s="17"/>
      <c r="M16" s="17"/>
      <c r="N16" s="17"/>
      <c r="O16" s="25"/>
      <c r="P16" s="16"/>
      <c r="Q16" s="16"/>
      <c r="R16" s="24"/>
    </row>
    <row r="18" spans="1:17" x14ac:dyDescent="0.2">
      <c r="A18" s="1" t="s">
        <v>160</v>
      </c>
      <c r="O18" s="281"/>
      <c r="P18" s="281"/>
      <c r="Q18" s="2"/>
    </row>
    <row r="19" spans="1:17" x14ac:dyDescent="0.2">
      <c r="A19" s="1" t="s">
        <v>161</v>
      </c>
      <c r="O19" s="281"/>
      <c r="P19" s="281"/>
      <c r="Q19" s="2"/>
    </row>
    <row r="20" spans="1:17" x14ac:dyDescent="0.2">
      <c r="A20" s="1" t="s">
        <v>162</v>
      </c>
    </row>
    <row r="21" spans="1:17" x14ac:dyDescent="0.2">
      <c r="A21" s="11" t="s">
        <v>163</v>
      </c>
      <c r="B21" s="11"/>
    </row>
    <row r="22" spans="1:17" x14ac:dyDescent="0.2">
      <c r="A22" s="11" t="s">
        <v>164</v>
      </c>
      <c r="B22" s="11"/>
    </row>
  </sheetData>
  <sheetProtection password="CB32" sheet="1" objects="1" scenarios="1" selectLockedCells="1"/>
  <mergeCells count="16">
    <mergeCell ref="O19:P19"/>
    <mergeCell ref="O18:P18"/>
    <mergeCell ref="D12:D16"/>
    <mergeCell ref="B14:B16"/>
    <mergeCell ref="C4:C11"/>
    <mergeCell ref="C12:C13"/>
    <mergeCell ref="C15:C16"/>
    <mergeCell ref="F12:F16"/>
    <mergeCell ref="F2:G2"/>
    <mergeCell ref="H2:J2"/>
    <mergeCell ref="A2:A3"/>
    <mergeCell ref="B2:E3"/>
    <mergeCell ref="D4:D10"/>
    <mergeCell ref="B4:B13"/>
    <mergeCell ref="H4:H16"/>
    <mergeCell ref="F4:F10"/>
  </mergeCells>
  <phoneticPr fontId="2"/>
  <dataValidations count="2">
    <dataValidation type="custom" operator="greaterThanOrEqual" allowBlank="1" showInputMessage="1" showErrorMessage="1" sqref="O5">
      <formula1>O5*100=INT(O5*100)</formula1>
    </dataValidation>
    <dataValidation type="custom" allowBlank="1" showInputMessage="1" showErrorMessage="1" sqref="G4:G16 I4:J16 O6:O16 O4">
      <formula1>G4*100=INT(G4*100)</formula1>
    </dataValidation>
  </dataValidations>
  <pageMargins left="0.7" right="0.7" top="0.75" bottom="0.75" header="0.3" footer="0.3"/>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入札金額内訳書</vt:lpstr>
      <vt:lpstr>単価表</vt:lpstr>
      <vt:lpstr>入札金額内訳書!Print_Area</vt:lpstr>
      <vt:lpstr>基本料金の総額</vt:lpstr>
      <vt:lpstr>基本料金単価</vt:lpstr>
      <vt:lpstr>契約月数</vt:lpstr>
      <vt:lpstr>契約電力等</vt:lpstr>
      <vt:lpstr>小計エリム</vt:lpstr>
      <vt:lpstr>小計給調</vt:lpstr>
      <vt:lpstr>小計公民館</vt:lpstr>
      <vt:lpstr>小計小学校</vt:lpstr>
      <vt:lpstr>小計中学校</vt:lpstr>
      <vt:lpstr>小計廃校</vt:lpstr>
      <vt:lpstr>小計文化センター</vt:lpstr>
      <vt:lpstr>単価表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2022-01-12T01:16:51Z</dcterms:created>
  <dcterms:modified xsi:type="dcterms:W3CDTF">2022-01-19T05:10:58Z</dcterms:modified>
</cp:coreProperties>
</file>