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01jofls1\0501000_清掃管理事務所$\04 施設係\204 【電力自由化関係】\03 公告関係\市HPリンク用\02 衛生施設\"/>
    </mc:Choice>
  </mc:AlternateContent>
  <bookViews>
    <workbookView xWindow="120" yWindow="108" windowWidth="23712" windowHeight="9840"/>
  </bookViews>
  <sheets>
    <sheet name="衛生施設" sheetId="4" r:id="rId1"/>
  </sheets>
  <definedNames>
    <definedName name="\A">#REF!</definedName>
    <definedName name="_xlnm.Print_Area" localSheetId="0">衛生施設!$A$1:$V$39</definedName>
  </definedNames>
  <calcPr calcId="162913"/>
</workbook>
</file>

<file path=xl/calcChain.xml><?xml version="1.0" encoding="utf-8"?>
<calcChain xmlns="http://schemas.openxmlformats.org/spreadsheetml/2006/main">
  <c r="D26" i="4" l="1"/>
  <c r="T31" i="4" l="1"/>
  <c r="S31" i="4"/>
  <c r="R31" i="4"/>
  <c r="Q31" i="4"/>
  <c r="P31" i="4"/>
  <c r="O31" i="4"/>
  <c r="N31" i="4"/>
  <c r="M31" i="4"/>
  <c r="L31" i="4"/>
  <c r="K31" i="4"/>
  <c r="J31" i="4"/>
  <c r="I31" i="4"/>
  <c r="D31" i="4"/>
  <c r="U30" i="4"/>
  <c r="U29" i="4"/>
  <c r="V29" i="4" s="1"/>
  <c r="T26" i="4"/>
  <c r="S26" i="4"/>
  <c r="R26" i="4"/>
  <c r="Q26" i="4"/>
  <c r="P26" i="4"/>
  <c r="O26" i="4"/>
  <c r="N26" i="4"/>
  <c r="M26" i="4"/>
  <c r="L26" i="4"/>
  <c r="K26" i="4"/>
  <c r="J26" i="4"/>
  <c r="I26" i="4"/>
  <c r="U25" i="4"/>
  <c r="T23" i="4"/>
  <c r="S23" i="4"/>
  <c r="R23" i="4"/>
  <c r="Q23" i="4"/>
  <c r="P23" i="4"/>
  <c r="O23" i="4"/>
  <c r="N23" i="4"/>
  <c r="M23" i="4"/>
  <c r="L23" i="4"/>
  <c r="K23" i="4"/>
  <c r="J23" i="4"/>
  <c r="I23" i="4"/>
  <c r="D23" i="4"/>
  <c r="U22" i="4"/>
  <c r="U21" i="4"/>
  <c r="V21" i="4" l="1"/>
  <c r="U26" i="4"/>
  <c r="V26" i="4" s="1"/>
  <c r="U23" i="4"/>
  <c r="V23" i="4" s="1"/>
  <c r="U31" i="4"/>
  <c r="V31" i="4" s="1"/>
  <c r="J34" i="4" s="1"/>
  <c r="J37" i="4" s="1"/>
  <c r="N37" i="4" s="1"/>
  <c r="R37" i="4" s="1"/>
</calcChain>
</file>

<file path=xl/sharedStrings.xml><?xml version="1.0" encoding="utf-8"?>
<sst xmlns="http://schemas.openxmlformats.org/spreadsheetml/2006/main" count="79" uniqueCount="63">
  <si>
    <t>施設名</t>
    <rPh sb="0" eb="2">
      <t>シセツ</t>
    </rPh>
    <rPh sb="2" eb="3">
      <t>メイ</t>
    </rPh>
    <phoneticPr fontId="1"/>
  </si>
  <si>
    <t>種別</t>
    <rPh sb="0" eb="2">
      <t>シュベツ</t>
    </rPh>
    <phoneticPr fontId="1"/>
  </si>
  <si>
    <t>基本料金A</t>
    <rPh sb="0" eb="2">
      <t>キホン</t>
    </rPh>
    <rPh sb="2" eb="4">
      <t>リョウキン</t>
    </rPh>
    <phoneticPr fontId="1"/>
  </si>
  <si>
    <t>基本料金単価（円/kW） a</t>
    <rPh sb="0" eb="2">
      <t>キホン</t>
    </rPh>
    <rPh sb="2" eb="4">
      <t>リョウキン</t>
    </rPh>
    <rPh sb="4" eb="6">
      <t>タンカ</t>
    </rPh>
    <rPh sb="7" eb="8">
      <t>エン</t>
    </rPh>
    <phoneticPr fontId="1"/>
  </si>
  <si>
    <t>契約電力（kW） b</t>
    <rPh sb="0" eb="2">
      <t>ケイヤク</t>
    </rPh>
    <rPh sb="2" eb="4">
      <t>デンリョク</t>
    </rPh>
    <phoneticPr fontId="1"/>
  </si>
  <si>
    <t>基本料金計（円） a×b×c×12月</t>
    <rPh sb="0" eb="2">
      <t>キホン</t>
    </rPh>
    <rPh sb="2" eb="4">
      <t>リョウキン</t>
    </rPh>
    <rPh sb="4" eb="5">
      <t>ケイ</t>
    </rPh>
    <rPh sb="6" eb="7">
      <t>エン</t>
    </rPh>
    <rPh sb="17" eb="18">
      <t>ガツ</t>
    </rPh>
    <phoneticPr fontId="1"/>
  </si>
  <si>
    <t>供給期間</t>
    <rPh sb="0" eb="2">
      <t>キョウキュウ</t>
    </rPh>
    <rPh sb="2" eb="4">
      <t>キカン</t>
    </rPh>
    <phoneticPr fontId="1"/>
  </si>
  <si>
    <t>2月</t>
  </si>
  <si>
    <t>3月</t>
  </si>
  <si>
    <t>4月</t>
  </si>
  <si>
    <t>5月</t>
  </si>
  <si>
    <t>6月</t>
  </si>
  <si>
    <t>7月</t>
  </si>
  <si>
    <t>8月</t>
  </si>
  <si>
    <t>9月</t>
  </si>
  <si>
    <t>10月</t>
  </si>
  <si>
    <t>11月</t>
  </si>
  <si>
    <t>12月</t>
  </si>
  <si>
    <t>1月</t>
  </si>
  <si>
    <t>計</t>
    <rPh sb="0" eb="1">
      <t>ケイ</t>
    </rPh>
    <phoneticPr fontId="1"/>
  </si>
  <si>
    <t>電力量料金　B</t>
    <rPh sb="0" eb="2">
      <t>デンリョク</t>
    </rPh>
    <rPh sb="2" eb="3">
      <t>リョウ</t>
    </rPh>
    <rPh sb="3" eb="5">
      <t>リョウキン</t>
    </rPh>
    <phoneticPr fontId="1"/>
  </si>
  <si>
    <t>電力量料金単価（円/kW） c</t>
    <rPh sb="0" eb="2">
      <t>デンリョク</t>
    </rPh>
    <rPh sb="2" eb="3">
      <t>リョウ</t>
    </rPh>
    <rPh sb="3" eb="5">
      <t>リョウキン</t>
    </rPh>
    <rPh sb="5" eb="7">
      <t>タンカ</t>
    </rPh>
    <rPh sb="8" eb="9">
      <t>エン</t>
    </rPh>
    <phoneticPr fontId="1"/>
  </si>
  <si>
    <t>電力量料金計（円） c×d</t>
    <rPh sb="0" eb="2">
      <t>デンリョク</t>
    </rPh>
    <rPh sb="2" eb="3">
      <t>リョウ</t>
    </rPh>
    <rPh sb="3" eb="5">
      <t>リョウキン</t>
    </rPh>
    <rPh sb="5" eb="6">
      <t>ケイ</t>
    </rPh>
    <rPh sb="7" eb="8">
      <t>エン</t>
    </rPh>
    <phoneticPr fontId="1"/>
  </si>
  <si>
    <t>商号または名称</t>
    <rPh sb="0" eb="2">
      <t>ショウゴウ</t>
    </rPh>
    <rPh sb="5" eb="7">
      <t>メイショウ</t>
    </rPh>
    <phoneticPr fontId="1"/>
  </si>
  <si>
    <t>件名</t>
    <rPh sb="0" eb="2">
      <t>ケンメイ</t>
    </rPh>
    <phoneticPr fontId="1"/>
  </si>
  <si>
    <t>１　水色の網掛け部分をすべて入力すること。（水色の網掛け部分以外のセルの数値等（関数を含む）は変更しないこと）</t>
    <rPh sb="2" eb="4">
      <t>ミズイロ</t>
    </rPh>
    <rPh sb="5" eb="6">
      <t>アミ</t>
    </rPh>
    <rPh sb="6" eb="7">
      <t>カ</t>
    </rPh>
    <rPh sb="8" eb="10">
      <t>ブブン</t>
    </rPh>
    <rPh sb="14" eb="16">
      <t>ニュウリョク</t>
    </rPh>
    <rPh sb="22" eb="24">
      <t>ミズイロ</t>
    </rPh>
    <rPh sb="25" eb="26">
      <t>アミ</t>
    </rPh>
    <rPh sb="26" eb="27">
      <t>カ</t>
    </rPh>
    <rPh sb="28" eb="30">
      <t>ブブン</t>
    </rPh>
    <rPh sb="30" eb="32">
      <t>イガイ</t>
    </rPh>
    <rPh sb="36" eb="38">
      <t>スウチ</t>
    </rPh>
    <rPh sb="38" eb="39">
      <t>トウ</t>
    </rPh>
    <rPh sb="40" eb="42">
      <t>カンスウ</t>
    </rPh>
    <rPh sb="43" eb="44">
      <t>フク</t>
    </rPh>
    <rPh sb="47" eb="49">
      <t>ヘンコウ</t>
    </rPh>
    <phoneticPr fontId="1"/>
  </si>
  <si>
    <t>２　入力する各料金の単価には消費税及び地方消費税相当額を含めること。なお、税率は10%とする。</t>
    <rPh sb="2" eb="4">
      <t>ニュウリョク</t>
    </rPh>
    <rPh sb="6" eb="7">
      <t>カク</t>
    </rPh>
    <rPh sb="7" eb="9">
      <t>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</si>
  <si>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３　入力する「基本料金単価（円/kW a」には、力率調整割引または割増の金額を含めないこと。なお、「力率調整 c」欄の率合いは、直近の実積率合いを採用している。</t>
    <rPh sb="2" eb="4">
      <t>ニュウリョク</t>
    </rPh>
    <rPh sb="7" eb="9">
      <t>キホン</t>
    </rPh>
    <rPh sb="9" eb="11">
      <t>リョウキン</t>
    </rPh>
    <rPh sb="11" eb="13">
      <t>タンカ</t>
    </rPh>
    <rPh sb="14" eb="15">
      <t>エン</t>
    </rPh>
    <rPh sb="24" eb="26">
      <t>リキリツ</t>
    </rPh>
    <rPh sb="26" eb="28">
      <t>チョウセイ</t>
    </rPh>
    <rPh sb="28" eb="30">
      <t>ワリビキ</t>
    </rPh>
    <rPh sb="33" eb="35">
      <t>ワリマシ</t>
    </rPh>
    <rPh sb="36" eb="38">
      <t>キンガク</t>
    </rPh>
    <rPh sb="39" eb="40">
      <t>フク</t>
    </rPh>
    <rPh sb="50" eb="52">
      <t>リキリツ</t>
    </rPh>
    <rPh sb="52" eb="54">
      <t>チョウセイ</t>
    </rPh>
    <rPh sb="57" eb="58">
      <t>ラン</t>
    </rPh>
    <rPh sb="59" eb="60">
      <t>リツ</t>
    </rPh>
    <rPh sb="60" eb="61">
      <t>ア</t>
    </rPh>
    <rPh sb="64" eb="66">
      <t>チョッキン</t>
    </rPh>
    <rPh sb="67" eb="70">
      <t>ジッセキリツ</t>
    </rPh>
    <rPh sb="70" eb="71">
      <t>ア</t>
    </rPh>
    <rPh sb="73" eb="75">
      <t>サイヨウ</t>
    </rPh>
    <phoneticPr fontId="1"/>
  </si>
  <si>
    <t>力率調整　c</t>
    <rPh sb="0" eb="2">
      <t>リキリツ</t>
    </rPh>
    <rPh sb="2" eb="4">
      <t>チョウセイ</t>
    </rPh>
    <phoneticPr fontId="1"/>
  </si>
  <si>
    <t>-</t>
    <phoneticPr fontId="1"/>
  </si>
  <si>
    <t>高圧電力S</t>
    <rPh sb="0" eb="2">
      <t>コウアツ</t>
    </rPh>
    <rPh sb="2" eb="4">
      <t>デンリョク</t>
    </rPh>
    <phoneticPr fontId="1"/>
  </si>
  <si>
    <t>電力量料金単価（円/kW）夏季 c</t>
    <rPh sb="0" eb="2">
      <t>デンリョク</t>
    </rPh>
    <rPh sb="2" eb="3">
      <t>リョウ</t>
    </rPh>
    <rPh sb="3" eb="5">
      <t>リョウキン</t>
    </rPh>
    <rPh sb="5" eb="7">
      <t>タンカ</t>
    </rPh>
    <rPh sb="8" eb="9">
      <t>エン</t>
    </rPh>
    <rPh sb="13" eb="15">
      <t>カキ</t>
    </rPh>
    <phoneticPr fontId="1"/>
  </si>
  <si>
    <t>電力量料金単価（円/kW）その他季 d</t>
    <rPh sb="0" eb="2">
      <t>デンリョク</t>
    </rPh>
    <rPh sb="2" eb="3">
      <t>リョウ</t>
    </rPh>
    <rPh sb="3" eb="5">
      <t>リョウキン</t>
    </rPh>
    <rPh sb="5" eb="7">
      <t>タンカ</t>
    </rPh>
    <rPh sb="8" eb="9">
      <t>エン</t>
    </rPh>
    <rPh sb="15" eb="16">
      <t>タ</t>
    </rPh>
    <rPh sb="16" eb="17">
      <t>キ</t>
    </rPh>
    <phoneticPr fontId="1"/>
  </si>
  <si>
    <t>予定使用電力量（kWh） 夏季　e</t>
    <rPh sb="0" eb="2">
      <t>ヨテイ</t>
    </rPh>
    <rPh sb="2" eb="4">
      <t>シヨウ</t>
    </rPh>
    <rPh sb="4" eb="6">
      <t>デンリョク</t>
    </rPh>
    <rPh sb="6" eb="7">
      <t>リョウ</t>
    </rPh>
    <rPh sb="13" eb="15">
      <t>カキ</t>
    </rPh>
    <phoneticPr fontId="1"/>
  </si>
  <si>
    <t>予定使用電力量（kWh） その他季　f</t>
    <rPh sb="0" eb="2">
      <t>ヨテイ</t>
    </rPh>
    <rPh sb="2" eb="4">
      <t>シヨウ</t>
    </rPh>
    <rPh sb="4" eb="6">
      <t>デンリョク</t>
    </rPh>
    <rPh sb="6" eb="7">
      <t>リョウ</t>
    </rPh>
    <rPh sb="15" eb="16">
      <t>タ</t>
    </rPh>
    <rPh sb="16" eb="17">
      <t>キ</t>
    </rPh>
    <phoneticPr fontId="1"/>
  </si>
  <si>
    <t>電力量料金計（円）(c×e)+(d×f)</t>
    <rPh sb="0" eb="2">
      <t>デンリョク</t>
    </rPh>
    <rPh sb="2" eb="3">
      <t>リョウ</t>
    </rPh>
    <rPh sb="3" eb="5">
      <t>リョウキン</t>
    </rPh>
    <rPh sb="5" eb="6">
      <t>ケイ</t>
    </rPh>
    <rPh sb="7" eb="8">
      <t>エン</t>
    </rPh>
    <phoneticPr fontId="1"/>
  </si>
  <si>
    <t>予定使用電力量（kWh） 　d</t>
    <rPh sb="0" eb="2">
      <t>ヨテイ</t>
    </rPh>
    <rPh sb="2" eb="4">
      <t>シヨウ</t>
    </rPh>
    <rPh sb="4" eb="6">
      <t>デンリョク</t>
    </rPh>
    <rPh sb="6" eb="7">
      <t>リョウ</t>
    </rPh>
    <phoneticPr fontId="1"/>
  </si>
  <si>
    <t>基本料金計（円） a×12月</t>
    <phoneticPr fontId="1"/>
  </si>
  <si>
    <t>中部衛生センター</t>
    <rPh sb="0" eb="2">
      <t>チュウブ</t>
    </rPh>
    <rPh sb="2" eb="4">
      <t>エイセイ</t>
    </rPh>
    <phoneticPr fontId="1"/>
  </si>
  <si>
    <t>○衛生施設</t>
    <rPh sb="1" eb="3">
      <t>エイセイ</t>
    </rPh>
    <rPh sb="3" eb="5">
      <t>シセツ</t>
    </rPh>
    <phoneticPr fontId="1"/>
  </si>
  <si>
    <t>南部衛生センター</t>
    <rPh sb="0" eb="2">
      <t>ナンブ</t>
    </rPh>
    <rPh sb="2" eb="4">
      <t>エイセイ</t>
    </rPh>
    <phoneticPr fontId="1"/>
  </si>
  <si>
    <t>５　入札金額の算定に当たっては、燃料費調整及び再生可能ネルギー発電促進賦課金の額を含めないこと。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1" eb="33">
      <t>ハツデン</t>
    </rPh>
    <rPh sb="33" eb="35">
      <t>ソクシン</t>
    </rPh>
    <rPh sb="35" eb="38">
      <t>フカキン</t>
    </rPh>
    <rPh sb="39" eb="40">
      <t>ガク</t>
    </rPh>
    <rPh sb="41" eb="42">
      <t>フク</t>
    </rPh>
    <phoneticPr fontId="1"/>
  </si>
  <si>
    <t>７　自動計算された各項目の金額に誤りがないか、必ず検算をすること。</t>
    <rPh sb="2" eb="4">
      <t>ジドウ</t>
    </rPh>
    <rPh sb="4" eb="6">
      <t>ケイサン</t>
    </rPh>
    <rPh sb="9" eb="10">
      <t>カク</t>
    </rPh>
    <rPh sb="10" eb="12">
      <t>コウモク</t>
    </rPh>
    <rPh sb="13" eb="15">
      <t>キンガク</t>
    </rPh>
    <rPh sb="16" eb="17">
      <t>アヤマ</t>
    </rPh>
    <rPh sb="23" eb="24">
      <t>カナラ</t>
    </rPh>
    <rPh sb="25" eb="27">
      <t>ケンザン</t>
    </rPh>
    <phoneticPr fontId="1"/>
  </si>
  <si>
    <t>予定使用電力量計(kwh）</t>
    <rPh sb="0" eb="2">
      <t>ヨテイ</t>
    </rPh>
    <rPh sb="2" eb="4">
      <t>シヨウ</t>
    </rPh>
    <rPh sb="4" eb="6">
      <t>デンリョク</t>
    </rPh>
    <rPh sb="6" eb="7">
      <t>リョウ</t>
    </rPh>
    <rPh sb="7" eb="8">
      <t>ケイ</t>
    </rPh>
    <phoneticPr fontId="1"/>
  </si>
  <si>
    <t>A+B（円）</t>
    <rPh sb="4" eb="5">
      <t>エン</t>
    </rPh>
    <phoneticPr fontId="1"/>
  </si>
  <si>
    <t>①</t>
    <phoneticPr fontId="1"/>
  </si>
  <si>
    <t>この金額を入札書に転記すること</t>
    <rPh sb="2" eb="4">
      <t>キンガク</t>
    </rPh>
    <rPh sb="5" eb="7">
      <t>ニュウサツ</t>
    </rPh>
    <rPh sb="7" eb="8">
      <t>ショ</t>
    </rPh>
    <rPh sb="9" eb="11">
      <t>テンキ</t>
    </rPh>
    <phoneticPr fontId="1"/>
  </si>
  <si>
    <t>総合計（税込み）</t>
    <rPh sb="0" eb="1">
      <t>ソウ</t>
    </rPh>
    <rPh sb="1" eb="3">
      <t>ゴウケイ</t>
    </rPh>
    <rPh sb="4" eb="6">
      <t>ゼイコミ</t>
    </rPh>
    <phoneticPr fontId="1"/>
  </si>
  <si>
    <t>総合計（税抜き）</t>
    <rPh sb="0" eb="1">
      <t>ソウ</t>
    </rPh>
    <rPh sb="1" eb="3">
      <t>ゴウケイ</t>
    </rPh>
    <rPh sb="4" eb="5">
      <t>ゼイ</t>
    </rPh>
    <rPh sb="5" eb="6">
      <t>ヌ</t>
    </rPh>
    <phoneticPr fontId="1"/>
  </si>
  <si>
    <t>消費税</t>
    <rPh sb="0" eb="3">
      <t>ショウヒゼイ</t>
    </rPh>
    <phoneticPr fontId="1"/>
  </si>
  <si>
    <t>円</t>
    <rPh sb="0" eb="1">
      <t>エン</t>
    </rPh>
    <phoneticPr fontId="1"/>
  </si>
  <si>
    <t>衛生施設で使用する電力の供給</t>
    <rPh sb="0" eb="2">
      <t>エイセイ</t>
    </rPh>
    <rPh sb="2" eb="4">
      <t>シセツ</t>
    </rPh>
    <rPh sb="5" eb="7">
      <t>シヨウ</t>
    </rPh>
    <rPh sb="9" eb="11">
      <t>デンリョク</t>
    </rPh>
    <rPh sb="12" eb="14">
      <t>キョウキュウ</t>
    </rPh>
    <phoneticPr fontId="1"/>
  </si>
  <si>
    <t>基本料金単価（円） a</t>
    <phoneticPr fontId="1"/>
  </si>
  <si>
    <t>４　各料金の単価は小数点以下第２位まで入力が可能であるが、各施設の毎月の電力量料金計は小数点以下を切り捨てとする。</t>
    <rPh sb="2" eb="3">
      <t>カク</t>
    </rPh>
    <rPh sb="3" eb="5">
      <t>リョウキン</t>
    </rPh>
    <rPh sb="6" eb="8">
      <t>タンカ</t>
    </rPh>
    <rPh sb="9" eb="12">
      <t>ショウスウテン</t>
    </rPh>
    <rPh sb="12" eb="14">
      <t>イカ</t>
    </rPh>
    <rPh sb="14" eb="15">
      <t>ダイ</t>
    </rPh>
    <rPh sb="16" eb="17">
      <t>イ</t>
    </rPh>
    <rPh sb="19" eb="21">
      <t>ニュウリョク</t>
    </rPh>
    <rPh sb="22" eb="24">
      <t>カノウ</t>
    </rPh>
    <rPh sb="29" eb="30">
      <t>カク</t>
    </rPh>
    <rPh sb="30" eb="32">
      <t>シセツ</t>
    </rPh>
    <rPh sb="33" eb="35">
      <t>マイツキ</t>
    </rPh>
    <rPh sb="36" eb="38">
      <t>デンリョク</t>
    </rPh>
    <rPh sb="38" eb="39">
      <t>リョウ</t>
    </rPh>
    <rPh sb="39" eb="41">
      <t>リョウキン</t>
    </rPh>
    <rPh sb="41" eb="42">
      <t>ケイ</t>
    </rPh>
    <rPh sb="43" eb="46">
      <t>ショウスウテン</t>
    </rPh>
    <rPh sb="46" eb="48">
      <t>イカ</t>
    </rPh>
    <rPh sb="49" eb="50">
      <t>キ</t>
    </rPh>
    <rPh sb="51" eb="52">
      <t>ス</t>
    </rPh>
    <phoneticPr fontId="1"/>
  </si>
  <si>
    <t>単年度合計（税込み）</t>
    <rPh sb="0" eb="3">
      <t>タンネンド</t>
    </rPh>
    <rPh sb="3" eb="5">
      <t>ゴウケイ</t>
    </rPh>
    <rPh sb="6" eb="8">
      <t>ゼイコミ</t>
    </rPh>
    <phoneticPr fontId="1"/>
  </si>
  <si>
    <t>②＝①×２年</t>
    <rPh sb="5" eb="6">
      <t>ネン</t>
    </rPh>
    <phoneticPr fontId="1"/>
  </si>
  <si>
    <t>③＝（②／1.1）1円未満切り上げ</t>
    <rPh sb="10" eb="11">
      <t>エン</t>
    </rPh>
    <rPh sb="11" eb="13">
      <t>ミマン</t>
    </rPh>
    <rPh sb="13" eb="14">
      <t>キ</t>
    </rPh>
    <rPh sb="15" eb="16">
      <t>ア</t>
    </rPh>
    <phoneticPr fontId="1"/>
  </si>
  <si>
    <t>④=（②ー③）</t>
    <phoneticPr fontId="1"/>
  </si>
  <si>
    <t>６　入札金額は表の最下段に記載の総合系（税抜き）③とするが、契約は内訳書に入力された単価による単価契約とするため、正確な単価を入力すること。</t>
    <rPh sb="2" eb="4">
      <t>ニュウサツ</t>
    </rPh>
    <rPh sb="4" eb="6">
      <t>キンガク</t>
    </rPh>
    <rPh sb="7" eb="8">
      <t>オモテ</t>
    </rPh>
    <rPh sb="9" eb="12">
      <t>サイカダン</t>
    </rPh>
    <rPh sb="13" eb="15">
      <t>キサイ</t>
    </rPh>
    <rPh sb="16" eb="18">
      <t>ソウゴウ</t>
    </rPh>
    <rPh sb="18" eb="19">
      <t>ケイ</t>
    </rPh>
    <rPh sb="20" eb="21">
      <t>ゼイ</t>
    </rPh>
    <rPh sb="21" eb="22">
      <t>ヌ</t>
    </rPh>
    <rPh sb="30" eb="32">
      <t>ケイヤク</t>
    </rPh>
    <rPh sb="33" eb="36">
      <t>ウチワケショ</t>
    </rPh>
    <rPh sb="37" eb="39">
      <t>ニュウリョク</t>
    </rPh>
    <rPh sb="42" eb="44">
      <t>タンカ</t>
    </rPh>
    <rPh sb="47" eb="49">
      <t>タンカ</t>
    </rPh>
    <rPh sb="49" eb="51">
      <t>ケイヤク</t>
    </rPh>
    <rPh sb="57" eb="59">
      <t>セイカク</t>
    </rPh>
    <rPh sb="60" eb="62">
      <t>タンカ</t>
    </rPh>
    <rPh sb="63" eb="65">
      <t>ニュウリョク</t>
    </rPh>
    <phoneticPr fontId="1"/>
  </si>
  <si>
    <t>従量電灯B</t>
    <rPh sb="0" eb="2">
      <t>ジュウリョウ</t>
    </rPh>
    <rPh sb="2" eb="3">
      <t>デン</t>
    </rPh>
    <rPh sb="3" eb="4">
      <t>トウ</t>
    </rPh>
    <phoneticPr fontId="1"/>
  </si>
  <si>
    <t>A</t>
    <phoneticPr fontId="1"/>
  </si>
  <si>
    <t>契約電流（A） b</t>
    <rPh sb="3" eb="4">
      <t>リュウ</t>
    </rPh>
    <phoneticPr fontId="1"/>
  </si>
  <si>
    <t>入　札　内　訳　書</t>
    <rPh sb="0" eb="1">
      <t>イ</t>
    </rPh>
    <rPh sb="2" eb="3">
      <t>サツ</t>
    </rPh>
    <rPh sb="4" eb="5">
      <t>ウチ</t>
    </rPh>
    <rPh sb="6" eb="7">
      <t>ワケ</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</si>
</sst>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00;[Red]#,##0.00"/>
    <numFmt numFmtId="178" formatCode="#,##0.0;[Red]#,##0.0"/>
  </numFmts>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6.5"/>
      <color theme="1"/>
      <name val="ＭＳ Ｐゴシック"/>
      <family val="2"/>
      <charset val="128"/>
      <scheme val="minor"/>
    </font>
    <font>
      <sz val="6.5"/>
      <color theme="1"/>
      <name val="ＭＳ Ｐゴシック"/>
      <family val="3"/>
      <charset val="128"/>
      <scheme val="minor"/>
    </font>
    <font>
      <sz val="11"/>
      <color theme="1"/>
      <name val="ＭＳ Ｐゴシック"/>
      <family val="2"/>
      <scheme val="minor"/>
    </font>
    <font>
      <sz val="11"/>
      <name val="ＭＳ Ｐゴシック"/>
      <family val="3"/>
      <charset val="128"/>
    </font>
    <font>
      <sz val="14"/>
      <name val="ＭＳ 明朝"/>
      <family val="1"/>
      <charset val="128"/>
    </font>
    <font>
      <b/>
      <sz val="14"/>
      <color indexed="8"/>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u/>
      <sz val="11"/>
      <color theme="1"/>
      <name val="ＭＳ Ｐゴシック"/>
      <family val="3"/>
      <charset val="128"/>
      <scheme val="minor"/>
    </font>
    <font>
      <b/>
      <sz val="9"/>
      <color theme="1"/>
      <name val="ＭＳ Ｐゴシック"/>
      <family val="3"/>
      <charset val="128"/>
      <scheme val="minor"/>
    </font>
  </fonts>
  <fills count="3">
    <fill>
      <patternFill patternType="none"/>
    </fill>
    <fill>
      <patternFill patternType="gray125"/>
    </fill>
    <fill>
      <patternFill patternType="solid">
        <fgColor theme="8" tint="0.59999389629810485"/>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style="thin">
        <color auto="1"/>
      </top>
      <bottom/>
      <diagonal/>
    </border>
    <border>
      <left style="hair">
        <color auto="1"/>
      </left>
      <right/>
      <top/>
      <bottom style="thin">
        <color auto="1"/>
      </bottom>
      <diagonal/>
    </border>
    <border>
      <left style="hair">
        <color auto="1"/>
      </left>
      <right style="hair">
        <color auto="1"/>
      </right>
      <top/>
      <bottom/>
      <diagonal/>
    </border>
    <border>
      <left/>
      <right style="hair">
        <color auto="1"/>
      </right>
      <top style="hair">
        <color auto="1"/>
      </top>
      <bottom style="hair">
        <color auto="1"/>
      </bottom>
      <diagonal/>
    </border>
    <border>
      <left style="thin">
        <color auto="1"/>
      </left>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bottom style="hair">
        <color auto="1"/>
      </bottom>
      <diagonal/>
    </border>
    <border diagonalDown="1">
      <left style="hair">
        <color auto="1"/>
      </left>
      <right style="hair">
        <color auto="1"/>
      </right>
      <top style="hair">
        <color auto="1"/>
      </top>
      <bottom style="hair">
        <color auto="1"/>
      </bottom>
      <diagonal style="hair">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diagonalDown="1">
      <left style="hair">
        <color auto="1"/>
      </left>
      <right style="thin">
        <color auto="1"/>
      </right>
      <top style="thin">
        <color auto="1"/>
      </top>
      <bottom style="hair">
        <color auto="1"/>
      </bottom>
      <diagonal style="hair">
        <color auto="1"/>
      </diagonal>
    </border>
  </borders>
  <cellStyleXfs count="5">
    <xf numFmtId="0" fontId="0" fillId="0" borderId="0">
      <alignment vertical="center"/>
    </xf>
    <xf numFmtId="0" fontId="8" fillId="0" borderId="0"/>
    <xf numFmtId="38" fontId="9" fillId="0" borderId="0" applyFont="0" applyFill="0" applyBorder="0" applyAlignment="0" applyProtection="0"/>
    <xf numFmtId="0" fontId="10" fillId="0" borderId="0"/>
    <xf numFmtId="0" fontId="9" fillId="0" borderId="0"/>
  </cellStyleXfs>
  <cellXfs count="111">
    <xf numFmtId="0" fontId="0" fillId="0" borderId="0" xfId="0">
      <alignment vertical="center"/>
    </xf>
    <xf numFmtId="0" fontId="3" fillId="0" borderId="1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5" fillId="0" borderId="17" xfId="0" applyFont="1" applyBorder="1" applyAlignment="1">
      <alignment horizontal="center" vertical="center"/>
    </xf>
    <xf numFmtId="177" fontId="4" fillId="0" borderId="19" xfId="0" applyNumberFormat="1" applyFont="1" applyBorder="1">
      <alignment vertical="center"/>
    </xf>
    <xf numFmtId="176" fontId="4" fillId="0" borderId="18" xfId="0" applyNumberFormat="1" applyFont="1" applyBorder="1">
      <alignment vertical="center"/>
    </xf>
    <xf numFmtId="176" fontId="4" fillId="0" borderId="21" xfId="0" applyNumberFormat="1" applyFont="1" applyBorder="1">
      <alignment vertical="center"/>
    </xf>
    <xf numFmtId="176" fontId="4" fillId="0" borderId="23" xfId="0" applyNumberFormat="1" applyFont="1" applyBorder="1">
      <alignment vertical="center"/>
    </xf>
    <xf numFmtId="176" fontId="4" fillId="0" borderId="24" xfId="0" applyNumberFormat="1" applyFont="1" applyBorder="1">
      <alignment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vertical="center" wrapText="1"/>
    </xf>
    <xf numFmtId="176" fontId="4" fillId="0" borderId="31" xfId="0" applyNumberFormat="1" applyFont="1" applyBorder="1">
      <alignment vertical="center"/>
    </xf>
    <xf numFmtId="0" fontId="5" fillId="0" borderId="20" xfId="0" applyFont="1" applyBorder="1" applyAlignment="1">
      <alignment horizontal="center" vertical="center"/>
    </xf>
    <xf numFmtId="176" fontId="5" fillId="0" borderId="23" xfId="0" applyNumberFormat="1" applyFont="1" applyBorder="1" applyAlignment="1">
      <alignment horizontal="center" vertical="center"/>
    </xf>
    <xf numFmtId="0" fontId="5" fillId="0" borderId="32" xfId="0" applyFont="1" applyBorder="1">
      <alignment vertical="center"/>
    </xf>
    <xf numFmtId="0" fontId="5" fillId="0" borderId="33" xfId="0" applyFont="1" applyBorder="1">
      <alignment vertical="center"/>
    </xf>
    <xf numFmtId="176" fontId="4" fillId="0" borderId="35" xfId="0" applyNumberFormat="1" applyFont="1" applyBorder="1">
      <alignment vertical="center"/>
    </xf>
    <xf numFmtId="176" fontId="4" fillId="0" borderId="34" xfId="0" applyNumberFormat="1" applyFont="1" applyBorder="1">
      <alignment vertical="center"/>
    </xf>
    <xf numFmtId="0" fontId="5" fillId="0" borderId="16" xfId="0" applyFont="1" applyBorder="1" applyAlignment="1">
      <alignment horizontal="center" vertical="center"/>
    </xf>
    <xf numFmtId="0" fontId="5" fillId="0" borderId="16" xfId="0" applyFont="1" applyBorder="1" applyAlignment="1">
      <alignment vertical="center" wrapText="1"/>
    </xf>
    <xf numFmtId="0" fontId="5" fillId="0" borderId="39" xfId="0" applyFont="1" applyBorder="1">
      <alignment vertical="center"/>
    </xf>
    <xf numFmtId="176" fontId="4" fillId="0" borderId="42" xfId="0" applyNumberFormat="1" applyFont="1" applyBorder="1">
      <alignment vertical="center"/>
    </xf>
    <xf numFmtId="176" fontId="4" fillId="0" borderId="40" xfId="0" applyNumberFormat="1" applyFont="1" applyBorder="1">
      <alignment vertical="center"/>
    </xf>
    <xf numFmtId="176" fontId="4" fillId="0" borderId="43" xfId="0" applyNumberFormat="1" applyFont="1" applyBorder="1">
      <alignment vertical="center"/>
    </xf>
    <xf numFmtId="0" fontId="0" fillId="0" borderId="0" xfId="0" applyAlignment="1">
      <alignment horizontal="center"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shrinkToFit="1"/>
    </xf>
    <xf numFmtId="0" fontId="14" fillId="0" borderId="0" xfId="0" applyFont="1">
      <alignment vertical="center"/>
    </xf>
    <xf numFmtId="0" fontId="13" fillId="0" borderId="0" xfId="0" applyFont="1" applyAlignment="1">
      <alignment horizontal="center" vertical="center"/>
    </xf>
    <xf numFmtId="0" fontId="13"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176" fontId="4" fillId="0" borderId="0" xfId="0" applyNumberFormat="1" applyFont="1" applyBorder="1" applyAlignment="1">
      <alignment horizontal="center" vertical="center" shrinkToFit="1"/>
    </xf>
    <xf numFmtId="0" fontId="0" fillId="0" borderId="3" xfId="0" applyBorder="1">
      <alignment vertical="center"/>
    </xf>
    <xf numFmtId="177" fontId="4" fillId="0" borderId="49" xfId="0" applyNumberFormat="1" applyFont="1" applyBorder="1">
      <alignment vertical="center"/>
    </xf>
    <xf numFmtId="177" fontId="4" fillId="2" borderId="22" xfId="0" applyNumberFormat="1" applyFont="1" applyFill="1" applyBorder="1">
      <alignment vertical="center"/>
    </xf>
    <xf numFmtId="177" fontId="4" fillId="2" borderId="23" xfId="0" applyNumberFormat="1" applyFont="1" applyFill="1" applyBorder="1">
      <alignment vertical="center"/>
    </xf>
    <xf numFmtId="177" fontId="4" fillId="2" borderId="26" xfId="0" applyNumberFormat="1" applyFont="1" applyFill="1" applyBorder="1">
      <alignment vertical="center"/>
    </xf>
    <xf numFmtId="0" fontId="13" fillId="0" borderId="0" xfId="0" applyFont="1" applyBorder="1" applyAlignment="1">
      <alignment horizontal="center" vertical="center"/>
    </xf>
    <xf numFmtId="0" fontId="13" fillId="0" borderId="0" xfId="0" applyFont="1" applyBorder="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2" borderId="1" xfId="0" applyFill="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vertical="center" shrinkToFit="1"/>
    </xf>
    <xf numFmtId="0" fontId="4" fillId="0" borderId="25"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176" fontId="5" fillId="2" borderId="29" xfId="0" applyNumberFormat="1"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76" fontId="5" fillId="0" borderId="23" xfId="0" applyNumberFormat="1" applyFont="1" applyBorder="1" applyAlignment="1">
      <alignment horizontal="center" vertical="center"/>
    </xf>
    <xf numFmtId="0" fontId="5" fillId="0" borderId="19" xfId="0" applyFont="1" applyBorder="1" applyAlignment="1">
      <alignment horizontal="center" vertical="center"/>
    </xf>
    <xf numFmtId="178" fontId="5" fillId="0" borderId="30" xfId="0" applyNumberFormat="1" applyFont="1" applyBorder="1" applyAlignment="1">
      <alignment horizontal="center" vertical="center"/>
    </xf>
    <xf numFmtId="178" fontId="0" fillId="0" borderId="7" xfId="0" applyNumberFormat="1" applyBorder="1" applyAlignment="1">
      <alignment horizontal="center" vertical="center"/>
    </xf>
    <xf numFmtId="178" fontId="0" fillId="0" borderId="8" xfId="0" applyNumberForma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14" xfId="0" applyFont="1" applyBorder="1" applyAlignment="1">
      <alignment horizontal="center" vertical="center"/>
    </xf>
    <xf numFmtId="0" fontId="0" fillId="0" borderId="15" xfId="0" applyBorder="1" applyAlignment="1">
      <alignment horizontal="center" vertical="center"/>
    </xf>
    <xf numFmtId="178" fontId="5" fillId="2" borderId="18" xfId="0" applyNumberFormat="1" applyFont="1" applyFill="1" applyBorder="1" applyAlignment="1">
      <alignment horizontal="center" vertical="center"/>
    </xf>
    <xf numFmtId="178" fontId="0" fillId="2" borderId="9" xfId="0" applyNumberFormat="1" applyFill="1" applyBorder="1" applyAlignment="1">
      <alignment horizontal="center" vertical="center"/>
    </xf>
    <xf numFmtId="178" fontId="0" fillId="2" borderId="19" xfId="0" applyNumberFormat="1" applyFill="1" applyBorder="1" applyAlignment="1">
      <alignment horizontal="center" vertical="center"/>
    </xf>
    <xf numFmtId="178" fontId="0" fillId="2" borderId="10" xfId="0" applyNumberFormat="1" applyFill="1" applyBorder="1" applyAlignment="1">
      <alignment horizontal="center" vertical="center"/>
    </xf>
    <xf numFmtId="0" fontId="5" fillId="0" borderId="39" xfId="0" applyFont="1" applyBorder="1" applyAlignment="1">
      <alignment horizontal="center" vertical="center"/>
    </xf>
    <xf numFmtId="0" fontId="0" fillId="0" borderId="33" xfId="0" applyBorder="1" applyAlignment="1">
      <alignment horizontal="center" vertical="center"/>
    </xf>
    <xf numFmtId="176" fontId="5" fillId="0" borderId="40" xfId="0" applyNumberFormat="1" applyFont="1" applyBorder="1" applyAlignment="1">
      <alignment horizontal="center" vertical="center"/>
    </xf>
    <xf numFmtId="0" fontId="0" fillId="0" borderId="41" xfId="0" applyBorder="1" applyAlignment="1">
      <alignment horizontal="center" vertical="center"/>
    </xf>
    <xf numFmtId="176" fontId="5" fillId="0" borderId="36" xfId="0" applyNumberFormat="1" applyFont="1" applyBorder="1" applyAlignment="1">
      <alignment horizontal="center" vertical="center" shrinkToFit="1"/>
    </xf>
    <xf numFmtId="0" fontId="0" fillId="0" borderId="37" xfId="0" applyBorder="1" applyAlignment="1">
      <alignment horizontal="center" vertical="center" shrinkToFit="1"/>
    </xf>
    <xf numFmtId="0" fontId="4" fillId="0" borderId="36" xfId="0" applyFont="1" applyBorder="1" applyAlignment="1">
      <alignment horizontal="center" vertical="center"/>
    </xf>
    <xf numFmtId="0" fontId="4" fillId="0" borderId="38" xfId="0" applyFont="1" applyBorder="1" applyAlignment="1">
      <alignment horizontal="center" vertical="center"/>
    </xf>
    <xf numFmtId="178" fontId="5" fillId="0" borderId="21" xfId="0" applyNumberFormat="1" applyFont="1" applyBorder="1" applyAlignment="1">
      <alignment horizontal="center" vertical="center"/>
    </xf>
    <xf numFmtId="178" fontId="0" fillId="0" borderId="11" xfId="0" applyNumberFormat="1" applyBorder="1" applyAlignment="1">
      <alignment horizontal="center" vertical="center"/>
    </xf>
    <xf numFmtId="0" fontId="12" fillId="0" borderId="0" xfId="0" applyFont="1" applyBorder="1" applyAlignment="1">
      <alignment horizontal="center" vertical="center"/>
    </xf>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2" fillId="0" borderId="48" xfId="0" applyFont="1" applyBorder="1" applyAlignment="1">
      <alignment horizontal="center" vertical="center"/>
    </xf>
    <xf numFmtId="176" fontId="13" fillId="0" borderId="44" xfId="0" applyNumberFormat="1" applyFont="1" applyBorder="1" applyAlignment="1">
      <alignment vertical="center"/>
    </xf>
    <xf numFmtId="176" fontId="13" fillId="0" borderId="45" xfId="0" applyNumberFormat="1" applyFont="1" applyBorder="1" applyAlignment="1">
      <alignment vertical="center"/>
    </xf>
    <xf numFmtId="176" fontId="13" fillId="0" borderId="46" xfId="0" applyNumberFormat="1" applyFont="1" applyBorder="1" applyAlignment="1">
      <alignment vertical="center"/>
    </xf>
    <xf numFmtId="176" fontId="15" fillId="0" borderId="0" xfId="0" applyNumberFormat="1" applyFont="1" applyBorder="1" applyAlignment="1">
      <alignment vertical="center"/>
    </xf>
    <xf numFmtId="176" fontId="13" fillId="0" borderId="0" xfId="0" applyNumberFormat="1" applyFont="1" applyBorder="1" applyAlignment="1">
      <alignment vertical="center"/>
    </xf>
    <xf numFmtId="0" fontId="3" fillId="0" borderId="47" xfId="0" applyFont="1" applyBorder="1" applyAlignment="1">
      <alignment horizontal="center" vertical="center"/>
    </xf>
    <xf numFmtId="0" fontId="3" fillId="0" borderId="0" xfId="0" applyFont="1" applyBorder="1" applyAlignment="1">
      <alignment horizontal="center" vertical="center"/>
    </xf>
    <xf numFmtId="176" fontId="15" fillId="0" borderId="44" xfId="0" applyNumberFormat="1" applyFont="1" applyBorder="1" applyAlignment="1">
      <alignment vertical="center"/>
    </xf>
    <xf numFmtId="176" fontId="15" fillId="0" borderId="45" xfId="0" applyNumberFormat="1" applyFont="1" applyBorder="1" applyAlignment="1">
      <alignment vertical="center"/>
    </xf>
    <xf numFmtId="176" fontId="15" fillId="0" borderId="46" xfId="0" applyNumberFormat="1" applyFont="1" applyBorder="1" applyAlignment="1">
      <alignment vertical="center"/>
    </xf>
    <xf numFmtId="0" fontId="11" fillId="0" borderId="0" xfId="0" applyFont="1" applyAlignment="1">
      <alignment horizontal="center" vertical="center"/>
    </xf>
    <xf numFmtId="0" fontId="0" fillId="0" borderId="0" xfId="0" applyAlignment="1">
      <alignment horizontal="center" vertical="center"/>
    </xf>
  </cellXfs>
  <cellStyles count="5">
    <cellStyle name="桁区切り 2" xfId="2"/>
    <cellStyle name="標準" xfId="0" builtinId="0"/>
    <cellStyle name="標準 2" xfId="1"/>
    <cellStyle name="標準 2 2" xfId="4"/>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7327</xdr:colOff>
      <xdr:row>18</xdr:row>
      <xdr:rowOff>7327</xdr:rowOff>
    </xdr:from>
    <xdr:to>
      <xdr:col>21</xdr:col>
      <xdr:colOff>7327</xdr:colOff>
      <xdr:row>20</xdr:row>
      <xdr:rowOff>7327</xdr:rowOff>
    </xdr:to>
    <xdr:cxnSp macro="">
      <xdr:nvCxnSpPr>
        <xdr:cNvPr id="3" name="直線コネクタ 2"/>
        <xdr:cNvCxnSpPr/>
      </xdr:nvCxnSpPr>
      <xdr:spPr>
        <a:xfrm>
          <a:off x="9473712" y="3062654"/>
          <a:ext cx="439615" cy="337038"/>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7327</xdr:colOff>
      <xdr:row>26</xdr:row>
      <xdr:rowOff>14654</xdr:rowOff>
    </xdr:from>
    <xdr:to>
      <xdr:col>21</xdr:col>
      <xdr:colOff>7327</xdr:colOff>
      <xdr:row>28</xdr:row>
      <xdr:rowOff>14654</xdr:rowOff>
    </xdr:to>
    <xdr:cxnSp macro="">
      <xdr:nvCxnSpPr>
        <xdr:cNvPr id="5" name="直線コネクタ 4"/>
        <xdr:cNvCxnSpPr/>
      </xdr:nvCxnSpPr>
      <xdr:spPr>
        <a:xfrm>
          <a:off x="9473712" y="4418135"/>
          <a:ext cx="439615" cy="337038"/>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8"/>
  <sheetViews>
    <sheetView tabSelected="1" view="pageBreakPreview" zoomScale="130" zoomScaleNormal="130" zoomScaleSheetLayoutView="130" workbookViewId="0">
      <selection activeCell="S5" sqref="S5"/>
    </sheetView>
  </sheetViews>
  <sheetFormatPr defaultRowHeight="13.2" x14ac:dyDescent="0.2"/>
  <cols>
    <col min="2" max="2" width="6.21875" bestFit="1" customWidth="1"/>
    <col min="3" max="3" width="15.6640625" bestFit="1" customWidth="1"/>
    <col min="4" max="4" width="2.21875" bestFit="1" customWidth="1"/>
    <col min="5" max="5" width="2.44140625" bestFit="1" customWidth="1"/>
    <col min="6" max="6" width="3.88671875" customWidth="1"/>
    <col min="7" max="7" width="0.44140625" customWidth="1"/>
    <col min="8" max="8" width="17.33203125" bestFit="1" customWidth="1"/>
    <col min="9" max="11" width="5.44140625" bestFit="1" customWidth="1"/>
    <col min="12" max="13" width="5.109375" bestFit="1" customWidth="1"/>
    <col min="14" max="20" width="5.21875" bestFit="1" customWidth="1"/>
    <col min="21" max="21" width="5.77734375" bestFit="1" customWidth="1"/>
    <col min="22" max="22" width="9" style="27" customWidth="1"/>
    <col min="23" max="23" width="9.77734375" customWidth="1"/>
  </cols>
  <sheetData>
    <row r="1" spans="1:22" ht="3.75" customHeight="1" x14ac:dyDescent="0.2"/>
    <row r="2" spans="1:22" ht="24" customHeight="1" x14ac:dyDescent="0.2">
      <c r="A2" s="109" t="s">
        <v>62</v>
      </c>
      <c r="B2" s="110"/>
      <c r="C2" s="110"/>
      <c r="D2" s="110"/>
      <c r="E2" s="110"/>
      <c r="F2" s="110"/>
      <c r="G2" s="110"/>
      <c r="H2" s="110"/>
      <c r="I2" s="110"/>
      <c r="J2" s="110"/>
      <c r="K2" s="110"/>
      <c r="L2" s="110"/>
      <c r="M2" s="110"/>
      <c r="N2" s="110"/>
      <c r="O2" s="110"/>
      <c r="P2" s="110"/>
      <c r="Q2" s="110"/>
      <c r="R2" s="110"/>
      <c r="S2" s="110"/>
      <c r="T2" s="110"/>
      <c r="U2" s="110"/>
      <c r="V2" s="110"/>
    </row>
    <row r="3" spans="1:22" x14ac:dyDescent="0.2">
      <c r="A3" s="48" t="s">
        <v>23</v>
      </c>
      <c r="B3" s="49"/>
      <c r="C3" s="49"/>
      <c r="D3" s="50"/>
      <c r="E3" s="50"/>
      <c r="F3" s="50"/>
      <c r="G3" s="50"/>
      <c r="H3" s="50"/>
      <c r="I3" s="50"/>
      <c r="J3" s="50"/>
    </row>
    <row r="4" spans="1:22" x14ac:dyDescent="0.2">
      <c r="A4" s="49" t="s">
        <v>24</v>
      </c>
      <c r="B4" s="49"/>
      <c r="C4" s="49"/>
      <c r="D4" s="48" t="s">
        <v>51</v>
      </c>
      <c r="E4" s="49"/>
      <c r="F4" s="49"/>
      <c r="G4" s="49"/>
      <c r="H4" s="49"/>
      <c r="I4" s="49"/>
      <c r="J4" s="49"/>
    </row>
    <row r="6" spans="1:22" x14ac:dyDescent="0.2">
      <c r="A6" t="s">
        <v>25</v>
      </c>
    </row>
    <row r="7" spans="1:22" x14ac:dyDescent="0.2">
      <c r="A7" t="s">
        <v>26</v>
      </c>
    </row>
    <row r="8" spans="1:22" x14ac:dyDescent="0.2">
      <c r="A8" s="59" t="s">
        <v>27</v>
      </c>
      <c r="B8" s="59"/>
      <c r="C8" s="59"/>
      <c r="D8" s="59"/>
      <c r="E8" s="59"/>
      <c r="F8" s="59"/>
      <c r="G8" s="59"/>
      <c r="H8" s="59"/>
      <c r="I8" s="59"/>
      <c r="J8" s="59"/>
      <c r="K8" s="59"/>
      <c r="L8" s="59"/>
      <c r="M8" s="59"/>
      <c r="N8" s="59"/>
      <c r="O8" s="59"/>
      <c r="P8" s="59"/>
      <c r="Q8" s="59"/>
      <c r="R8" s="59"/>
      <c r="S8" s="59"/>
      <c r="T8" s="59"/>
      <c r="U8" s="59"/>
      <c r="V8" s="59"/>
    </row>
    <row r="9" spans="1:22" x14ac:dyDescent="0.2">
      <c r="A9" t="s">
        <v>53</v>
      </c>
    </row>
    <row r="10" spans="1:22" x14ac:dyDescent="0.2">
      <c r="A10" t="s">
        <v>41</v>
      </c>
    </row>
    <row r="11" spans="1:22" x14ac:dyDescent="0.2">
      <c r="A11" t="s">
        <v>58</v>
      </c>
    </row>
    <row r="12" spans="1:22" x14ac:dyDescent="0.2">
      <c r="A12" t="s">
        <v>42</v>
      </c>
    </row>
    <row r="16" spans="1:22" x14ac:dyDescent="0.2">
      <c r="A16" t="s">
        <v>39</v>
      </c>
    </row>
    <row r="17" spans="1:22" x14ac:dyDescent="0.2">
      <c r="A17" s="51" t="s">
        <v>0</v>
      </c>
      <c r="B17" s="52" t="s">
        <v>1</v>
      </c>
      <c r="C17" s="53" t="s">
        <v>2</v>
      </c>
      <c r="D17" s="54"/>
      <c r="E17" s="54"/>
      <c r="F17" s="54"/>
      <c r="G17" s="55"/>
      <c r="H17" s="52" t="s">
        <v>20</v>
      </c>
      <c r="I17" s="52"/>
      <c r="J17" s="52"/>
      <c r="K17" s="52"/>
      <c r="L17" s="52"/>
      <c r="M17" s="52"/>
      <c r="N17" s="52"/>
      <c r="O17" s="52"/>
      <c r="P17" s="52"/>
      <c r="Q17" s="52"/>
      <c r="R17" s="52"/>
      <c r="S17" s="52"/>
      <c r="T17" s="52"/>
      <c r="U17" s="52"/>
    </row>
    <row r="18" spans="1:22" x14ac:dyDescent="0.2">
      <c r="A18" s="52"/>
      <c r="B18" s="52"/>
      <c r="C18" s="56"/>
      <c r="D18" s="57"/>
      <c r="E18" s="57"/>
      <c r="F18" s="57"/>
      <c r="G18" s="58"/>
      <c r="H18" s="1" t="s">
        <v>6</v>
      </c>
      <c r="I18" s="10" t="s">
        <v>9</v>
      </c>
      <c r="J18" s="10" t="s">
        <v>10</v>
      </c>
      <c r="K18" s="10" t="s">
        <v>11</v>
      </c>
      <c r="L18" s="10" t="s">
        <v>12</v>
      </c>
      <c r="M18" s="10" t="s">
        <v>13</v>
      </c>
      <c r="N18" s="10" t="s">
        <v>14</v>
      </c>
      <c r="O18" s="10" t="s">
        <v>15</v>
      </c>
      <c r="P18" s="10" t="s">
        <v>16</v>
      </c>
      <c r="Q18" s="10" t="s">
        <v>17</v>
      </c>
      <c r="R18" s="10" t="s">
        <v>18</v>
      </c>
      <c r="S18" s="10" t="s">
        <v>7</v>
      </c>
      <c r="T18" s="10" t="s">
        <v>8</v>
      </c>
      <c r="U18" s="4" t="s">
        <v>19</v>
      </c>
    </row>
    <row r="19" spans="1:22" x14ac:dyDescent="0.2">
      <c r="A19" s="71" t="s">
        <v>38</v>
      </c>
      <c r="B19" s="75" t="s">
        <v>30</v>
      </c>
      <c r="C19" s="77" t="s">
        <v>3</v>
      </c>
      <c r="D19" s="79"/>
      <c r="E19" s="80"/>
      <c r="F19" s="80"/>
      <c r="G19" s="80"/>
      <c r="H19" s="2" t="s">
        <v>31</v>
      </c>
      <c r="I19" s="43"/>
      <c r="J19" s="43"/>
      <c r="K19" s="43"/>
      <c r="L19" s="43"/>
      <c r="M19" s="43"/>
      <c r="N19" s="43"/>
      <c r="O19" s="43"/>
      <c r="P19" s="43"/>
      <c r="Q19" s="43"/>
      <c r="R19" s="43"/>
      <c r="S19" s="43"/>
      <c r="T19" s="43"/>
      <c r="U19" s="6"/>
      <c r="V19" s="28"/>
    </row>
    <row r="20" spans="1:22" x14ac:dyDescent="0.2">
      <c r="A20" s="72"/>
      <c r="B20" s="75"/>
      <c r="C20" s="78"/>
      <c r="D20" s="81"/>
      <c r="E20" s="82"/>
      <c r="F20" s="82"/>
      <c r="G20" s="82"/>
      <c r="H20" s="3" t="s">
        <v>32</v>
      </c>
      <c r="I20" s="44"/>
      <c r="J20" s="44"/>
      <c r="K20" s="44"/>
      <c r="L20" s="44"/>
      <c r="M20" s="44"/>
      <c r="N20" s="44"/>
      <c r="O20" s="44"/>
      <c r="P20" s="44"/>
      <c r="Q20" s="44"/>
      <c r="R20" s="44"/>
      <c r="S20" s="44"/>
      <c r="T20" s="44"/>
      <c r="U20" s="5"/>
      <c r="V20" s="34" t="s">
        <v>43</v>
      </c>
    </row>
    <row r="21" spans="1:22" x14ac:dyDescent="0.2">
      <c r="A21" s="73"/>
      <c r="B21" s="76"/>
      <c r="C21" s="83" t="s">
        <v>4</v>
      </c>
      <c r="D21" s="85">
        <v>191</v>
      </c>
      <c r="E21" s="86"/>
      <c r="F21" s="86"/>
      <c r="G21" s="86"/>
      <c r="H21" s="23" t="s">
        <v>33</v>
      </c>
      <c r="I21" s="26"/>
      <c r="J21" s="26"/>
      <c r="K21" s="26"/>
      <c r="L21" s="24">
        <v>39029</v>
      </c>
      <c r="M21" s="24">
        <v>79801</v>
      </c>
      <c r="N21" s="24">
        <v>76881</v>
      </c>
      <c r="O21" s="24">
        <v>35889</v>
      </c>
      <c r="P21" s="26"/>
      <c r="Q21" s="26"/>
      <c r="R21" s="26"/>
      <c r="S21" s="26"/>
      <c r="T21" s="26"/>
      <c r="U21" s="25">
        <f>SUM(I21:T21)</f>
        <v>231600</v>
      </c>
      <c r="V21" s="33">
        <f>U21+U22</f>
        <v>869957</v>
      </c>
    </row>
    <row r="22" spans="1:22" x14ac:dyDescent="0.2">
      <c r="A22" s="73"/>
      <c r="B22" s="76"/>
      <c r="C22" s="84"/>
      <c r="D22" s="87" t="s">
        <v>28</v>
      </c>
      <c r="E22" s="88"/>
      <c r="F22" s="89">
        <v>1</v>
      </c>
      <c r="G22" s="90"/>
      <c r="H22" s="18" t="s">
        <v>34</v>
      </c>
      <c r="I22" s="19">
        <v>71950</v>
      </c>
      <c r="J22" s="19">
        <v>69613</v>
      </c>
      <c r="K22" s="19">
        <v>75786</v>
      </c>
      <c r="L22" s="19">
        <v>39030</v>
      </c>
      <c r="M22" s="26"/>
      <c r="N22" s="26"/>
      <c r="O22" s="19">
        <v>35888</v>
      </c>
      <c r="P22" s="19">
        <v>67965</v>
      </c>
      <c r="Q22" s="19">
        <v>68831</v>
      </c>
      <c r="R22" s="19">
        <v>67385</v>
      </c>
      <c r="S22" s="19">
        <v>72198</v>
      </c>
      <c r="T22" s="19">
        <v>69711</v>
      </c>
      <c r="U22" s="20">
        <f>SUM(I22:T22)</f>
        <v>638357</v>
      </c>
      <c r="V22" s="32" t="s">
        <v>44</v>
      </c>
    </row>
    <row r="23" spans="1:22" x14ac:dyDescent="0.2">
      <c r="A23" s="73"/>
      <c r="B23" s="76"/>
      <c r="C23" s="21" t="s">
        <v>5</v>
      </c>
      <c r="D23" s="91">
        <f>D19*D21*F22*12</f>
        <v>0</v>
      </c>
      <c r="E23" s="92"/>
      <c r="F23" s="92"/>
      <c r="G23" s="92"/>
      <c r="H23" s="22" t="s">
        <v>35</v>
      </c>
      <c r="I23" s="9">
        <f t="shared" ref="I23:T23" si="0">ROUNDDOWN((I19*I21)+(I20*I22),0)</f>
        <v>0</v>
      </c>
      <c r="J23" s="9">
        <f t="shared" si="0"/>
        <v>0</v>
      </c>
      <c r="K23" s="9">
        <f t="shared" si="0"/>
        <v>0</v>
      </c>
      <c r="L23" s="9">
        <f t="shared" si="0"/>
        <v>0</v>
      </c>
      <c r="M23" s="9">
        <f t="shared" si="0"/>
        <v>0</v>
      </c>
      <c r="N23" s="9">
        <f t="shared" si="0"/>
        <v>0</v>
      </c>
      <c r="O23" s="9">
        <f t="shared" si="0"/>
        <v>0</v>
      </c>
      <c r="P23" s="9">
        <f t="shared" si="0"/>
        <v>0</v>
      </c>
      <c r="Q23" s="9">
        <f t="shared" si="0"/>
        <v>0</v>
      </c>
      <c r="R23" s="9">
        <f t="shared" si="0"/>
        <v>0</v>
      </c>
      <c r="S23" s="9">
        <f t="shared" si="0"/>
        <v>0</v>
      </c>
      <c r="T23" s="9">
        <f t="shared" si="0"/>
        <v>0</v>
      </c>
      <c r="U23" s="7">
        <f>SUM(I23:T23)</f>
        <v>0</v>
      </c>
      <c r="V23" s="33">
        <f>D23+U23</f>
        <v>0</v>
      </c>
    </row>
    <row r="24" spans="1:22" x14ac:dyDescent="0.2">
      <c r="A24" s="73"/>
      <c r="B24" s="60" t="s">
        <v>59</v>
      </c>
      <c r="C24" s="11" t="s">
        <v>52</v>
      </c>
      <c r="D24" s="63"/>
      <c r="E24" s="64"/>
      <c r="F24" s="64"/>
      <c r="G24" s="65"/>
      <c r="H24" s="2" t="s">
        <v>21</v>
      </c>
      <c r="I24" s="45"/>
      <c r="J24" s="45"/>
      <c r="K24" s="45"/>
      <c r="L24" s="45"/>
      <c r="M24" s="45"/>
      <c r="N24" s="45"/>
      <c r="O24" s="45"/>
      <c r="P24" s="45"/>
      <c r="Q24" s="45"/>
      <c r="R24" s="45"/>
      <c r="S24" s="45"/>
      <c r="T24" s="45"/>
      <c r="U24" s="42"/>
      <c r="V24" s="29"/>
    </row>
    <row r="25" spans="1:22" x14ac:dyDescent="0.2">
      <c r="A25" s="73"/>
      <c r="B25" s="61"/>
      <c r="C25" s="15" t="s">
        <v>61</v>
      </c>
      <c r="D25" s="16">
        <v>20</v>
      </c>
      <c r="E25" s="16" t="s">
        <v>60</v>
      </c>
      <c r="F25" s="66" t="s">
        <v>29</v>
      </c>
      <c r="G25" s="67"/>
      <c r="H25" s="17" t="s">
        <v>36</v>
      </c>
      <c r="I25" s="8">
        <v>11</v>
      </c>
      <c r="J25" s="8">
        <v>13</v>
      </c>
      <c r="K25" s="8">
        <v>11</v>
      </c>
      <c r="L25" s="8">
        <v>18</v>
      </c>
      <c r="M25" s="8">
        <v>21</v>
      </c>
      <c r="N25" s="8">
        <v>15</v>
      </c>
      <c r="O25" s="8">
        <v>12</v>
      </c>
      <c r="P25" s="8">
        <v>12</v>
      </c>
      <c r="Q25" s="8">
        <v>11</v>
      </c>
      <c r="R25" s="8">
        <v>14</v>
      </c>
      <c r="S25" s="8">
        <v>11</v>
      </c>
      <c r="T25" s="8">
        <v>10</v>
      </c>
      <c r="U25" s="20">
        <f>SUM(I25:T25)</f>
        <v>159</v>
      </c>
      <c r="V25" s="32" t="s">
        <v>44</v>
      </c>
    </row>
    <row r="26" spans="1:22" x14ac:dyDescent="0.2">
      <c r="A26" s="74"/>
      <c r="B26" s="62"/>
      <c r="C26" s="12" t="s">
        <v>37</v>
      </c>
      <c r="D26" s="68">
        <f>D24*12</f>
        <v>0</v>
      </c>
      <c r="E26" s="69"/>
      <c r="F26" s="69"/>
      <c r="G26" s="70"/>
      <c r="H26" s="13" t="s">
        <v>22</v>
      </c>
      <c r="I26" s="14">
        <f t="shared" ref="I26:T26" si="1">ROUNDDOWN(I24*I25,0)</f>
        <v>0</v>
      </c>
      <c r="J26" s="14">
        <f t="shared" si="1"/>
        <v>0</v>
      </c>
      <c r="K26" s="14">
        <f t="shared" si="1"/>
        <v>0</v>
      </c>
      <c r="L26" s="14">
        <f t="shared" si="1"/>
        <v>0</v>
      </c>
      <c r="M26" s="14">
        <f t="shared" si="1"/>
        <v>0</v>
      </c>
      <c r="N26" s="14">
        <f t="shared" si="1"/>
        <v>0</v>
      </c>
      <c r="O26" s="14">
        <f t="shared" si="1"/>
        <v>0</v>
      </c>
      <c r="P26" s="14">
        <f t="shared" si="1"/>
        <v>0</v>
      </c>
      <c r="Q26" s="14">
        <f t="shared" si="1"/>
        <v>0</v>
      </c>
      <c r="R26" s="14">
        <f t="shared" si="1"/>
        <v>0</v>
      </c>
      <c r="S26" s="14">
        <f t="shared" si="1"/>
        <v>0</v>
      </c>
      <c r="T26" s="14">
        <f t="shared" si="1"/>
        <v>0</v>
      </c>
      <c r="U26" s="7">
        <f>SUM(I26:T26)</f>
        <v>0</v>
      </c>
      <c r="V26" s="33">
        <f>D26+U26</f>
        <v>0</v>
      </c>
    </row>
    <row r="27" spans="1:22" x14ac:dyDescent="0.2">
      <c r="A27" s="71" t="s">
        <v>40</v>
      </c>
      <c r="B27" s="75" t="s">
        <v>30</v>
      </c>
      <c r="C27" s="77" t="s">
        <v>3</v>
      </c>
      <c r="D27" s="79"/>
      <c r="E27" s="80"/>
      <c r="F27" s="80"/>
      <c r="G27" s="80"/>
      <c r="H27" s="2" t="s">
        <v>31</v>
      </c>
      <c r="I27" s="43"/>
      <c r="J27" s="43"/>
      <c r="K27" s="43"/>
      <c r="L27" s="43"/>
      <c r="M27" s="43"/>
      <c r="N27" s="43"/>
      <c r="O27" s="43"/>
      <c r="P27" s="43"/>
      <c r="Q27" s="43"/>
      <c r="R27" s="43"/>
      <c r="S27" s="43"/>
      <c r="T27" s="43"/>
      <c r="U27" s="6"/>
      <c r="V27" s="28"/>
    </row>
    <row r="28" spans="1:22" x14ac:dyDescent="0.2">
      <c r="A28" s="72"/>
      <c r="B28" s="75"/>
      <c r="C28" s="78"/>
      <c r="D28" s="81"/>
      <c r="E28" s="82"/>
      <c r="F28" s="82"/>
      <c r="G28" s="82"/>
      <c r="H28" s="3" t="s">
        <v>32</v>
      </c>
      <c r="I28" s="44"/>
      <c r="J28" s="44"/>
      <c r="K28" s="44"/>
      <c r="L28" s="44"/>
      <c r="M28" s="44"/>
      <c r="N28" s="44"/>
      <c r="O28" s="44"/>
      <c r="P28" s="44"/>
      <c r="Q28" s="44"/>
      <c r="R28" s="44"/>
      <c r="S28" s="44"/>
      <c r="T28" s="44"/>
      <c r="U28" s="5"/>
      <c r="V28" s="34" t="s">
        <v>43</v>
      </c>
    </row>
    <row r="29" spans="1:22" x14ac:dyDescent="0.2">
      <c r="A29" s="73"/>
      <c r="B29" s="76"/>
      <c r="C29" s="83" t="s">
        <v>4</v>
      </c>
      <c r="D29" s="85">
        <v>202</v>
      </c>
      <c r="E29" s="86"/>
      <c r="F29" s="86"/>
      <c r="G29" s="86"/>
      <c r="H29" s="23" t="s">
        <v>33</v>
      </c>
      <c r="I29" s="26"/>
      <c r="J29" s="26"/>
      <c r="K29" s="26"/>
      <c r="L29" s="24">
        <v>23874</v>
      </c>
      <c r="M29" s="24">
        <v>64737</v>
      </c>
      <c r="N29" s="24">
        <v>63313</v>
      </c>
      <c r="O29" s="24">
        <v>58031</v>
      </c>
      <c r="P29" s="24">
        <v>36753</v>
      </c>
      <c r="Q29" s="26"/>
      <c r="R29" s="26"/>
      <c r="S29" s="26"/>
      <c r="T29" s="26"/>
      <c r="U29" s="25">
        <f t="shared" ref="U29:U31" si="2">SUM(I29:T29)</f>
        <v>246708</v>
      </c>
      <c r="V29" s="33">
        <f>U29+U30</f>
        <v>747077</v>
      </c>
    </row>
    <row r="30" spans="1:22" x14ac:dyDescent="0.2">
      <c r="A30" s="73"/>
      <c r="B30" s="76"/>
      <c r="C30" s="84"/>
      <c r="D30" s="87" t="s">
        <v>28</v>
      </c>
      <c r="E30" s="88"/>
      <c r="F30" s="89">
        <v>1</v>
      </c>
      <c r="G30" s="90"/>
      <c r="H30" s="18" t="s">
        <v>34</v>
      </c>
      <c r="I30" s="19">
        <v>62129</v>
      </c>
      <c r="J30" s="19">
        <v>61663</v>
      </c>
      <c r="K30" s="19">
        <v>65411</v>
      </c>
      <c r="L30" s="19">
        <v>41238</v>
      </c>
      <c r="M30" s="26"/>
      <c r="N30" s="26"/>
      <c r="O30" s="26"/>
      <c r="P30" s="19">
        <v>21278</v>
      </c>
      <c r="Q30" s="19">
        <v>61598</v>
      </c>
      <c r="R30" s="19">
        <v>61018</v>
      </c>
      <c r="S30" s="19">
        <v>65396</v>
      </c>
      <c r="T30" s="19">
        <v>60638</v>
      </c>
      <c r="U30" s="20">
        <f t="shared" si="2"/>
        <v>500369</v>
      </c>
      <c r="V30" s="32" t="s">
        <v>44</v>
      </c>
    </row>
    <row r="31" spans="1:22" x14ac:dyDescent="0.2">
      <c r="A31" s="74"/>
      <c r="B31" s="76"/>
      <c r="C31" s="21" t="s">
        <v>5</v>
      </c>
      <c r="D31" s="91">
        <f>D27*D29*F30*12</f>
        <v>0</v>
      </c>
      <c r="E31" s="92"/>
      <c r="F31" s="92"/>
      <c r="G31" s="92"/>
      <c r="H31" s="22" t="s">
        <v>35</v>
      </c>
      <c r="I31" s="9">
        <f t="shared" ref="I31:T31" si="3">ROUNDDOWN((I27*I29)+(I28*I30),0)</f>
        <v>0</v>
      </c>
      <c r="J31" s="9">
        <f t="shared" si="3"/>
        <v>0</v>
      </c>
      <c r="K31" s="9">
        <f t="shared" si="3"/>
        <v>0</v>
      </c>
      <c r="L31" s="9">
        <f t="shared" si="3"/>
        <v>0</v>
      </c>
      <c r="M31" s="9">
        <f t="shared" si="3"/>
        <v>0</v>
      </c>
      <c r="N31" s="9">
        <f t="shared" si="3"/>
        <v>0</v>
      </c>
      <c r="O31" s="9">
        <f t="shared" si="3"/>
        <v>0</v>
      </c>
      <c r="P31" s="9">
        <f t="shared" si="3"/>
        <v>0</v>
      </c>
      <c r="Q31" s="9">
        <f t="shared" si="3"/>
        <v>0</v>
      </c>
      <c r="R31" s="9">
        <f t="shared" si="3"/>
        <v>0</v>
      </c>
      <c r="S31" s="9">
        <f t="shared" si="3"/>
        <v>0</v>
      </c>
      <c r="T31" s="9">
        <f t="shared" si="3"/>
        <v>0</v>
      </c>
      <c r="U31" s="7">
        <f t="shared" si="2"/>
        <v>0</v>
      </c>
      <c r="V31" s="33">
        <f>D31+U31</f>
        <v>0</v>
      </c>
    </row>
    <row r="32" spans="1:22" x14ac:dyDescent="0.2">
      <c r="U32" s="38"/>
      <c r="V32" s="39"/>
    </row>
    <row r="33" spans="1:22" ht="13.8" thickBot="1" x14ac:dyDescent="0.25">
      <c r="I33" s="93" t="s">
        <v>54</v>
      </c>
      <c r="J33" s="94"/>
      <c r="K33" s="94"/>
      <c r="L33" s="94"/>
      <c r="M33" s="94"/>
      <c r="N33" s="93"/>
      <c r="O33" s="93"/>
      <c r="P33" s="93"/>
      <c r="Q33" s="46"/>
      <c r="R33" s="93"/>
      <c r="S33" s="93"/>
      <c r="T33" s="93"/>
      <c r="U33" s="37"/>
      <c r="V33" s="31"/>
    </row>
    <row r="34" spans="1:22" ht="13.8" thickBot="1" x14ac:dyDescent="0.25">
      <c r="J34" s="99">
        <f>V23+V26+V31</f>
        <v>0</v>
      </c>
      <c r="K34" s="100"/>
      <c r="L34" s="101"/>
      <c r="M34" s="37" t="s">
        <v>50</v>
      </c>
      <c r="N34" s="102"/>
      <c r="O34" s="102"/>
      <c r="P34" s="102"/>
      <c r="Q34" s="47"/>
      <c r="R34" s="103"/>
      <c r="S34" s="103"/>
      <c r="T34" s="103"/>
      <c r="U34" s="37"/>
      <c r="V34" s="39"/>
    </row>
    <row r="35" spans="1:22" x14ac:dyDescent="0.2">
      <c r="J35" s="104" t="s">
        <v>45</v>
      </c>
      <c r="K35" s="104"/>
      <c r="L35" s="104"/>
      <c r="M35" s="27"/>
      <c r="N35" s="95"/>
      <c r="O35" s="96"/>
      <c r="P35" s="96"/>
      <c r="Q35" s="97"/>
      <c r="R35" s="105"/>
      <c r="S35" s="105"/>
      <c r="T35" s="105"/>
      <c r="V35" s="39"/>
    </row>
    <row r="36" spans="1:22" ht="13.8" thickBot="1" x14ac:dyDescent="0.25">
      <c r="I36" s="93" t="s">
        <v>47</v>
      </c>
      <c r="J36" s="94"/>
      <c r="K36" s="94"/>
      <c r="L36" s="94"/>
      <c r="M36" s="94"/>
      <c r="N36" s="98" t="s">
        <v>48</v>
      </c>
      <c r="O36" s="98"/>
      <c r="P36" s="98"/>
      <c r="Q36" s="36"/>
      <c r="R36" s="98" t="s">
        <v>49</v>
      </c>
      <c r="S36" s="98"/>
      <c r="T36" s="98"/>
      <c r="U36" s="37"/>
      <c r="V36" s="40"/>
    </row>
    <row r="37" spans="1:22" ht="13.8" thickBot="1" x14ac:dyDescent="0.25">
      <c r="J37" s="99">
        <f>J34*2</f>
        <v>0</v>
      </c>
      <c r="K37" s="100"/>
      <c r="L37" s="101"/>
      <c r="M37" s="37" t="s">
        <v>50</v>
      </c>
      <c r="N37" s="106">
        <f>ROUNDUP(J37/1.1,0)</f>
        <v>0</v>
      </c>
      <c r="O37" s="107"/>
      <c r="P37" s="108"/>
      <c r="Q37" s="37" t="s">
        <v>50</v>
      </c>
      <c r="R37" s="99">
        <f>J37-N37</f>
        <v>0</v>
      </c>
      <c r="S37" s="100"/>
      <c r="T37" s="101"/>
      <c r="U37" s="37" t="s">
        <v>50</v>
      </c>
      <c r="V37" s="30"/>
    </row>
    <row r="38" spans="1:22" x14ac:dyDescent="0.2">
      <c r="J38" s="104" t="s">
        <v>55</v>
      </c>
      <c r="K38" s="104"/>
      <c r="L38" s="104"/>
      <c r="M38" s="27"/>
      <c r="N38" s="95" t="s">
        <v>56</v>
      </c>
      <c r="O38" s="96"/>
      <c r="P38" s="96"/>
      <c r="Q38" s="94"/>
      <c r="R38" s="104" t="s">
        <v>57</v>
      </c>
      <c r="S38" s="104"/>
      <c r="T38" s="104"/>
      <c r="V38" s="31"/>
    </row>
    <row r="39" spans="1:22" x14ac:dyDescent="0.2">
      <c r="I39" s="38"/>
      <c r="J39" s="38"/>
      <c r="K39" s="38"/>
      <c r="L39" s="38"/>
      <c r="M39" s="35" t="s">
        <v>46</v>
      </c>
      <c r="N39" s="38"/>
      <c r="O39" s="38"/>
      <c r="P39" s="38"/>
      <c r="Q39" s="38"/>
      <c r="R39" s="38"/>
      <c r="S39" s="38"/>
      <c r="T39" s="38"/>
      <c r="U39" s="38"/>
      <c r="V39" s="39"/>
    </row>
    <row r="40" spans="1:22" x14ac:dyDescent="0.2">
      <c r="A40" s="41"/>
      <c r="B40" s="41"/>
      <c r="C40" s="41"/>
      <c r="D40" s="41"/>
      <c r="E40" s="41"/>
      <c r="F40" s="41"/>
      <c r="G40" s="41"/>
      <c r="H40" s="41"/>
      <c r="I40" s="41"/>
      <c r="J40" s="41"/>
      <c r="K40" s="41"/>
      <c r="L40" s="41"/>
      <c r="M40" s="41"/>
      <c r="N40" s="41"/>
      <c r="O40" s="41"/>
      <c r="P40" s="41"/>
      <c r="Q40" s="41"/>
      <c r="R40" s="41"/>
      <c r="S40" s="41"/>
      <c r="T40" s="41"/>
      <c r="U40" s="41"/>
      <c r="V40" s="39"/>
    </row>
    <row r="41" spans="1:22" x14ac:dyDescent="0.2">
      <c r="A41" s="38"/>
      <c r="B41" s="38"/>
      <c r="C41" s="38"/>
      <c r="D41" s="38"/>
      <c r="E41" s="38"/>
      <c r="F41" s="38"/>
      <c r="G41" s="38"/>
      <c r="H41" s="38"/>
      <c r="I41" s="38"/>
      <c r="J41" s="38"/>
      <c r="K41" s="38"/>
      <c r="L41" s="38"/>
      <c r="M41" s="38"/>
      <c r="N41" s="38"/>
      <c r="O41" s="38"/>
      <c r="P41" s="38"/>
      <c r="Q41" s="38"/>
      <c r="R41" s="38"/>
      <c r="S41" s="38"/>
      <c r="T41" s="38"/>
      <c r="U41" s="38"/>
      <c r="V41" s="40"/>
    </row>
    <row r="42" spans="1:22" x14ac:dyDescent="0.2">
      <c r="A42" s="38"/>
      <c r="B42" s="38"/>
      <c r="C42" s="38"/>
      <c r="D42" s="38"/>
      <c r="E42" s="38"/>
      <c r="F42" s="38"/>
      <c r="G42" s="38"/>
      <c r="H42" s="38"/>
      <c r="I42" s="38"/>
      <c r="J42" s="38"/>
      <c r="K42" s="38"/>
      <c r="L42" s="38"/>
      <c r="M42" s="38"/>
      <c r="N42" s="38"/>
      <c r="O42" s="38"/>
      <c r="P42" s="38"/>
      <c r="Q42" s="38"/>
      <c r="R42" s="38"/>
      <c r="S42" s="38"/>
      <c r="T42" s="38"/>
      <c r="U42" s="38"/>
      <c r="V42" s="30"/>
    </row>
    <row r="43" spans="1:22" x14ac:dyDescent="0.2">
      <c r="A43" s="38"/>
      <c r="B43" s="38"/>
      <c r="C43" s="38"/>
      <c r="D43" s="38"/>
      <c r="E43" s="38"/>
      <c r="F43" s="38"/>
      <c r="G43" s="38"/>
      <c r="H43" s="38"/>
      <c r="I43" s="38"/>
      <c r="J43" s="38"/>
      <c r="K43" s="38"/>
      <c r="L43" s="38"/>
      <c r="M43" s="38"/>
      <c r="N43" s="38"/>
      <c r="O43" s="38"/>
      <c r="P43" s="38"/>
      <c r="Q43" s="38"/>
      <c r="R43" s="38"/>
      <c r="S43" s="38"/>
      <c r="T43" s="38"/>
      <c r="U43" s="38"/>
      <c r="V43" s="31"/>
    </row>
    <row r="44" spans="1:22" x14ac:dyDescent="0.2">
      <c r="A44" s="38"/>
      <c r="B44" s="38"/>
      <c r="C44" s="38"/>
      <c r="D44" s="38"/>
      <c r="E44" s="38"/>
      <c r="F44" s="38"/>
      <c r="G44" s="38"/>
      <c r="H44" s="38"/>
      <c r="I44" s="38"/>
      <c r="J44" s="38"/>
      <c r="K44" s="38"/>
      <c r="L44" s="38"/>
      <c r="M44" s="38"/>
      <c r="N44" s="38"/>
      <c r="O44" s="38"/>
      <c r="P44" s="38"/>
      <c r="Q44" s="38"/>
      <c r="R44" s="38"/>
      <c r="S44" s="38"/>
      <c r="T44" s="38"/>
      <c r="U44" s="38"/>
      <c r="V44" s="39"/>
    </row>
    <row r="45" spans="1:22" x14ac:dyDescent="0.2">
      <c r="A45" s="38"/>
      <c r="B45" s="38"/>
      <c r="C45" s="38"/>
      <c r="D45" s="38"/>
      <c r="E45" s="38"/>
      <c r="F45" s="38"/>
      <c r="G45" s="38"/>
      <c r="H45" s="38"/>
      <c r="I45" s="38"/>
      <c r="J45" s="38"/>
      <c r="K45" s="38"/>
      <c r="L45" s="38"/>
      <c r="M45" s="38"/>
      <c r="N45" s="38"/>
      <c r="O45" s="38"/>
      <c r="P45" s="38"/>
      <c r="Q45" s="38"/>
      <c r="R45" s="38"/>
      <c r="S45" s="38"/>
      <c r="T45" s="38"/>
      <c r="U45" s="38"/>
      <c r="V45" s="39"/>
    </row>
    <row r="46" spans="1:22" x14ac:dyDescent="0.2">
      <c r="A46" s="38"/>
      <c r="B46" s="38"/>
      <c r="C46" s="38"/>
      <c r="D46" s="38"/>
      <c r="E46" s="38"/>
      <c r="F46" s="38"/>
      <c r="G46" s="38"/>
      <c r="H46" s="38"/>
      <c r="I46" s="38"/>
      <c r="J46" s="38"/>
      <c r="K46" s="38"/>
      <c r="L46" s="38"/>
      <c r="M46" s="38"/>
      <c r="N46" s="38"/>
      <c r="O46" s="38"/>
      <c r="P46" s="38"/>
      <c r="Q46" s="38"/>
      <c r="R46" s="38"/>
      <c r="S46" s="38"/>
      <c r="T46" s="38"/>
      <c r="U46" s="38"/>
      <c r="V46" s="31"/>
    </row>
    <row r="47" spans="1:22" x14ac:dyDescent="0.2">
      <c r="A47" s="38"/>
      <c r="B47" s="38"/>
      <c r="C47" s="38"/>
      <c r="D47" s="38"/>
      <c r="E47" s="38"/>
      <c r="F47" s="38"/>
      <c r="G47" s="38"/>
      <c r="H47" s="38"/>
      <c r="I47" s="38"/>
      <c r="J47" s="38"/>
      <c r="K47" s="38"/>
      <c r="L47" s="38"/>
      <c r="M47" s="38"/>
      <c r="N47" s="38"/>
      <c r="O47" s="38"/>
      <c r="P47" s="38"/>
      <c r="Q47" s="38"/>
      <c r="R47" s="38"/>
      <c r="S47" s="38"/>
      <c r="T47" s="38"/>
      <c r="U47" s="38"/>
      <c r="V47" s="39"/>
    </row>
    <row r="48" spans="1:22" x14ac:dyDescent="0.2">
      <c r="A48" s="38"/>
      <c r="B48" s="38"/>
      <c r="C48" s="38"/>
      <c r="D48" s="38"/>
      <c r="E48" s="38"/>
      <c r="F48" s="38"/>
      <c r="G48" s="38"/>
      <c r="H48" s="38"/>
      <c r="I48" s="38"/>
      <c r="J48" s="38"/>
      <c r="K48" s="38"/>
      <c r="L48" s="38"/>
      <c r="M48" s="38"/>
      <c r="N48" s="38"/>
      <c r="O48" s="38"/>
      <c r="P48" s="38"/>
      <c r="Q48" s="38"/>
      <c r="R48" s="38"/>
      <c r="S48" s="38"/>
      <c r="T48" s="38"/>
      <c r="U48" s="38"/>
      <c r="V48" s="39"/>
    </row>
    <row r="49" spans="1:22" x14ac:dyDescent="0.2">
      <c r="A49" s="38"/>
      <c r="B49" s="38"/>
      <c r="C49" s="38"/>
      <c r="D49" s="38"/>
      <c r="E49" s="38"/>
      <c r="F49" s="38"/>
      <c r="G49" s="38"/>
      <c r="H49" s="38"/>
      <c r="I49" s="38"/>
      <c r="J49" s="38"/>
      <c r="K49" s="38"/>
      <c r="L49" s="38"/>
      <c r="M49" s="38"/>
      <c r="N49" s="38"/>
      <c r="O49" s="38"/>
      <c r="P49" s="38"/>
      <c r="Q49" s="38"/>
      <c r="R49" s="38"/>
      <c r="S49" s="38"/>
      <c r="T49" s="38"/>
      <c r="U49" s="38"/>
      <c r="V49" s="40"/>
    </row>
    <row r="50" spans="1:22" x14ac:dyDescent="0.2">
      <c r="A50" s="38"/>
      <c r="B50" s="38"/>
      <c r="C50" s="38"/>
      <c r="D50" s="38"/>
      <c r="E50" s="38"/>
      <c r="F50" s="38"/>
      <c r="G50" s="38"/>
      <c r="H50" s="38"/>
      <c r="I50" s="38"/>
      <c r="J50" s="38"/>
      <c r="K50" s="38"/>
      <c r="L50" s="38"/>
      <c r="M50" s="38"/>
      <c r="N50" s="38"/>
      <c r="O50" s="38"/>
      <c r="P50" s="38"/>
      <c r="Q50" s="38"/>
      <c r="R50" s="38"/>
      <c r="S50" s="38"/>
      <c r="T50" s="38"/>
      <c r="U50" s="38"/>
      <c r="V50" s="30"/>
    </row>
    <row r="51" spans="1:22" x14ac:dyDescent="0.2">
      <c r="A51" s="38"/>
      <c r="B51" s="38"/>
      <c r="C51" s="38"/>
      <c r="D51" s="38"/>
      <c r="E51" s="38"/>
      <c r="F51" s="38"/>
      <c r="G51" s="38"/>
      <c r="H51" s="38"/>
      <c r="I51" s="38"/>
      <c r="J51" s="38"/>
      <c r="K51" s="38"/>
      <c r="L51" s="38"/>
      <c r="M51" s="38"/>
      <c r="N51" s="38"/>
      <c r="O51" s="38"/>
      <c r="P51" s="38"/>
      <c r="Q51" s="38"/>
      <c r="R51" s="38"/>
      <c r="S51" s="38"/>
      <c r="T51" s="38"/>
      <c r="U51" s="38"/>
      <c r="V51" s="31"/>
    </row>
    <row r="52" spans="1:22" x14ac:dyDescent="0.2">
      <c r="A52" s="38"/>
      <c r="B52" s="38"/>
      <c r="C52" s="38"/>
      <c r="D52" s="38"/>
      <c r="E52" s="38"/>
      <c r="F52" s="38"/>
      <c r="G52" s="38"/>
      <c r="H52" s="38"/>
      <c r="I52" s="38"/>
      <c r="J52" s="38"/>
      <c r="K52" s="38"/>
      <c r="L52" s="38"/>
      <c r="M52" s="38"/>
      <c r="N52" s="38"/>
      <c r="O52" s="38"/>
      <c r="P52" s="38"/>
      <c r="Q52" s="38"/>
      <c r="R52" s="38"/>
      <c r="S52" s="38"/>
      <c r="T52" s="38"/>
      <c r="U52" s="38"/>
      <c r="V52" s="39"/>
    </row>
    <row r="53" spans="1:22" x14ac:dyDescent="0.2">
      <c r="U53" s="38"/>
      <c r="V53" s="39"/>
    </row>
    <row r="54" spans="1:22" x14ac:dyDescent="0.2">
      <c r="U54" s="38"/>
      <c r="V54" s="31"/>
    </row>
    <row r="55" spans="1:22" x14ac:dyDescent="0.2">
      <c r="U55" s="38"/>
      <c r="V55" s="39"/>
    </row>
    <row r="56" spans="1:22" x14ac:dyDescent="0.2">
      <c r="U56" s="38"/>
      <c r="V56" s="39"/>
    </row>
    <row r="57" spans="1:22" x14ac:dyDescent="0.2">
      <c r="U57" s="38"/>
      <c r="V57" s="31"/>
    </row>
    <row r="58" spans="1:22" x14ac:dyDescent="0.2">
      <c r="U58" s="38"/>
      <c r="V58" s="39"/>
    </row>
  </sheetData>
  <mergeCells count="50">
    <mergeCell ref="A2:V2"/>
    <mergeCell ref="J37:L37"/>
    <mergeCell ref="N37:P37"/>
    <mergeCell ref="R37:T37"/>
    <mergeCell ref="J38:L38"/>
    <mergeCell ref="N38:Q38"/>
    <mergeCell ref="R38:T38"/>
    <mergeCell ref="I33:M33"/>
    <mergeCell ref="N33:P33"/>
    <mergeCell ref="R33:T33"/>
    <mergeCell ref="N35:Q35"/>
    <mergeCell ref="I36:M36"/>
    <mergeCell ref="N36:P36"/>
    <mergeCell ref="R36:T36"/>
    <mergeCell ref="J34:L34"/>
    <mergeCell ref="N34:P34"/>
    <mergeCell ref="R34:T34"/>
    <mergeCell ref="J35:L35"/>
    <mergeCell ref="R35:T35"/>
    <mergeCell ref="A27:A31"/>
    <mergeCell ref="B27:B31"/>
    <mergeCell ref="C27:C28"/>
    <mergeCell ref="D27:G28"/>
    <mergeCell ref="C29:C30"/>
    <mergeCell ref="D29:G29"/>
    <mergeCell ref="D30:E30"/>
    <mergeCell ref="F30:G30"/>
    <mergeCell ref="D31:G31"/>
    <mergeCell ref="B24:B26"/>
    <mergeCell ref="D24:G24"/>
    <mergeCell ref="F25:G25"/>
    <mergeCell ref="D26:G26"/>
    <mergeCell ref="A19:A26"/>
    <mergeCell ref="B19:B23"/>
    <mergeCell ref="C19:C20"/>
    <mergeCell ref="D19:G20"/>
    <mergeCell ref="C21:C22"/>
    <mergeCell ref="D21:G21"/>
    <mergeCell ref="D22:E22"/>
    <mergeCell ref="F22:G22"/>
    <mergeCell ref="D23:G23"/>
    <mergeCell ref="A3:C3"/>
    <mergeCell ref="D3:J3"/>
    <mergeCell ref="A4:C4"/>
    <mergeCell ref="D4:J4"/>
    <mergeCell ref="A17:A18"/>
    <mergeCell ref="B17:B18"/>
    <mergeCell ref="C17:G18"/>
    <mergeCell ref="H17:U17"/>
    <mergeCell ref="A8:V8"/>
  </mergeCells>
  <phoneticPr fontId="1"/>
  <pageMargins left="0.70866141732283472" right="0.5118110236220472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衛生施設</vt:lpstr>
      <vt:lpstr>衛生施設!Print_Area</vt:lpstr>
    </vt:vector>
  </TitlesOfParts>
  <Company>いわき市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達也</dc:creator>
  <cp:lastModifiedBy>山口　達也</cp:lastModifiedBy>
  <cp:lastPrinted>2019-10-07T07:53:05Z</cp:lastPrinted>
  <dcterms:created xsi:type="dcterms:W3CDTF">2019-07-17T02:04:21Z</dcterms:created>
  <dcterms:modified xsi:type="dcterms:W3CDTF">2019-12-18T00:59:30Z</dcterms:modified>
</cp:coreProperties>
</file>