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22_避難確保計画（洪水、土砂）\非常災害対策計画【資料】\"/>
    </mc:Choice>
  </mc:AlternateContent>
  <bookViews>
    <workbookView xWindow="0" yWindow="10" windowWidth="20500" windowHeight="7750" activeTab="1"/>
  </bookViews>
  <sheets>
    <sheet name="入力シート" sheetId="1" r:id="rId1"/>
    <sheet name="出力シート" sheetId="2" r:id="rId2"/>
    <sheet name="別紙一覧（水位観測所）" sheetId="3" r:id="rId3"/>
  </sheets>
  <definedNames>
    <definedName name="_xlnm.Print_Area" localSheetId="1">出力シート!$A$1:$J$312</definedName>
    <definedName name="_xlnm.Print_Area" localSheetId="0">入力シート!$A$1:$P$204</definedName>
    <definedName name="_xlnm.Print_Area" localSheetId="2">'別紙一覧（水位観測所）'!$A$1:$AE$21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1" i="2" l="1"/>
  <c r="B219" i="2" l="1"/>
  <c r="D199" i="2" l="1"/>
  <c r="A302" i="2" l="1"/>
  <c r="A306" i="2"/>
  <c r="D65" i="2" l="1"/>
  <c r="D132" i="2" l="1"/>
  <c r="D131" i="2"/>
  <c r="C207" i="2" l="1"/>
  <c r="D205" i="2"/>
  <c r="D196" i="2"/>
  <c r="D193" i="2"/>
  <c r="B167" i="2"/>
  <c r="B165" i="2"/>
  <c r="B163" i="2"/>
  <c r="B157" i="2"/>
  <c r="B155" i="2"/>
  <c r="B153" i="2"/>
  <c r="B146" i="2"/>
  <c r="B144" i="2"/>
  <c r="B142" i="2"/>
  <c r="B161" i="2" l="1"/>
  <c r="B152" i="2"/>
  <c r="B141" i="2"/>
  <c r="A165" i="2"/>
  <c r="A167" i="2"/>
  <c r="A157" i="2"/>
  <c r="A155" i="2"/>
  <c r="H66" i="2"/>
  <c r="F66" i="2"/>
  <c r="C10" i="1"/>
  <c r="L294" i="2" l="1"/>
  <c r="B294" i="2" s="1"/>
  <c r="L288" i="2"/>
  <c r="D288" i="2" s="1"/>
  <c r="L290" i="2"/>
  <c r="D290" i="2" s="1"/>
  <c r="L286" i="2"/>
  <c r="D286" i="2" s="1"/>
  <c r="C107" i="1"/>
  <c r="L282" i="2" s="1"/>
  <c r="L279" i="2"/>
  <c r="D279" i="2" s="1"/>
  <c r="D282" i="2" l="1"/>
  <c r="D245" i="2"/>
  <c r="B150" i="2" l="1"/>
  <c r="H243" i="2" l="1"/>
  <c r="F243" i="2"/>
  <c r="D243" i="2"/>
  <c r="D67" i="2"/>
  <c r="B67" i="2"/>
  <c r="B65" i="2"/>
  <c r="A31" i="2"/>
  <c r="A37" i="2" l="1"/>
  <c r="C205" i="2" l="1"/>
  <c r="A146" i="2" l="1"/>
  <c r="A144" i="2"/>
  <c r="C191" i="2" l="1"/>
</calcChain>
</file>

<file path=xl/sharedStrings.xml><?xml version="1.0" encoding="utf-8"?>
<sst xmlns="http://schemas.openxmlformats.org/spreadsheetml/2006/main" count="497" uniqueCount="327">
  <si>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</si>
  <si>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</si>
  <si>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</si>
  <si>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</si>
  <si>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</si>
  <si>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</si>
  <si>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</si>
  <si>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</si>
  <si>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</si>
  <si>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</si>
  <si>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</si>
  <si>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</si>
  <si>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</si>
  <si>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</si>
  <si>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</si>
  <si>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</si>
  <si>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</si>
  <si>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</si>
  <si>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</si>
  <si>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</si>
  <si>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</si>
  <si>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</si>
  <si>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</si>
  <si>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</si>
  <si>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</si>
  <si>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</si>
  <si>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</si>
  <si>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</si>
  <si>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</si>
  <si>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</si>
  <si>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</si>
  <si>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</si>
  <si>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</si>
  <si>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</si>
  <si>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</si>
  <si>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</si>
  <si>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</si>
  <si>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</si>
  <si>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</si>
  <si>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</si>
  <si>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</si>
  <si>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</si>
  <si>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</si>
  <si>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</si>
  <si>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</si>
  <si>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</si>
  <si>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</si>
  <si>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</si>
  <si>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</si>
  <si>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</si>
  <si>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</si>
  <si>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</si>
  <si>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</si>
  <si>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</si>
  <si>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</si>
  <si>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</si>
  <si>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</si>
  <si>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</si>
  <si>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</si>
  <si>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</si>
  <si>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</si>
  <si>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</si>
  <si>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</si>
  <si>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</si>
  <si>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</si>
  <si>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</si>
  <si>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</si>
  <si>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</si>
  <si>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</si>
  <si>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</si>
  <si>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</si>
  <si>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</si>
  <si>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</si>
  <si>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</si>
  <si>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</si>
  <si>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</si>
  <si>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</si>
  <si>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</si>
  <si>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</si>
  <si>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</si>
  <si>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</si>
  <si>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</si>
  <si>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</si>
  <si>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</si>
  <si>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</si>
  <si>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</si>
  <si>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</si>
  <si>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</si>
  <si>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</si>
  <si>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</si>
  <si>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</si>
  <si>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</si>
  <si>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</si>
  <si>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</si>
  <si>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</si>
  <si>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</si>
  <si>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</si>
  <si>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</si>
  <si>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</si>
  <si>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</si>
  <si>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</si>
  <si>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</si>
  <si>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</si>
  <si>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</si>
  <si>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</si>
  <si>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</si>
  <si>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</si>
  <si>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</si>
  <si>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</si>
  <si>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</si>
  <si>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</si>
  <si>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</si>
  <si>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</si>
  <si>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</si>
  <si>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</si>
  <si>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</si>
  <si>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</si>
  <si>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</si>
  <si>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</si>
  <si>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</si>
  <si>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</si>
  <si>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</si>
  <si>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</si>
  <si>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</si>
  <si>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</si>
  <si>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</si>
  <si>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</si>
  <si>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</si>
  <si>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</si>
  <si>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</si>
  <si>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</si>
  <si>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</si>
  <si>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</si>
  <si>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</si>
  <si>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</si>
  <si>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</si>
  <si>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</si>
  <si>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</si>
  <si>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</si>
  <si>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</si>
  <si>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</si>
  <si>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</si>
  <si>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</si>
  <si>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</si>
  <si>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</si>
  <si>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</si>
  <si>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</si>
  <si>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</si>
  <si>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</si>
  <si>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</si>
  <si>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</si>
  <si>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</si>
  <si>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</si>
  <si>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</si>
  <si>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</si>
  <si>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</si>
  <si>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</si>
  <si>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</si>
  <si>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</si>
  <si>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</si>
  <si>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</si>
  <si>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</si>
  <si>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</si>
  <si>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</si>
  <si>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</si>
  <si>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</si>
  <si>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</si>
  <si>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</si>
  <si>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</si>
  <si>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</si>
  <si>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</si>
  <si>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</si>
  <si>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</si>
  <si>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</si>
  <si>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</si>
  <si>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</si>
  <si>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</si>
  <si>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</si>
  <si>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</si>
  <si>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</si>
  <si>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</si>
  <si>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</si>
  <si>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</si>
  <si>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</si>
  <si>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</si>
  <si>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</si>
  <si>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</si>
  <si>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</si>
  <si>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</si>
  <si>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</si>
  <si>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</si>
  <si>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</si>
  <si>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</si>
  <si>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</si>
  <si>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</si>
  <si>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</si>
  <si>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</si>
  <si>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</si>
  <si>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</si>
  <si>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</si>
  <si>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</si>
  <si>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</si>
  <si>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</si>
  <si>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</si>
  <si>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</si>
  <si>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</si>
  <si>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</si>
  <si>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</si>
  <si>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</si>
  <si>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</si>
  <si>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</si>
  <si>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</si>
  <si>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</si>
  <si>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</si>
  <si>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</si>
  <si>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</si>
  <si>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</si>
  <si>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</si>
  <si>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</si>
  <si>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</si>
  <si>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</si>
  <si>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</si>
  <si>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</si>
  <si>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</si>
  <si>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</si>
  <si>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</si>
  <si>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</si>
  <si>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</si>
  <si>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</si>
  <si>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</si>
  <si>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</si>
  <si>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</si>
  <si>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</si>
  <si>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</si>
  <si>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</si>
  <si>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</si>
  <si>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</si>
  <si>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</si>
  <si>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</si>
  <si>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</si>
  <si>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</si>
  <si>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</si>
  <si>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</si>
  <si>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</si>
  <si>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</si>
  <si>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</si>
  <si>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</si>
  <si>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いわき市平梅本２１番地</t>
    <rPh sb="3" eb="4">
      <t>シ</t>
    </rPh>
    <rPh sb="4" eb="5">
      <t>タイラ</t>
    </rPh>
    <rPh sb="5" eb="7">
      <t>ウメモト</t>
    </rPh>
    <rPh sb="9" eb="11">
      <t>バンチ</t>
    </rPh>
    <phoneticPr fontId="9"/>
  </si>
  <si>
    <t>いわき市</t>
    <rPh sb="3" eb="4">
      <t>シ</t>
    </rPh>
    <phoneticPr fontId="9"/>
  </si>
  <si>
    <t>新川</t>
    <rPh sb="0" eb="2">
      <t>シンカワ</t>
    </rPh>
    <phoneticPr fontId="9"/>
  </si>
  <si>
    <t>梅本</t>
    <rPh sb="0" eb="2">
      <t>ウメモト</t>
    </rPh>
    <phoneticPr fontId="9"/>
  </si>
  <si>
    <t>http://www.city.iwaki.lg.jp</t>
    <phoneticPr fontId="9"/>
  </si>
  <si>
    <t>○</t>
  </si>
  <si>
    <t>有</t>
  </si>
  <si>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</si>
  <si>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②体制確立時、あらかじめ市町村と調整した事項について、市町村に報告する。</t>
    <phoneticPr fontId="9"/>
  </si>
  <si>
    <t>③市町村への連絡先は以下とする。</t>
    <rPh sb="1" eb="4">
      <t>シチョウソン</t>
    </rPh>
    <rPh sb="6" eb="8">
      <t>レンラク</t>
    </rPh>
    <rPh sb="8" eb="9">
      <t>サキ</t>
    </rPh>
    <rPh sb="10" eb="12">
      <t>イカ</t>
    </rPh>
    <phoneticPr fontId="9"/>
  </si>
  <si>
    <t>いわき市平</t>
    <rPh sb="3" eb="4">
      <t>シ</t>
    </rPh>
    <rPh sb="4" eb="5">
      <t>タイラ</t>
    </rPh>
    <phoneticPr fontId="9"/>
  </si>
  <si>
    <t>防災メール</t>
    <rPh sb="0" eb="2">
      <t>ボウサイ</t>
    </rPh>
    <phoneticPr fontId="9"/>
  </si>
  <si>
    <t>いわき市では、防災メールによって伝達します。いわき市ＨＰよりメールの設定をお願いします。</t>
    <phoneticPr fontId="9"/>
  </si>
  <si>
    <t>番号</t>
    <rPh sb="0" eb="2">
      <t>バンゴウ</t>
    </rPh>
    <phoneticPr fontId="32"/>
  </si>
  <si>
    <t>河川名</t>
    <rPh sb="0" eb="2">
      <t>カセン</t>
    </rPh>
    <rPh sb="2" eb="3">
      <t>メイ</t>
    </rPh>
    <phoneticPr fontId="32"/>
  </si>
  <si>
    <t>量水標の名称</t>
    <rPh sb="0" eb="1">
      <t>リョウ</t>
    </rPh>
    <rPh sb="1" eb="2">
      <t>スイ</t>
    </rPh>
    <rPh sb="2" eb="3">
      <t>ヒョウ</t>
    </rPh>
    <rPh sb="4" eb="6">
      <t>メイショウ</t>
    </rPh>
    <phoneticPr fontId="32"/>
  </si>
  <si>
    <t>量水標の位置</t>
    <rPh sb="0" eb="1">
      <t>リョウ</t>
    </rPh>
    <rPh sb="1" eb="2">
      <t>スイ</t>
    </rPh>
    <rPh sb="2" eb="3">
      <t>ヒョウ</t>
    </rPh>
    <rPh sb="4" eb="6">
      <t>イチ</t>
    </rPh>
    <phoneticPr fontId="32"/>
  </si>
  <si>
    <t>水防団
待機
水位</t>
    <rPh sb="0" eb="2">
      <t>スイボウ</t>
    </rPh>
    <rPh sb="2" eb="3">
      <t>ダン</t>
    </rPh>
    <rPh sb="4" eb="6">
      <t>タイキ</t>
    </rPh>
    <rPh sb="7" eb="9">
      <t>スイイ</t>
    </rPh>
    <phoneticPr fontId="32"/>
  </si>
  <si>
    <t>はん濫
注意
水位</t>
    <rPh sb="2" eb="3">
      <t>ラン</t>
    </rPh>
    <rPh sb="4" eb="6">
      <t>チュウイ</t>
    </rPh>
    <rPh sb="7" eb="9">
      <t>スイイ</t>
    </rPh>
    <phoneticPr fontId="32"/>
  </si>
  <si>
    <t>大久川</t>
    <rPh sb="0" eb="1">
      <t>オオ</t>
    </rPh>
    <rPh sb="1" eb="2">
      <t>ヒサ</t>
    </rPh>
    <rPh sb="2" eb="3">
      <t>カワ</t>
    </rPh>
    <phoneticPr fontId="32"/>
  </si>
  <si>
    <t>大久雨量水位</t>
    <rPh sb="0" eb="1">
      <t>オオ</t>
    </rPh>
    <rPh sb="1" eb="2">
      <t>ヒサ</t>
    </rPh>
    <rPh sb="2" eb="4">
      <t>ウリョウ</t>
    </rPh>
    <rPh sb="4" eb="6">
      <t>スイイ</t>
    </rPh>
    <phoneticPr fontId="32"/>
  </si>
  <si>
    <t>大久町大久字脇</t>
    <rPh sb="0" eb="1">
      <t>オオ</t>
    </rPh>
    <rPh sb="1" eb="2">
      <t>ヒサ</t>
    </rPh>
    <rPh sb="2" eb="3">
      <t>マチ</t>
    </rPh>
    <rPh sb="3" eb="4">
      <t>オオ</t>
    </rPh>
    <rPh sb="4" eb="5">
      <t>ヒサ</t>
    </rPh>
    <rPh sb="5" eb="6">
      <t>アザ</t>
    </rPh>
    <rPh sb="6" eb="7">
      <t>ワキ</t>
    </rPh>
    <phoneticPr fontId="32"/>
  </si>
  <si>
    <t>滑津川</t>
    <rPh sb="0" eb="2">
      <t>ナメヅ</t>
    </rPh>
    <rPh sb="2" eb="3">
      <t>カワ</t>
    </rPh>
    <phoneticPr fontId="32"/>
  </si>
  <si>
    <t>上高久水位</t>
    <rPh sb="0" eb="1">
      <t>ウエ</t>
    </rPh>
    <rPh sb="1" eb="3">
      <t>タカク</t>
    </rPh>
    <rPh sb="3" eb="5">
      <t>スイイ</t>
    </rPh>
    <phoneticPr fontId="32"/>
  </si>
  <si>
    <t>平上高久字五反田</t>
    <rPh sb="0" eb="1">
      <t>タイラ</t>
    </rPh>
    <rPh sb="1" eb="2">
      <t>ウエ</t>
    </rPh>
    <rPh sb="2" eb="4">
      <t>タカク</t>
    </rPh>
    <rPh sb="4" eb="5">
      <t>アザ</t>
    </rPh>
    <rPh sb="5" eb="8">
      <t>ゴタンダ</t>
    </rPh>
    <phoneticPr fontId="32"/>
  </si>
  <si>
    <t>夏井川</t>
    <rPh sb="0" eb="2">
      <t>ナツイ</t>
    </rPh>
    <rPh sb="2" eb="3">
      <t>カワ</t>
    </rPh>
    <phoneticPr fontId="32"/>
  </si>
  <si>
    <t>小川水位</t>
    <rPh sb="0" eb="2">
      <t>オガワ</t>
    </rPh>
    <rPh sb="2" eb="4">
      <t>スイイ</t>
    </rPh>
    <phoneticPr fontId="32"/>
  </si>
  <si>
    <t>小川町上小川字
彦太郎内5-6</t>
    <rPh sb="0" eb="3">
      <t>オガワマチ</t>
    </rPh>
    <rPh sb="3" eb="4">
      <t>ウエ</t>
    </rPh>
    <rPh sb="4" eb="6">
      <t>オガワ</t>
    </rPh>
    <rPh sb="6" eb="7">
      <t>アザ</t>
    </rPh>
    <rPh sb="8" eb="9">
      <t>ヒコ</t>
    </rPh>
    <rPh sb="9" eb="11">
      <t>タロウ</t>
    </rPh>
    <rPh sb="11" eb="12">
      <t>ウチ</t>
    </rPh>
    <phoneticPr fontId="32"/>
  </si>
  <si>
    <t>鎌田水位</t>
    <rPh sb="0" eb="2">
      <t>カマタ</t>
    </rPh>
    <rPh sb="2" eb="4">
      <t>スイイ</t>
    </rPh>
    <phoneticPr fontId="32"/>
  </si>
  <si>
    <t>平字鎌田町17</t>
    <rPh sb="0" eb="1">
      <t>タイラ</t>
    </rPh>
    <rPh sb="1" eb="2">
      <t>アザ</t>
    </rPh>
    <rPh sb="2" eb="4">
      <t>カマタ</t>
    </rPh>
    <rPh sb="4" eb="5">
      <t>マチ</t>
    </rPh>
    <phoneticPr fontId="32"/>
  </si>
  <si>
    <t>中神谷水位</t>
    <rPh sb="0" eb="1">
      <t>ナカ</t>
    </rPh>
    <rPh sb="1" eb="3">
      <t>カミヤ</t>
    </rPh>
    <rPh sb="3" eb="5">
      <t>スイイ</t>
    </rPh>
    <phoneticPr fontId="32"/>
  </si>
  <si>
    <t>平中神谷字前河原</t>
    <rPh sb="0" eb="1">
      <t>タイラ</t>
    </rPh>
    <rPh sb="1" eb="2">
      <t>ナカ</t>
    </rPh>
    <rPh sb="2" eb="4">
      <t>カミヤ</t>
    </rPh>
    <rPh sb="4" eb="5">
      <t>アザ</t>
    </rPh>
    <rPh sb="5" eb="6">
      <t>マエ</t>
    </rPh>
    <rPh sb="6" eb="8">
      <t>カワラ</t>
    </rPh>
    <phoneticPr fontId="32"/>
  </si>
  <si>
    <t>新川</t>
    <rPh sb="0" eb="1">
      <t>シン</t>
    </rPh>
    <rPh sb="1" eb="2">
      <t>カワ</t>
    </rPh>
    <phoneticPr fontId="32"/>
  </si>
  <si>
    <t>内郷水位</t>
    <rPh sb="0" eb="2">
      <t>ウチゴウ</t>
    </rPh>
    <rPh sb="2" eb="4">
      <t>スイイ</t>
    </rPh>
    <phoneticPr fontId="32"/>
  </si>
  <si>
    <t>内郷白水町蛭内73-1</t>
    <rPh sb="0" eb="2">
      <t>ウチゴウ</t>
    </rPh>
    <rPh sb="2" eb="3">
      <t>シロ</t>
    </rPh>
    <rPh sb="3" eb="4">
      <t>ミズ</t>
    </rPh>
    <rPh sb="4" eb="5">
      <t>マチ</t>
    </rPh>
    <rPh sb="5" eb="6">
      <t>ヒル</t>
    </rPh>
    <rPh sb="6" eb="7">
      <t>ウチ</t>
    </rPh>
    <phoneticPr fontId="32"/>
  </si>
  <si>
    <t>梅本水位</t>
    <rPh sb="0" eb="2">
      <t>ウメモト</t>
    </rPh>
    <rPh sb="2" eb="4">
      <t>スイイ</t>
    </rPh>
    <phoneticPr fontId="32"/>
  </si>
  <si>
    <t>平字梅本</t>
    <rPh sb="0" eb="1">
      <t>タイラ</t>
    </rPh>
    <rPh sb="1" eb="2">
      <t>アザ</t>
    </rPh>
    <rPh sb="2" eb="4">
      <t>ウメモト</t>
    </rPh>
    <phoneticPr fontId="32"/>
  </si>
  <si>
    <t>好間川</t>
    <rPh sb="0" eb="2">
      <t>ヨシマ</t>
    </rPh>
    <rPh sb="2" eb="3">
      <t>カワ</t>
    </rPh>
    <phoneticPr fontId="32"/>
  </si>
  <si>
    <t>好間水位</t>
    <rPh sb="0" eb="2">
      <t>ヨシマ</t>
    </rPh>
    <rPh sb="2" eb="4">
      <t>スイイ</t>
    </rPh>
    <phoneticPr fontId="32"/>
  </si>
  <si>
    <t>好間町上好間字大堰</t>
    <rPh sb="0" eb="2">
      <t>ヨシマ</t>
    </rPh>
    <rPh sb="2" eb="3">
      <t>マチ</t>
    </rPh>
    <rPh sb="3" eb="4">
      <t>ウエ</t>
    </rPh>
    <rPh sb="4" eb="6">
      <t>ヨシマ</t>
    </rPh>
    <rPh sb="6" eb="7">
      <t>アザ</t>
    </rPh>
    <rPh sb="7" eb="8">
      <t>オオ</t>
    </rPh>
    <rPh sb="8" eb="9">
      <t>セキ</t>
    </rPh>
    <phoneticPr fontId="32"/>
  </si>
  <si>
    <t>藤原川</t>
    <rPh sb="0" eb="2">
      <t>フジワラ</t>
    </rPh>
    <rPh sb="2" eb="3">
      <t>カワ</t>
    </rPh>
    <phoneticPr fontId="32"/>
  </si>
  <si>
    <t>下船尾水位</t>
    <rPh sb="0" eb="1">
      <t>シモ</t>
    </rPh>
    <rPh sb="1" eb="3">
      <t>フナオ</t>
    </rPh>
    <rPh sb="3" eb="5">
      <t>スイイ</t>
    </rPh>
    <phoneticPr fontId="32"/>
  </si>
  <si>
    <t>常磐西郷町落合</t>
    <rPh sb="0" eb="2">
      <t>ジョウバン</t>
    </rPh>
    <rPh sb="2" eb="4">
      <t>サイゴウ</t>
    </rPh>
    <rPh sb="4" eb="5">
      <t>マチ</t>
    </rPh>
    <rPh sb="5" eb="7">
      <t>オチアイ</t>
    </rPh>
    <phoneticPr fontId="32"/>
  </si>
  <si>
    <t>南富岡水位</t>
    <rPh sb="0" eb="1">
      <t>ミナミ</t>
    </rPh>
    <rPh sb="1" eb="3">
      <t>トミオカ</t>
    </rPh>
    <rPh sb="3" eb="5">
      <t>スイイ</t>
    </rPh>
    <phoneticPr fontId="32"/>
  </si>
  <si>
    <t>小名浜南富岡字中前</t>
    <rPh sb="0" eb="3">
      <t>オナハマ</t>
    </rPh>
    <rPh sb="3" eb="4">
      <t>ミナミ</t>
    </rPh>
    <rPh sb="4" eb="6">
      <t>トミオカ</t>
    </rPh>
    <rPh sb="6" eb="7">
      <t>アザ</t>
    </rPh>
    <rPh sb="7" eb="8">
      <t>ナカ</t>
    </rPh>
    <rPh sb="8" eb="9">
      <t>マエ</t>
    </rPh>
    <phoneticPr fontId="32"/>
  </si>
  <si>
    <t>釜戸川</t>
    <rPh sb="0" eb="2">
      <t>カマド</t>
    </rPh>
    <rPh sb="2" eb="3">
      <t>カワ</t>
    </rPh>
    <phoneticPr fontId="32"/>
  </si>
  <si>
    <t>田部水位</t>
    <rPh sb="0" eb="2">
      <t>タナベ</t>
    </rPh>
    <rPh sb="2" eb="4">
      <t>スイイ</t>
    </rPh>
    <phoneticPr fontId="32"/>
  </si>
  <si>
    <t>渡辺町田部字六反田</t>
    <rPh sb="0" eb="2">
      <t>ワタナベ</t>
    </rPh>
    <rPh sb="2" eb="3">
      <t>マチ</t>
    </rPh>
    <rPh sb="3" eb="5">
      <t>タナベ</t>
    </rPh>
    <rPh sb="5" eb="6">
      <t>アザ</t>
    </rPh>
    <rPh sb="6" eb="8">
      <t>ロクタン</t>
    </rPh>
    <rPh sb="8" eb="9">
      <t>タ</t>
    </rPh>
    <phoneticPr fontId="32"/>
  </si>
  <si>
    <t>鮫川</t>
    <rPh sb="0" eb="1">
      <t>サメ</t>
    </rPh>
    <rPh sb="1" eb="2">
      <t>カワ</t>
    </rPh>
    <phoneticPr fontId="32"/>
  </si>
  <si>
    <t>水防滝</t>
    <rPh sb="0" eb="2">
      <t>スイボウ</t>
    </rPh>
    <rPh sb="2" eb="3">
      <t>タキ</t>
    </rPh>
    <phoneticPr fontId="32"/>
  </si>
  <si>
    <t>遠野町滝字中河原40</t>
    <rPh sb="0" eb="2">
      <t>トオノ</t>
    </rPh>
    <rPh sb="2" eb="3">
      <t>マチ</t>
    </rPh>
    <rPh sb="3" eb="4">
      <t>タキ</t>
    </rPh>
    <rPh sb="4" eb="5">
      <t>アザ</t>
    </rPh>
    <rPh sb="5" eb="6">
      <t>ナカ</t>
    </rPh>
    <rPh sb="6" eb="8">
      <t>カワハラ</t>
    </rPh>
    <phoneticPr fontId="32"/>
  </si>
  <si>
    <t>―</t>
    <phoneticPr fontId="32"/>
  </si>
  <si>
    <t>松原水位</t>
    <rPh sb="0" eb="2">
      <t>マツバラ</t>
    </rPh>
    <rPh sb="2" eb="4">
      <t>スイイ</t>
    </rPh>
    <phoneticPr fontId="32"/>
  </si>
  <si>
    <t>仁井田町松原</t>
    <rPh sb="0" eb="3">
      <t>ニイダ</t>
    </rPh>
    <rPh sb="3" eb="4">
      <t>マチ</t>
    </rPh>
    <rPh sb="4" eb="6">
      <t>マツバラ</t>
    </rPh>
    <phoneticPr fontId="32"/>
  </si>
  <si>
    <t>蛭田川</t>
    <rPh sb="0" eb="2">
      <t>ヒルタ</t>
    </rPh>
    <rPh sb="2" eb="3">
      <t>カワ</t>
    </rPh>
    <phoneticPr fontId="32"/>
  </si>
  <si>
    <t>窪田水位</t>
    <rPh sb="0" eb="2">
      <t>クボタ</t>
    </rPh>
    <rPh sb="2" eb="4">
      <t>スイイ</t>
    </rPh>
    <phoneticPr fontId="32"/>
  </si>
  <si>
    <t>勿来町窪田十条</t>
    <rPh sb="0" eb="2">
      <t>ナコソ</t>
    </rPh>
    <rPh sb="2" eb="3">
      <t>マチ</t>
    </rPh>
    <rPh sb="3" eb="5">
      <t>クボタ</t>
    </rPh>
    <rPh sb="5" eb="7">
      <t>ジュウジョウ</t>
    </rPh>
    <phoneticPr fontId="32"/>
  </si>
  <si>
    <t>仁井田川</t>
    <rPh sb="0" eb="3">
      <t>ニイダ</t>
    </rPh>
    <rPh sb="3" eb="4">
      <t>カワ</t>
    </rPh>
    <phoneticPr fontId="32"/>
  </si>
  <si>
    <t>下神谷水位</t>
    <rPh sb="0" eb="1">
      <t>シモ</t>
    </rPh>
    <rPh sb="1" eb="3">
      <t>カミヤ</t>
    </rPh>
    <rPh sb="3" eb="5">
      <t>スイイ</t>
    </rPh>
    <phoneticPr fontId="32"/>
  </si>
  <si>
    <t>平下神谷字亀下</t>
    <rPh sb="0" eb="1">
      <t>タイラ</t>
    </rPh>
    <rPh sb="1" eb="2">
      <t>シモ</t>
    </rPh>
    <rPh sb="2" eb="4">
      <t>カミヤ</t>
    </rPh>
    <rPh sb="4" eb="5">
      <t>アザ</t>
    </rPh>
    <rPh sb="5" eb="6">
      <t>カメ</t>
    </rPh>
    <rPh sb="6" eb="7">
      <t>シタ</t>
    </rPh>
    <phoneticPr fontId="32"/>
  </si>
  <si>
    <t>須賀橋水位</t>
    <rPh sb="0" eb="2">
      <t>スカ</t>
    </rPh>
    <rPh sb="2" eb="3">
      <t>バシ</t>
    </rPh>
    <rPh sb="3" eb="5">
      <t>スイイ</t>
    </rPh>
    <phoneticPr fontId="32"/>
  </si>
  <si>
    <t>四倉町細谷字堀込</t>
    <rPh sb="0" eb="3">
      <t>ヨツクラマチ</t>
    </rPh>
    <rPh sb="3" eb="5">
      <t>ホソヤ</t>
    </rPh>
    <rPh sb="5" eb="6">
      <t>アザ</t>
    </rPh>
    <rPh sb="6" eb="7">
      <t>ホリ</t>
    </rPh>
    <rPh sb="7" eb="8">
      <t>コ</t>
    </rPh>
    <phoneticPr fontId="32"/>
  </si>
  <si>
    <t>戸田水位</t>
    <rPh sb="0" eb="2">
      <t>トダ</t>
    </rPh>
    <rPh sb="2" eb="4">
      <t>スイイ</t>
    </rPh>
    <phoneticPr fontId="32"/>
  </si>
  <si>
    <t>四倉町戸田字北高柳</t>
    <rPh sb="0" eb="3">
      <t>ヨツクラマチ</t>
    </rPh>
    <rPh sb="3" eb="4">
      <t>ト</t>
    </rPh>
    <rPh sb="4" eb="5">
      <t>タ</t>
    </rPh>
    <rPh sb="5" eb="6">
      <t>アザ</t>
    </rPh>
    <rPh sb="6" eb="7">
      <t>キタ</t>
    </rPh>
    <rPh sb="7" eb="9">
      <t>タカヤナギ</t>
    </rPh>
    <phoneticPr fontId="32"/>
  </si>
  <si>
    <t>矢田川</t>
    <rPh sb="0" eb="2">
      <t>ヤダ</t>
    </rPh>
    <rPh sb="2" eb="3">
      <t>カワ</t>
    </rPh>
    <phoneticPr fontId="32"/>
  </si>
  <si>
    <t>鹿島水位</t>
    <rPh sb="0" eb="2">
      <t>カシマ</t>
    </rPh>
    <rPh sb="2" eb="4">
      <t>スイイ</t>
    </rPh>
    <phoneticPr fontId="32"/>
  </si>
  <si>
    <t>小名浜林城字塚前</t>
    <rPh sb="0" eb="3">
      <t>オナハマ</t>
    </rPh>
    <rPh sb="3" eb="4">
      <t>リン</t>
    </rPh>
    <rPh sb="4" eb="5">
      <t>シロ</t>
    </rPh>
    <rPh sb="5" eb="6">
      <t>アザ</t>
    </rPh>
    <rPh sb="6" eb="7">
      <t>ツカ</t>
    </rPh>
    <rPh sb="7" eb="8">
      <t>マエ</t>
    </rPh>
    <phoneticPr fontId="32"/>
  </si>
  <si>
    <t>避難
判断
水位</t>
    <rPh sb="0" eb="2">
      <t>ヒナン</t>
    </rPh>
    <rPh sb="3" eb="5">
      <t>ハンダン</t>
    </rPh>
    <rPh sb="6" eb="8">
      <t>スイイ</t>
    </rPh>
    <phoneticPr fontId="32"/>
  </si>
  <si>
    <t>はん濫危険
水位</t>
    <rPh sb="2" eb="3">
      <t>ラン</t>
    </rPh>
    <rPh sb="3" eb="5">
      <t>キケン</t>
    </rPh>
    <rPh sb="6" eb="8">
      <t>スイイ</t>
    </rPh>
    <phoneticPr fontId="32"/>
  </si>
  <si>
    <t>7.35</t>
    <phoneticPr fontId="32"/>
  </si>
  <si>
    <t>【水位観測所一覧】</t>
    <rPh sb="1" eb="3">
      <t>スイイ</t>
    </rPh>
    <rPh sb="3" eb="5">
      <t>カンソク</t>
    </rPh>
    <rPh sb="5" eb="6">
      <t>ジョ</t>
    </rPh>
    <rPh sb="6" eb="8">
      <t>イチラン</t>
    </rPh>
    <phoneticPr fontId="32"/>
  </si>
  <si>
    <t>浸水想定河川を入力し、水位観測所については、別紙一覧の中から一番近い箇所を入力してください。
「福島県河川流域総合情報システム」でメール設定を行うことで河川水位情報等が届くため、メール設定をお願いします。検索サイトで「福島県河川流域総合情報システム」と入力すると当該ページに進みます。</t>
    <rPh sb="0" eb="2">
      <t>シンスイ</t>
    </rPh>
    <rPh sb="2" eb="4">
      <t>ソウテイ</t>
    </rPh>
    <rPh sb="4" eb="6">
      <t>カセン</t>
    </rPh>
    <rPh sb="7" eb="9">
      <t>ニュウリョク</t>
    </rPh>
    <rPh sb="11" eb="13">
      <t>スイイ</t>
    </rPh>
    <rPh sb="13" eb="15">
      <t>カンソク</t>
    </rPh>
    <rPh sb="15" eb="16">
      <t>ショ</t>
    </rPh>
    <rPh sb="22" eb="24">
      <t>ベッシ</t>
    </rPh>
    <rPh sb="24" eb="26">
      <t>イチラン</t>
    </rPh>
    <rPh sb="27" eb="28">
      <t>ナカ</t>
    </rPh>
    <rPh sb="30" eb="32">
      <t>イチバン</t>
    </rPh>
    <rPh sb="32" eb="33">
      <t>チカ</t>
    </rPh>
    <rPh sb="34" eb="36">
      <t>カショ</t>
    </rPh>
    <rPh sb="37" eb="39">
      <t>ニュウリョク</t>
    </rPh>
    <rPh sb="48" eb="51">
      <t>フクシマケン</t>
    </rPh>
    <rPh sb="51" eb="53">
      <t>カセン</t>
    </rPh>
    <rPh sb="53" eb="55">
      <t>リュウイキ</t>
    </rPh>
    <rPh sb="55" eb="57">
      <t>ソウゴウ</t>
    </rPh>
    <rPh sb="57" eb="59">
      <t>ジョウホウ</t>
    </rPh>
    <rPh sb="68" eb="70">
      <t>セッテイ</t>
    </rPh>
    <rPh sb="71" eb="72">
      <t>オコナ</t>
    </rPh>
    <rPh sb="76" eb="78">
      <t>カセン</t>
    </rPh>
    <rPh sb="78" eb="80">
      <t>スイイ</t>
    </rPh>
    <rPh sb="80" eb="82">
      <t>ジョウホウ</t>
    </rPh>
    <rPh sb="82" eb="83">
      <t>トウ</t>
    </rPh>
    <rPh sb="84" eb="85">
      <t>トド</t>
    </rPh>
    <rPh sb="92" eb="94">
      <t>セッテイ</t>
    </rPh>
    <rPh sb="96" eb="97">
      <t>ネガ</t>
    </rPh>
    <rPh sb="102" eb="104">
      <t>ケンサク</t>
    </rPh>
    <rPh sb="109" eb="112">
      <t>フクシマケン</t>
    </rPh>
    <rPh sb="112" eb="114">
      <t>カセン</t>
    </rPh>
    <rPh sb="114" eb="116">
      <t>リュウイキ</t>
    </rPh>
    <rPh sb="116" eb="118">
      <t>ソウゴウ</t>
    </rPh>
    <rPh sb="118" eb="120">
      <t>ジョウホウ</t>
    </rPh>
    <rPh sb="126" eb="128">
      <t>ニュウリョク</t>
    </rPh>
    <rPh sb="131" eb="133">
      <t>トウガイ</t>
    </rPh>
    <rPh sb="137" eb="138">
      <t>スス</t>
    </rPh>
    <phoneticPr fontId="9"/>
  </si>
  <si>
    <t>施設所管課と調整する事項がある場合は施設所管課、無ければ記載なしで構いません。</t>
    <rPh sb="0" eb="2">
      <t>シセツ</t>
    </rPh>
    <rPh sb="2" eb="4">
      <t>ショカン</t>
    </rPh>
    <rPh sb="4" eb="5">
      <t>カ</t>
    </rPh>
    <rPh sb="6" eb="8">
      <t>チョウセイ</t>
    </rPh>
    <rPh sb="10" eb="12">
      <t>ジコウ</t>
    </rPh>
    <rPh sb="15" eb="17">
      <t>バアイ</t>
    </rPh>
    <rPh sb="18" eb="20">
      <t>シセツ</t>
    </rPh>
    <rPh sb="20" eb="22">
      <t>ショカン</t>
    </rPh>
    <rPh sb="22" eb="23">
      <t>カ</t>
    </rPh>
    <rPh sb="24" eb="25">
      <t>ナ</t>
    </rPh>
    <rPh sb="28" eb="30">
      <t>キサイ</t>
    </rPh>
    <rPh sb="33" eb="34">
      <t>カマ</t>
    </rPh>
    <phoneticPr fontId="9"/>
  </si>
  <si>
    <t>※避難訓練実施状況</t>
    <rPh sb="1" eb="3">
      <t>ヒナン</t>
    </rPh>
    <rPh sb="3" eb="5">
      <t>クンレン</t>
    </rPh>
    <rPh sb="5" eb="7">
      <t>ジッシ</t>
    </rPh>
    <rPh sb="7" eb="9">
      <t>ジョウキョウ</t>
    </rPh>
    <phoneticPr fontId="9"/>
  </si>
  <si>
    <t>　直近の避難訓練実施日</t>
    <rPh sb="1" eb="3">
      <t>チョッキン</t>
    </rPh>
    <rPh sb="4" eb="6">
      <t>ヒナン</t>
    </rPh>
    <rPh sb="6" eb="8">
      <t>クンレン</t>
    </rPh>
    <rPh sb="8" eb="10">
      <t>ジッシ</t>
    </rPh>
    <rPh sb="10" eb="11">
      <t>ビ</t>
    </rPh>
    <phoneticPr fontId="9"/>
  </si>
  <si>
    <t>■避難訓練実施状況</t>
    <rPh sb="1" eb="3">
      <t>ヒナン</t>
    </rPh>
    <rPh sb="3" eb="5">
      <t>クンレン</t>
    </rPh>
    <rPh sb="5" eb="7">
      <t>ジッシ</t>
    </rPh>
    <rPh sb="7" eb="9">
      <t>ジョウキョウ</t>
    </rPh>
    <phoneticPr fontId="9"/>
  </si>
  <si>
    <t>　直近の避難訓練実施日</t>
    <rPh sb="1" eb="3">
      <t>チョッキン</t>
    </rPh>
    <rPh sb="4" eb="6">
      <t>ヒナン</t>
    </rPh>
    <rPh sb="6" eb="8">
      <t>クンレン</t>
    </rPh>
    <rPh sb="8" eb="10">
      <t>ジッシ</t>
    </rPh>
    <rPh sb="10" eb="11">
      <t>ビ</t>
    </rPh>
    <phoneticPr fontId="9"/>
  </si>
  <si>
    <t>○○第一小学校</t>
    <rPh sb="2" eb="4">
      <t>ダイイチ</t>
    </rPh>
    <rPh sb="4" eb="7">
      <t>ショウガッコウ</t>
    </rPh>
    <phoneticPr fontId="9"/>
  </si>
  <si>
    <t>○○福祉センター</t>
    <rPh sb="2" eb="4">
      <t>フクシ</t>
    </rPh>
    <phoneticPr fontId="9"/>
  </si>
  <si>
    <t>施設及び避難先の位置と、施設から避難先までの避難ルートを記載した地図等について、貼り付けるか、別紙として添付してください。</t>
    <rPh sb="6" eb="7">
      <t>サキ</t>
    </rPh>
    <rPh sb="18" eb="19">
      <t>サキ</t>
    </rPh>
    <rPh sb="28" eb="30">
      <t>キサイ</t>
    </rPh>
    <rPh sb="32" eb="34">
      <t>チズ</t>
    </rPh>
    <rPh sb="34" eb="35">
      <t>トウ</t>
    </rPh>
    <rPh sb="40" eb="41">
      <t>ハ</t>
    </rPh>
    <rPh sb="42" eb="43">
      <t>ツ</t>
    </rPh>
    <rPh sb="47" eb="49">
      <t>ベッシ</t>
    </rPh>
    <rPh sb="52" eb="54">
      <t>テンプ</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</si>
</sst>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0.00_ "/>
  </numFmts>
  <fonts count="38"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rgb="FFFF0000"/>
      <name val="ＭＳ ゴシック"/>
      <family val="3"/>
      <charset val="128"/>
    </font>
    <font>
      <sz val="10"/>
      <color rgb="FFFF0000"/>
      <name val="ＭＳ ゴシック"/>
      <family val="3"/>
      <charset val="128"/>
    </font>
    <font>
      <sz val="10.5"/>
      <color theme="1"/>
      <name val="ＭＳ 明朝"/>
      <family val="1"/>
      <charset val="128"/>
    </font>
    <font>
      <sz val="6"/>
      <name val="ＭＳ Ｐゴシック"/>
      <family val="3"/>
      <charset val="128"/>
    </font>
    <font>
      <sz val="10.5"/>
      <name val="ＭＳ 明朝"/>
      <family val="1"/>
      <charset val="128"/>
    </font>
    <font>
      <sz val="11"/>
      <color theme="1"/>
      <name val="ＭＳ Ｐゴシック"/>
      <family val="3"/>
      <charset val="128"/>
    </font>
    <font>
      <sz val="10.5"/>
      <color rgb="FFFF0000"/>
      <name val="ＭＳ 明朝"/>
      <family val="1"/>
      <charset val="128"/>
    </font>
    <font>
      <sz val="9"/>
      <color theme="1"/>
      <name val="ＭＳ 明朝"/>
      <family val="1"/>
      <charset val="128"/>
    </font>
    <font>
      <sz val="9"/>
      <color theme="1"/>
      <name val="ＭＳ Ｐゴシック"/>
      <family val="3"/>
      <charset val="128"/>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5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31" fillId="0" borderId="0" xfId="0" applyFont="1">
      <alignment vertical="center"/>
    </xf>
    <xf numFmtId="0" fontId="33" fillId="0" borderId="0" xfId="0" applyFont="1">
      <alignment vertical="center"/>
    </xf>
    <xf numFmtId="0" fontId="7" fillId="0" borderId="40" xfId="0" applyFont="1" applyBorder="1">
      <alignment vertical="center"/>
    </xf>
    <xf numFmtId="0" fontId="7" fillId="0" borderId="14" xfId="0" applyFont="1" applyBorder="1">
      <alignment vertical="center"/>
    </xf>
    <xf numFmtId="0" fontId="7" fillId="0" borderId="15" xfId="0" applyFont="1" applyBorder="1" applyAlignment="1">
      <alignment vertical="center" shrinkToFit="1"/>
    </xf>
    <xf numFmtId="0" fontId="7" fillId="0" borderId="42" xfId="0" applyFont="1" applyBorder="1">
      <alignment vertical="center"/>
    </xf>
    <xf numFmtId="0" fontId="7" fillId="0" borderId="16" xfId="0" applyFont="1" applyBorder="1" applyAlignment="1">
      <alignment vertical="center" shrinkToFit="1"/>
    </xf>
    <xf numFmtId="0" fontId="7" fillId="0" borderId="41" xfId="0" applyFont="1" applyBorder="1">
      <alignment vertical="center"/>
    </xf>
    <xf numFmtId="0" fontId="7" fillId="0" borderId="17" xfId="0" applyFont="1" applyBorder="1">
      <alignment vertical="center"/>
    </xf>
    <xf numFmtId="0" fontId="7" fillId="0" borderId="18" xfId="0" applyFont="1" applyBorder="1" applyAlignment="1">
      <alignment vertical="center" shrinkToFit="1"/>
    </xf>
    <xf numFmtId="0" fontId="1" fillId="0" borderId="0" xfId="0" applyFont="1" applyAlignment="1">
      <alignment vertical="top"/>
    </xf>
    <xf numFmtId="58" fontId="7" fillId="3" borderId="43" xfId="0" applyNumberFormat="1" applyFont="1" applyFill="1" applyBorder="1" applyAlignment="1">
      <alignment vertical="center"/>
    </xf>
    <xf numFmtId="58" fontId="0" fillId="3" borderId="7" xfId="0" applyNumberFormat="1" applyFill="1" applyBorder="1" applyAlignment="1">
      <alignment vertical="center"/>
    </xf>
    <xf numFmtId="58" fontId="0" fillId="3" borderId="1" xfId="0" applyNumberFormat="1" applyFill="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30" fillId="0" borderId="0" xfId="0" applyFont="1" applyBorder="1" applyAlignment="1">
      <alignment vertical="center" wrapText="1"/>
    </xf>
    <xf numFmtId="0" fontId="29"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58" fontId="1" fillId="0" borderId="0" xfId="0" applyNumberFormat="1" applyFont="1" applyAlignment="1">
      <alignment horizontal="center" vertical="top" shrinkToFit="1"/>
    </xf>
    <xf numFmtId="0" fontId="0" fillId="0" borderId="0" xfId="0" applyAlignment="1">
      <alignment horizontal="center" vertical="top" shrinkToFit="1"/>
    </xf>
    <xf numFmtId="58" fontId="1" fillId="0" borderId="11" xfId="0" applyNumberFormat="1" applyFont="1" applyBorder="1" applyAlignment="1">
      <alignment horizontal="center" vertical="top" shrinkToFit="1"/>
    </xf>
    <xf numFmtId="0" fontId="0" fillId="0" borderId="11" xfId="0" applyBorder="1" applyAlignment="1">
      <alignment horizontal="center" vertical="top" shrinkToFit="1"/>
    </xf>
    <xf numFmtId="0" fontId="1" fillId="0" borderId="11" xfId="0" applyFont="1" applyBorder="1" applyAlignment="1">
      <alignment vertical="top" shrinkToFit="1"/>
    </xf>
    <xf numFmtId="0" fontId="0" fillId="0" borderId="11" xfId="0" applyBorder="1" applyAlignment="1">
      <alignment vertical="top" shrinkToFi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Fill="1" applyBorder="1" applyAlignment="1">
      <alignment vertical="center"/>
    </xf>
    <xf numFmtId="0" fontId="1" fillId="0" borderId="14" xfId="0" applyFont="1" applyFill="1" applyBorder="1" applyAlignment="1">
      <alignment vertical="center"/>
    </xf>
    <xf numFmtId="0" fontId="1" fillId="0" borderId="34" xfId="0" applyFont="1" applyFill="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xf numFmtId="0" fontId="31" fillId="0" borderId="0" xfId="0" applyFont="1" applyBorder="1" applyAlignment="1">
      <alignment vertical="center" wrapText="1"/>
    </xf>
    <xf numFmtId="0" fontId="31" fillId="0" borderId="0" xfId="0" applyFont="1" applyBorder="1" applyAlignment="1">
      <alignment vertical="center"/>
    </xf>
    <xf numFmtId="0" fontId="34" fillId="0" borderId="0" xfId="0" applyFont="1" applyBorder="1" applyAlignment="1">
      <alignment vertical="center"/>
    </xf>
    <xf numFmtId="0" fontId="31" fillId="0" borderId="0" xfId="0" applyFont="1" applyBorder="1" applyAlignment="1">
      <alignment horizontal="distributed" vertical="center" justifyLastLine="1"/>
    </xf>
    <xf numFmtId="0" fontId="31" fillId="0" borderId="0" xfId="0" applyFont="1" applyBorder="1" applyAlignment="1">
      <alignment horizontal="distributed" vertical="center" wrapText="1" justifyLastLine="1"/>
    </xf>
    <xf numFmtId="0" fontId="31" fillId="0" borderId="19" xfId="0" applyFont="1" applyBorder="1" applyAlignment="1">
      <alignment horizontal="center" vertical="center"/>
    </xf>
    <xf numFmtId="0" fontId="31" fillId="0" borderId="21" xfId="0" applyFont="1" applyBorder="1" applyAlignment="1">
      <alignment horizontal="center" vertical="center"/>
    </xf>
    <xf numFmtId="0" fontId="31" fillId="0" borderId="19" xfId="0" applyFont="1" applyBorder="1" applyAlignment="1">
      <alignment vertical="center"/>
    </xf>
    <xf numFmtId="0" fontId="31" fillId="0" borderId="20" xfId="0" applyFont="1" applyBorder="1" applyAlignment="1">
      <alignment vertical="center"/>
    </xf>
    <xf numFmtId="0" fontId="31" fillId="0" borderId="21" xfId="0" applyFont="1" applyBorder="1" applyAlignment="1">
      <alignment vertical="center"/>
    </xf>
    <xf numFmtId="4" fontId="31" fillId="0" borderId="19" xfId="0" applyNumberFormat="1" applyFont="1" applyBorder="1" applyAlignment="1">
      <alignment vertical="center" wrapText="1"/>
    </xf>
    <xf numFmtId="4" fontId="31" fillId="0" borderId="20" xfId="0" applyNumberFormat="1" applyFont="1" applyBorder="1" applyAlignment="1">
      <alignment vertical="center"/>
    </xf>
    <xf numFmtId="4" fontId="31" fillId="0" borderId="21" xfId="0" applyNumberFormat="1" applyFont="1" applyBorder="1" applyAlignment="1">
      <alignment vertical="center"/>
    </xf>
    <xf numFmtId="4" fontId="33" fillId="0" borderId="19" xfId="0" applyNumberFormat="1" applyFont="1" applyBorder="1" applyAlignment="1">
      <alignment horizontal="right" vertical="center" wrapText="1"/>
    </xf>
    <xf numFmtId="4" fontId="33" fillId="0" borderId="20" xfId="0" applyNumberFormat="1" applyFont="1" applyBorder="1" applyAlignment="1">
      <alignment horizontal="right" vertical="center"/>
    </xf>
    <xf numFmtId="4" fontId="33" fillId="0" borderId="21" xfId="0" applyNumberFormat="1" applyFont="1" applyBorder="1" applyAlignment="1">
      <alignment horizontal="right" vertical="center"/>
    </xf>
    <xf numFmtId="0" fontId="33" fillId="0" borderId="19" xfId="0" applyFont="1" applyBorder="1" applyAlignment="1">
      <alignment horizontal="right" vertical="center" wrapText="1"/>
    </xf>
    <xf numFmtId="0" fontId="33" fillId="0" borderId="20" xfId="0" applyFont="1" applyBorder="1" applyAlignment="1">
      <alignment horizontal="right" vertical="center" wrapText="1"/>
    </xf>
    <xf numFmtId="0" fontId="33" fillId="0" borderId="21" xfId="0" applyFont="1" applyBorder="1" applyAlignment="1">
      <alignment horizontal="right" vertical="center" wrapText="1"/>
    </xf>
    <xf numFmtId="0" fontId="33" fillId="0" borderId="19" xfId="0" applyFont="1" applyBorder="1" applyAlignment="1">
      <alignment horizontal="distributed" vertical="center" wrapText="1"/>
    </xf>
    <xf numFmtId="0" fontId="33" fillId="0" borderId="20" xfId="0" applyFont="1" applyBorder="1" applyAlignment="1">
      <alignment horizontal="distributed" vertical="center"/>
    </xf>
    <xf numFmtId="0" fontId="33" fillId="0" borderId="21" xfId="0" applyFont="1" applyBorder="1" applyAlignment="1">
      <alignment horizontal="distributed" vertical="center"/>
    </xf>
    <xf numFmtId="0" fontId="34" fillId="0" borderId="0" xfId="0" applyFont="1" applyBorder="1" applyAlignment="1">
      <alignment horizontal="distributed" vertical="center" justifyLastLine="1"/>
    </xf>
    <xf numFmtId="0" fontId="31" fillId="0" borderId="19" xfId="0" applyFont="1" applyBorder="1" applyAlignment="1">
      <alignment horizontal="distributed" vertical="center"/>
    </xf>
    <xf numFmtId="0" fontId="31" fillId="0" borderId="21" xfId="0" applyFont="1" applyBorder="1" applyAlignment="1">
      <alignment horizontal="distributed" vertical="center"/>
    </xf>
    <xf numFmtId="0" fontId="31" fillId="0" borderId="19" xfId="0" applyFont="1" applyBorder="1" applyAlignment="1">
      <alignment horizontal="distributed" vertical="center" justifyLastLine="1"/>
    </xf>
    <xf numFmtId="0" fontId="31" fillId="0" borderId="20" xfId="0" applyFont="1" applyBorder="1" applyAlignment="1">
      <alignment horizontal="distributed" vertical="center" justifyLastLine="1"/>
    </xf>
    <xf numFmtId="0" fontId="31" fillId="0" borderId="21" xfId="0" applyFont="1" applyBorder="1" applyAlignment="1">
      <alignment horizontal="distributed" vertical="center" justifyLastLine="1"/>
    </xf>
    <xf numFmtId="0" fontId="31" fillId="0" borderId="19" xfId="0" applyFont="1" applyBorder="1" applyAlignment="1">
      <alignment horizontal="distributed" vertical="center" wrapText="1"/>
    </xf>
    <xf numFmtId="0" fontId="31" fillId="0" borderId="20" xfId="0" applyFont="1" applyBorder="1" applyAlignment="1">
      <alignment horizontal="distributed" vertical="center"/>
    </xf>
    <xf numFmtId="0" fontId="31" fillId="0" borderId="19" xfId="0" applyFont="1" applyBorder="1" applyAlignment="1">
      <alignment vertical="center" wrapText="1"/>
    </xf>
    <xf numFmtId="4" fontId="33" fillId="0" borderId="19" xfId="0" applyNumberFormat="1" applyFont="1" applyBorder="1" applyAlignment="1">
      <alignment vertical="center" wrapText="1"/>
    </xf>
    <xf numFmtId="4" fontId="33" fillId="0" borderId="20" xfId="0" applyNumberFormat="1" applyFont="1" applyBorder="1" applyAlignment="1">
      <alignment vertical="center"/>
    </xf>
    <xf numFmtId="4" fontId="33" fillId="0" borderId="21" xfId="0" applyNumberFormat="1" applyFont="1" applyBorder="1" applyAlignment="1">
      <alignment vertical="center"/>
    </xf>
    <xf numFmtId="49" fontId="33" fillId="0" borderId="19" xfId="0" applyNumberFormat="1" applyFont="1" applyBorder="1" applyAlignment="1">
      <alignment horizontal="right" vertical="center" shrinkToFit="1"/>
    </xf>
    <xf numFmtId="49" fontId="33" fillId="0" borderId="20" xfId="0" applyNumberFormat="1" applyFont="1" applyBorder="1" applyAlignment="1">
      <alignment horizontal="right" vertical="center" shrinkToFit="1"/>
    </xf>
    <xf numFmtId="49" fontId="33" fillId="0" borderId="21" xfId="0" applyNumberFormat="1" applyFont="1" applyBorder="1" applyAlignment="1">
      <alignment horizontal="right" vertical="center" shrinkToFit="1"/>
    </xf>
    <xf numFmtId="180" fontId="33" fillId="0" borderId="19" xfId="0" applyNumberFormat="1" applyFont="1" applyBorder="1" applyAlignment="1">
      <alignment horizontal="right" vertical="center" wrapText="1"/>
    </xf>
    <xf numFmtId="180" fontId="33" fillId="0" borderId="20" xfId="0" applyNumberFormat="1" applyFont="1" applyBorder="1" applyAlignment="1">
      <alignment horizontal="right" vertical="center" wrapText="1"/>
    </xf>
    <xf numFmtId="180" fontId="33" fillId="0" borderId="21" xfId="0" applyNumberFormat="1" applyFont="1" applyBorder="1" applyAlignment="1">
      <alignment horizontal="right" vertical="center" wrapText="1"/>
    </xf>
    <xf numFmtId="0" fontId="36" fillId="0" borderId="0" xfId="0" applyFont="1" applyBorder="1" applyAlignment="1">
      <alignment vertical="center" wrapText="1"/>
    </xf>
    <xf numFmtId="0" fontId="36" fillId="0" borderId="0" xfId="0" applyFont="1" applyBorder="1" applyAlignment="1">
      <alignment vertical="center"/>
    </xf>
    <xf numFmtId="0" fontId="37" fillId="0" borderId="0" xfId="0" applyFont="1" applyBorder="1" applyAlignment="1">
      <alignment vertical="center"/>
    </xf>
    <xf numFmtId="4" fontId="35" fillId="0" borderId="19" xfId="0" applyNumberFormat="1" applyFont="1" applyBorder="1" applyAlignment="1">
      <alignment vertical="center" wrapText="1"/>
    </xf>
    <xf numFmtId="4" fontId="35" fillId="0" borderId="20" xfId="0" applyNumberFormat="1" applyFont="1" applyBorder="1" applyAlignment="1">
      <alignment vertical="center"/>
    </xf>
    <xf numFmtId="4" fontId="35" fillId="0" borderId="21" xfId="0" applyNumberFormat="1" applyFont="1" applyBorder="1" applyAlignment="1">
      <alignment vertical="center"/>
    </xf>
    <xf numFmtId="4" fontId="31" fillId="0" borderId="19" xfId="0" applyNumberFormat="1" applyFont="1" applyBorder="1" applyAlignment="1">
      <alignment horizontal="right" vertical="center" wrapText="1"/>
    </xf>
    <xf numFmtId="4" fontId="31" fillId="0" borderId="20" xfId="0" applyNumberFormat="1" applyFont="1" applyBorder="1" applyAlignment="1">
      <alignment horizontal="right" vertical="center"/>
    </xf>
    <xf numFmtId="4" fontId="31" fillId="0" borderId="21"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56</xdr:row>
      <xdr:rowOff>28575</xdr:rowOff>
    </xdr:from>
    <xdr:to>
      <xdr:col>10</xdr:col>
      <xdr:colOff>571500</xdr:colOff>
      <xdr:row>60</xdr:row>
      <xdr:rowOff>66675</xdr:rowOff>
    </xdr:to>
    <xdr:sp macro="" textlink="">
      <xdr:nvSpPr>
        <xdr:cNvPr id="16" name="左矢印 15"/>
        <xdr:cNvSpPr/>
      </xdr:nvSpPr>
      <xdr:spPr>
        <a:xfrm>
          <a:off x="8229600" y="10715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139</xdr:row>
      <xdr:rowOff>10584</xdr:rowOff>
    </xdr:from>
    <xdr:to>
      <xdr:col>5</xdr:col>
      <xdr:colOff>645583</xdr:colOff>
      <xdr:row>146</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141</xdr:row>
      <xdr:rowOff>1</xdr:rowOff>
    </xdr:from>
    <xdr:to>
      <xdr:col>5</xdr:col>
      <xdr:colOff>179917</xdr:colOff>
      <xdr:row>144</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148</xdr:row>
      <xdr:rowOff>0</xdr:rowOff>
    </xdr:from>
    <xdr:to>
      <xdr:col>5</xdr:col>
      <xdr:colOff>645582</xdr:colOff>
      <xdr:row>157</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151</xdr:row>
      <xdr:rowOff>84669</xdr:rowOff>
    </xdr:from>
    <xdr:to>
      <xdr:col>5</xdr:col>
      <xdr:colOff>179916</xdr:colOff>
      <xdr:row>154</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159</xdr:row>
      <xdr:rowOff>0</xdr:rowOff>
    </xdr:from>
    <xdr:to>
      <xdr:col>5</xdr:col>
      <xdr:colOff>645582</xdr:colOff>
      <xdr:row>168</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161</xdr:row>
      <xdr:rowOff>158750</xdr:rowOff>
    </xdr:from>
    <xdr:to>
      <xdr:col>5</xdr:col>
      <xdr:colOff>179916</xdr:colOff>
      <xdr:row>164</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158</xdr:row>
      <xdr:rowOff>0</xdr:rowOff>
    </xdr:from>
    <xdr:to>
      <xdr:col>5</xdr:col>
      <xdr:colOff>603249</xdr:colOff>
      <xdr:row>158</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147</xdr:row>
      <xdr:rowOff>0</xdr:rowOff>
    </xdr:from>
    <xdr:to>
      <xdr:col>5</xdr:col>
      <xdr:colOff>603249</xdr:colOff>
      <xdr:row>147</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56445</xdr:colOff>
      <xdr:row>6</xdr:row>
      <xdr:rowOff>183445</xdr:rowOff>
    </xdr:from>
    <xdr:to>
      <xdr:col>14</xdr:col>
      <xdr:colOff>105833</xdr:colOff>
      <xdr:row>13</xdr:row>
      <xdr:rowOff>211667</xdr:rowOff>
    </xdr:to>
    <xdr:sp macro="" textlink="">
      <xdr:nvSpPr>
        <xdr:cNvPr id="10" name="角丸四角形吹き出し 9"/>
        <xdr:cNvSpPr/>
      </xdr:nvSpPr>
      <xdr:spPr>
        <a:xfrm>
          <a:off x="6547556" y="1495778"/>
          <a:ext cx="2293055" cy="1559278"/>
        </a:xfrm>
        <a:prstGeom prst="wedgeRoundRectCallout">
          <a:avLst>
            <a:gd name="adj1" fmla="val -43944"/>
            <a:gd name="adj2" fmla="val 74391"/>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・「入力シート」に必要事項を</a:t>
          </a:r>
          <a:endParaRPr kumimoji="1" lang="en-US" altLang="ja-JP" sz="1200" b="1">
            <a:solidFill>
              <a:sysClr val="windowText" lastClr="000000"/>
            </a:solidFill>
          </a:endParaRPr>
        </a:p>
        <a:p>
          <a:pPr algn="l"/>
          <a:r>
            <a:rPr kumimoji="1" lang="ja-JP" altLang="en-US" sz="1200" b="1">
              <a:solidFill>
                <a:sysClr val="windowText" lastClr="000000"/>
              </a:solidFill>
            </a:rPr>
            <a:t>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・入力シートにある項目以外に記載したい場合は、出力シートに記載してください。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view="pageBreakPreview" topLeftCell="A181" zoomScaleNormal="100" zoomScaleSheetLayoutView="100" workbookViewId="0">
      <selection activeCell="C13" sqref="C13"/>
    </sheetView>
  </sheetViews>
  <sheetFormatPr defaultColWidth="9" defaultRowHeight="14" x14ac:dyDescent="0.2"/>
  <cols>
    <col min="1" max="1" width="4.453125" style="6" customWidth="1"/>
    <col min="2" max="2" width="40" style="6" customWidth="1"/>
    <col min="3" max="3" width="5.6328125" style="6" customWidth="1"/>
    <col min="4" max="4" width="3.453125" style="6" bestFit="1" customWidth="1"/>
    <col min="5" max="5" width="4" style="6" customWidth="1"/>
    <col min="6" max="6" width="3.453125" style="6" bestFit="1" customWidth="1"/>
    <col min="7" max="7" width="4.90625" style="6" customWidth="1"/>
    <col min="8" max="8" width="3.453125" style="6" bestFit="1" customWidth="1"/>
    <col min="9" max="9" width="9.90625" style="6" customWidth="1"/>
    <col min="10" max="10" width="27.36328125" style="140" customWidth="1"/>
    <col min="11" max="16384" width="9" style="6"/>
  </cols>
  <sheetData>
    <row r="1" spans="1:16" ht="21" x14ac:dyDescent="0.2">
      <c r="A1" s="131" t="s">
        <v>49</v>
      </c>
    </row>
    <row r="2" spans="1:16" ht="17.25" customHeight="1" x14ac:dyDescent="0.2"/>
    <row r="3" spans="1:16" ht="24" thickBot="1" x14ac:dyDescent="0.25">
      <c r="A3" s="132" t="s">
        <v>134</v>
      </c>
    </row>
    <row r="4" spans="1:16" ht="114.75" customHeight="1" thickBot="1" x14ac:dyDescent="0.25">
      <c r="A4" s="198" t="s">
        <v>242</v>
      </c>
      <c r="B4" s="199"/>
      <c r="C4" s="199"/>
      <c r="D4" s="199"/>
      <c r="E4" s="199"/>
      <c r="F4" s="199"/>
      <c r="G4" s="199"/>
      <c r="H4" s="199"/>
      <c r="I4" s="199"/>
      <c r="J4" s="200"/>
    </row>
    <row r="5" spans="1:16" ht="17.25" customHeight="1" x14ac:dyDescent="0.2"/>
    <row r="6" spans="1:16" ht="17.25" customHeight="1" x14ac:dyDescent="0.2"/>
    <row r="7" spans="1:16" ht="17.25" customHeight="1" x14ac:dyDescent="0.2">
      <c r="A7" s="208" t="s">
        <v>0</v>
      </c>
      <c r="B7" s="207"/>
      <c r="C7" s="207" t="s">
        <v>1</v>
      </c>
      <c r="D7" s="207"/>
      <c r="E7" s="207"/>
      <c r="F7" s="207"/>
      <c r="G7" s="207"/>
      <c r="H7" s="207"/>
      <c r="I7" s="207"/>
      <c r="J7" s="141" t="s">
        <v>2</v>
      </c>
    </row>
    <row r="8" spans="1:16" ht="17.25" customHeight="1" x14ac:dyDescent="0.2">
      <c r="A8" s="209" t="s">
        <v>24</v>
      </c>
      <c r="B8" s="210"/>
      <c r="C8" s="37"/>
      <c r="D8" s="37"/>
      <c r="E8" s="37"/>
      <c r="F8" s="37"/>
      <c r="G8" s="37"/>
      <c r="H8" s="37"/>
      <c r="I8" s="37"/>
      <c r="J8" s="142"/>
    </row>
    <row r="9" spans="1:16" ht="7.5" customHeight="1" thickBot="1" x14ac:dyDescent="0.25">
      <c r="A9" s="42"/>
      <c r="B9" s="40"/>
      <c r="C9" s="40"/>
      <c r="D9" s="40"/>
      <c r="E9" s="40"/>
      <c r="F9" s="40"/>
      <c r="G9" s="40"/>
      <c r="H9" s="40"/>
      <c r="I9" s="40"/>
      <c r="J9" s="143"/>
    </row>
    <row r="10" spans="1:16" s="35" customFormat="1" ht="17.25" customHeight="1" thickBot="1" x14ac:dyDescent="0.25">
      <c r="A10" s="127" t="s">
        <v>204</v>
      </c>
      <c r="B10" s="128" t="s">
        <v>218</v>
      </c>
      <c r="C10" s="164">
        <f ca="1">YEAR(TODAY())</f>
        <v>2020</v>
      </c>
      <c r="D10" s="44" t="s">
        <v>51</v>
      </c>
      <c r="E10" s="164">
        <v>10</v>
      </c>
      <c r="F10" s="44" t="s">
        <v>52</v>
      </c>
      <c r="G10" s="164">
        <v>1</v>
      </c>
      <c r="H10" s="44" t="s">
        <v>53</v>
      </c>
      <c r="I10" s="44"/>
      <c r="J10" s="144">
        <v>42754</v>
      </c>
    </row>
    <row r="11" spans="1:16" s="35" customFormat="1" ht="7.5" customHeight="1" thickBot="1" x14ac:dyDescent="0.25">
      <c r="A11" s="43"/>
      <c r="B11" s="58"/>
      <c r="C11" s="41"/>
      <c r="D11" s="44"/>
      <c r="E11" s="41"/>
      <c r="F11" s="44"/>
      <c r="G11" s="41"/>
      <c r="H11" s="44"/>
      <c r="I11" s="44"/>
      <c r="J11" s="144"/>
    </row>
    <row r="12" spans="1:16" ht="17.25" customHeight="1" thickBot="1" x14ac:dyDescent="0.25">
      <c r="A12" s="119" t="s">
        <v>204</v>
      </c>
      <c r="B12" s="126" t="s">
        <v>219</v>
      </c>
      <c r="C12" s="191" t="s">
        <v>325</v>
      </c>
      <c r="D12" s="192"/>
      <c r="E12" s="192"/>
      <c r="F12" s="192"/>
      <c r="G12" s="192"/>
      <c r="H12" s="192"/>
      <c r="I12" s="193"/>
      <c r="J12" s="145" t="s">
        <v>173</v>
      </c>
    </row>
    <row r="13" spans="1:16" ht="7.5" customHeight="1" thickBot="1" x14ac:dyDescent="0.25">
      <c r="A13" s="46"/>
      <c r="B13" s="59"/>
      <c r="C13" s="48"/>
      <c r="D13" s="48"/>
      <c r="E13" s="48"/>
      <c r="F13" s="48"/>
      <c r="G13" s="48"/>
      <c r="H13" s="48"/>
      <c r="I13" s="48"/>
      <c r="J13" s="145"/>
    </row>
    <row r="14" spans="1:16" ht="17.25" customHeight="1" thickBot="1" x14ac:dyDescent="0.25">
      <c r="A14" s="119" t="s">
        <v>204</v>
      </c>
      <c r="B14" s="126" t="s">
        <v>220</v>
      </c>
      <c r="C14" s="191" t="s">
        <v>247</v>
      </c>
      <c r="D14" s="192"/>
      <c r="E14" s="192"/>
      <c r="F14" s="192"/>
      <c r="G14" s="192"/>
      <c r="H14" s="192"/>
      <c r="I14" s="193"/>
      <c r="J14" s="145" t="s">
        <v>174</v>
      </c>
    </row>
    <row r="15" spans="1:16" ht="7.5" customHeight="1" thickBot="1" x14ac:dyDescent="0.25">
      <c r="A15" s="46"/>
      <c r="B15" s="59"/>
      <c r="C15" s="47"/>
      <c r="D15" s="47"/>
      <c r="E15" s="47"/>
      <c r="F15" s="47"/>
      <c r="G15" s="47"/>
      <c r="H15" s="47"/>
      <c r="I15" s="47"/>
      <c r="J15" s="145"/>
    </row>
    <row r="16" spans="1:16" ht="17.25" customHeight="1" thickBot="1" x14ac:dyDescent="0.25">
      <c r="A16" s="119" t="s">
        <v>204</v>
      </c>
      <c r="B16" s="126" t="s">
        <v>221</v>
      </c>
      <c r="C16" s="191" t="s">
        <v>248</v>
      </c>
      <c r="D16" s="192"/>
      <c r="E16" s="192"/>
      <c r="F16" s="192"/>
      <c r="G16" s="192"/>
      <c r="H16" s="192"/>
      <c r="I16" s="193"/>
      <c r="J16" s="145" t="s">
        <v>29</v>
      </c>
      <c r="L16" s="190" t="s">
        <v>127</v>
      </c>
      <c r="M16" s="190"/>
      <c r="N16" s="190"/>
      <c r="O16" s="190"/>
      <c r="P16" s="190"/>
    </row>
    <row r="17" spans="1:16" ht="7.5" customHeight="1" thickBot="1" x14ac:dyDescent="0.25">
      <c r="A17" s="46"/>
      <c r="B17" s="59"/>
      <c r="C17" s="47"/>
      <c r="D17" s="47"/>
      <c r="E17" s="47"/>
      <c r="F17" s="47"/>
      <c r="G17" s="47"/>
      <c r="H17" s="47"/>
      <c r="I17" s="47"/>
      <c r="J17" s="145"/>
      <c r="L17" s="190"/>
      <c r="M17" s="190"/>
      <c r="N17" s="190"/>
      <c r="O17" s="190"/>
      <c r="P17" s="190"/>
    </row>
    <row r="18" spans="1:16" ht="17.25" customHeight="1" thickBot="1" x14ac:dyDescent="0.25">
      <c r="A18" s="119" t="s">
        <v>204</v>
      </c>
      <c r="B18" s="126" t="s">
        <v>222</v>
      </c>
      <c r="C18" s="191" t="s">
        <v>257</v>
      </c>
      <c r="D18" s="192"/>
      <c r="E18" s="192"/>
      <c r="F18" s="192"/>
      <c r="G18" s="192"/>
      <c r="H18" s="192"/>
      <c r="I18" s="193"/>
      <c r="J18" s="145" t="s">
        <v>126</v>
      </c>
      <c r="L18" s="190"/>
      <c r="M18" s="190"/>
      <c r="N18" s="190"/>
      <c r="O18" s="190"/>
      <c r="P18" s="190"/>
    </row>
    <row r="19" spans="1:16" ht="7.5" customHeight="1" x14ac:dyDescent="0.2">
      <c r="A19" s="119"/>
      <c r="B19" s="118"/>
      <c r="C19" s="125"/>
      <c r="D19" s="125"/>
      <c r="E19" s="125"/>
      <c r="F19" s="125"/>
      <c r="G19" s="125"/>
      <c r="H19" s="125"/>
      <c r="I19" s="125"/>
      <c r="J19" s="145"/>
      <c r="L19" s="190"/>
      <c r="M19" s="190"/>
      <c r="N19" s="190"/>
      <c r="O19" s="190"/>
      <c r="P19" s="190"/>
    </row>
    <row r="20" spans="1:16" ht="17.25" customHeight="1" x14ac:dyDescent="0.2">
      <c r="A20" s="194" t="s">
        <v>217</v>
      </c>
      <c r="B20" s="195"/>
      <c r="C20" s="156"/>
      <c r="D20" s="156"/>
      <c r="E20" s="156"/>
      <c r="F20" s="156"/>
      <c r="G20" s="156"/>
      <c r="H20" s="156"/>
      <c r="I20" s="156"/>
      <c r="J20" s="157"/>
      <c r="L20" s="190"/>
      <c r="M20" s="190"/>
      <c r="N20" s="190"/>
      <c r="O20" s="190"/>
      <c r="P20" s="190"/>
    </row>
    <row r="21" spans="1:16" ht="7.5" customHeight="1" thickBot="1" x14ac:dyDescent="0.25">
      <c r="A21" s="119"/>
      <c r="B21" s="118"/>
      <c r="C21" s="125"/>
      <c r="D21" s="125"/>
      <c r="E21" s="125"/>
      <c r="F21" s="125"/>
      <c r="G21" s="125"/>
      <c r="H21" s="125"/>
      <c r="I21" s="125"/>
      <c r="J21" s="145"/>
    </row>
    <row r="22" spans="1:16" ht="17.25" customHeight="1" thickBot="1" x14ac:dyDescent="0.25">
      <c r="A22" s="119"/>
      <c r="B22" s="118" t="s">
        <v>94</v>
      </c>
      <c r="C22" s="201" t="s">
        <v>73</v>
      </c>
      <c r="D22" s="201"/>
      <c r="E22" s="202">
        <v>5</v>
      </c>
      <c r="F22" s="203"/>
      <c r="G22" s="201" t="s">
        <v>72</v>
      </c>
      <c r="H22" s="201"/>
      <c r="I22" s="165">
        <v>10</v>
      </c>
      <c r="J22" s="145" t="s">
        <v>119</v>
      </c>
      <c r="L22" s="190" t="s">
        <v>129</v>
      </c>
      <c r="M22" s="229"/>
      <c r="N22" s="229"/>
      <c r="O22" s="229"/>
      <c r="P22" s="229"/>
    </row>
    <row r="23" spans="1:16" ht="7.5" customHeight="1" thickBot="1" x14ac:dyDescent="0.25">
      <c r="A23" s="119"/>
      <c r="B23" s="118"/>
      <c r="C23" s="125"/>
      <c r="D23" s="125"/>
      <c r="E23" s="125"/>
      <c r="F23" s="125"/>
      <c r="G23" s="125"/>
      <c r="H23" s="125"/>
      <c r="I23" s="125"/>
      <c r="J23" s="145"/>
      <c r="L23" s="229"/>
      <c r="M23" s="229"/>
      <c r="N23" s="229"/>
      <c r="O23" s="229"/>
      <c r="P23" s="229"/>
    </row>
    <row r="24" spans="1:16" ht="17.25" customHeight="1" thickBot="1" x14ac:dyDescent="0.25">
      <c r="A24" s="119"/>
      <c r="B24" s="118" t="s">
        <v>76</v>
      </c>
      <c r="C24" s="201" t="s">
        <v>73</v>
      </c>
      <c r="D24" s="201"/>
      <c r="E24" s="202">
        <v>2</v>
      </c>
      <c r="F24" s="203"/>
      <c r="G24" s="201" t="s">
        <v>72</v>
      </c>
      <c r="H24" s="201"/>
      <c r="I24" s="165">
        <v>10</v>
      </c>
      <c r="J24" s="145" t="s">
        <v>120</v>
      </c>
      <c r="L24" s="229"/>
      <c r="M24" s="229"/>
      <c r="N24" s="229"/>
      <c r="O24" s="229"/>
      <c r="P24" s="229"/>
    </row>
    <row r="25" spans="1:16" ht="7.5" customHeight="1" thickBot="1" x14ac:dyDescent="0.25">
      <c r="A25" s="119"/>
      <c r="B25" s="118"/>
      <c r="C25" s="125"/>
      <c r="D25" s="125"/>
      <c r="E25" s="125"/>
      <c r="F25" s="125"/>
      <c r="G25" s="125"/>
      <c r="H25" s="125"/>
      <c r="I25" s="125"/>
      <c r="J25" s="145"/>
      <c r="L25" s="229"/>
      <c r="M25" s="229"/>
      <c r="N25" s="229"/>
      <c r="O25" s="229"/>
      <c r="P25" s="229"/>
    </row>
    <row r="26" spans="1:16" ht="17.25" customHeight="1" thickBot="1" x14ac:dyDescent="0.25">
      <c r="A26" s="119"/>
      <c r="B26" s="118" t="s">
        <v>71</v>
      </c>
      <c r="C26" s="111" t="s">
        <v>121</v>
      </c>
      <c r="D26" s="123"/>
      <c r="E26" s="112"/>
      <c r="F26" s="112"/>
      <c r="G26" s="230" t="s">
        <v>128</v>
      </c>
      <c r="H26" s="231"/>
      <c r="I26" s="232"/>
      <c r="J26" s="145" t="s">
        <v>175</v>
      </c>
      <c r="L26" s="229"/>
      <c r="M26" s="229"/>
      <c r="N26" s="229"/>
      <c r="O26" s="229"/>
      <c r="P26" s="229"/>
    </row>
    <row r="27" spans="1:16" ht="7.5" customHeight="1" thickBot="1" x14ac:dyDescent="0.25">
      <c r="A27" s="119"/>
      <c r="B27" s="118"/>
      <c r="C27" s="123"/>
      <c r="D27" s="123"/>
      <c r="E27" s="112"/>
      <c r="F27" s="112"/>
      <c r="G27" s="123"/>
      <c r="H27" s="123"/>
      <c r="I27" s="113"/>
      <c r="J27" s="145"/>
      <c r="L27" s="229"/>
      <c r="M27" s="229"/>
      <c r="N27" s="229"/>
      <c r="O27" s="229"/>
      <c r="P27" s="229"/>
    </row>
    <row r="28" spans="1:16" ht="17.25" customHeight="1" thickBot="1" x14ac:dyDescent="0.25">
      <c r="A28" s="119"/>
      <c r="B28" s="118"/>
      <c r="C28" s="201" t="s">
        <v>73</v>
      </c>
      <c r="D28" s="201"/>
      <c r="E28" s="202">
        <v>5</v>
      </c>
      <c r="F28" s="203"/>
      <c r="G28" s="201" t="s">
        <v>72</v>
      </c>
      <c r="H28" s="201"/>
      <c r="I28" s="169">
        <v>10</v>
      </c>
      <c r="J28" s="145" t="s">
        <v>119</v>
      </c>
      <c r="L28" s="229"/>
      <c r="M28" s="229"/>
      <c r="N28" s="229"/>
      <c r="O28" s="229"/>
      <c r="P28" s="229"/>
    </row>
    <row r="29" spans="1:16" ht="7.5" customHeight="1" x14ac:dyDescent="0.2">
      <c r="A29" s="45"/>
      <c r="B29" s="36"/>
      <c r="C29" s="38"/>
      <c r="D29" s="38"/>
      <c r="E29" s="38"/>
      <c r="F29" s="38"/>
      <c r="G29" s="38"/>
      <c r="H29" s="38"/>
      <c r="I29" s="38"/>
      <c r="J29" s="146"/>
    </row>
    <row r="30" spans="1:16" ht="17.25" customHeight="1" x14ac:dyDescent="0.2">
      <c r="A30" s="209" t="s">
        <v>50</v>
      </c>
      <c r="B30" s="210"/>
      <c r="C30" s="124"/>
      <c r="D30" s="124"/>
      <c r="E30" s="124"/>
      <c r="F30" s="124"/>
      <c r="G30" s="124"/>
      <c r="H30" s="124"/>
      <c r="I30" s="124"/>
      <c r="J30" s="147"/>
      <c r="L30" s="227" t="s">
        <v>318</v>
      </c>
      <c r="M30" s="227"/>
      <c r="N30" s="227"/>
      <c r="O30" s="227"/>
      <c r="P30" s="227"/>
    </row>
    <row r="31" spans="1:16" ht="7.5" customHeight="1" x14ac:dyDescent="0.2">
      <c r="A31" s="55"/>
      <c r="B31" s="40"/>
      <c r="C31" s="40"/>
      <c r="D31" s="40"/>
      <c r="E31" s="40"/>
      <c r="F31" s="40"/>
      <c r="G31" s="40"/>
      <c r="H31" s="40"/>
      <c r="I31" s="40"/>
      <c r="J31" s="143"/>
      <c r="L31" s="227"/>
      <c r="M31" s="227"/>
      <c r="N31" s="227"/>
      <c r="O31" s="227"/>
      <c r="P31" s="227"/>
    </row>
    <row r="32" spans="1:16" ht="17.25" customHeight="1" x14ac:dyDescent="0.2">
      <c r="A32" s="225" t="s">
        <v>216</v>
      </c>
      <c r="B32" s="226"/>
      <c r="C32" s="57"/>
      <c r="D32" s="57"/>
      <c r="E32" s="57"/>
      <c r="F32" s="57"/>
      <c r="G32" s="57"/>
      <c r="H32" s="57"/>
      <c r="I32" s="57"/>
      <c r="J32" s="148"/>
      <c r="L32" s="227"/>
      <c r="M32" s="227"/>
      <c r="N32" s="227"/>
      <c r="O32" s="227"/>
      <c r="P32" s="227"/>
    </row>
    <row r="33" spans="1:16" ht="7.5" customHeight="1" thickBot="1" x14ac:dyDescent="0.25">
      <c r="A33" s="55"/>
      <c r="B33" s="39"/>
      <c r="C33" s="39"/>
      <c r="D33" s="39"/>
      <c r="E33" s="39"/>
      <c r="F33" s="39"/>
      <c r="G33" s="39"/>
      <c r="H33" s="39"/>
      <c r="I33" s="39"/>
      <c r="J33" s="149"/>
      <c r="L33" s="227"/>
      <c r="M33" s="227"/>
      <c r="N33" s="227"/>
      <c r="O33" s="227"/>
      <c r="P33" s="227"/>
    </row>
    <row r="34" spans="1:16" ht="17.25" customHeight="1" thickBot="1" x14ac:dyDescent="0.25">
      <c r="A34" s="55"/>
      <c r="B34" s="162" t="s">
        <v>55</v>
      </c>
      <c r="C34" s="191" t="s">
        <v>249</v>
      </c>
      <c r="D34" s="192"/>
      <c r="E34" s="192"/>
      <c r="F34" s="192"/>
      <c r="G34" s="192"/>
      <c r="H34" s="192"/>
      <c r="I34" s="193"/>
      <c r="J34" s="150" t="s">
        <v>54</v>
      </c>
      <c r="L34" s="227"/>
      <c r="M34" s="227"/>
      <c r="N34" s="227"/>
      <c r="O34" s="227"/>
      <c r="P34" s="227"/>
    </row>
    <row r="35" spans="1:16" ht="7.5" customHeight="1" thickBot="1" x14ac:dyDescent="0.25">
      <c r="A35" s="55"/>
      <c r="B35" s="162"/>
      <c r="C35" s="56"/>
      <c r="D35" s="56"/>
      <c r="E35" s="56"/>
      <c r="F35" s="56"/>
      <c r="G35" s="56"/>
      <c r="H35" s="56"/>
      <c r="I35" s="56"/>
      <c r="J35" s="150"/>
      <c r="L35" s="227"/>
      <c r="M35" s="227"/>
      <c r="N35" s="227"/>
      <c r="O35" s="227"/>
      <c r="P35" s="227"/>
    </row>
    <row r="36" spans="1:16" ht="17.25" customHeight="1" thickBot="1" x14ac:dyDescent="0.25">
      <c r="A36" s="55"/>
      <c r="B36" s="162" t="s">
        <v>56</v>
      </c>
      <c r="C36" s="191" t="s">
        <v>250</v>
      </c>
      <c r="D36" s="192"/>
      <c r="E36" s="192"/>
      <c r="F36" s="192"/>
      <c r="G36" s="192"/>
      <c r="H36" s="192"/>
      <c r="I36" s="193"/>
      <c r="J36" s="150" t="s">
        <v>180</v>
      </c>
      <c r="L36" s="227"/>
      <c r="M36" s="227"/>
      <c r="N36" s="227"/>
      <c r="O36" s="227"/>
      <c r="P36" s="227"/>
    </row>
    <row r="37" spans="1:16" ht="7.5" customHeight="1" x14ac:dyDescent="0.2">
      <c r="A37" s="55"/>
      <c r="B37" s="162"/>
      <c r="C37" s="56"/>
      <c r="D37" s="56"/>
      <c r="E37" s="56"/>
      <c r="F37" s="56"/>
      <c r="G37" s="56"/>
      <c r="H37" s="56"/>
      <c r="I37" s="56"/>
      <c r="J37" s="150"/>
      <c r="L37" s="227"/>
      <c r="M37" s="227"/>
      <c r="N37" s="227"/>
      <c r="O37" s="227"/>
      <c r="P37" s="227"/>
    </row>
    <row r="38" spans="1:16" ht="17.25" customHeight="1" x14ac:dyDescent="0.2">
      <c r="A38" s="225" t="s">
        <v>215</v>
      </c>
      <c r="B38" s="226"/>
      <c r="C38" s="57"/>
      <c r="D38" s="57"/>
      <c r="E38" s="57"/>
      <c r="F38" s="57"/>
      <c r="G38" s="57"/>
      <c r="H38" s="57"/>
      <c r="I38" s="57"/>
      <c r="J38" s="148"/>
      <c r="L38" s="227"/>
      <c r="M38" s="227"/>
      <c r="N38" s="227"/>
      <c r="O38" s="227"/>
      <c r="P38" s="227"/>
    </row>
    <row r="39" spans="1:16" ht="7.5" customHeight="1" thickBot="1" x14ac:dyDescent="0.25">
      <c r="A39" s="55"/>
      <c r="B39" s="162"/>
      <c r="C39" s="56"/>
      <c r="D39" s="56"/>
      <c r="E39" s="56"/>
      <c r="F39" s="56"/>
      <c r="G39" s="56"/>
      <c r="H39" s="56"/>
      <c r="I39" s="56"/>
      <c r="J39" s="150"/>
    </row>
    <row r="40" spans="1:16" ht="17.25" customHeight="1" thickBot="1" x14ac:dyDescent="0.25">
      <c r="A40" s="55"/>
      <c r="B40" s="162" t="s">
        <v>55</v>
      </c>
      <c r="C40" s="191"/>
      <c r="D40" s="192"/>
      <c r="E40" s="192"/>
      <c r="F40" s="192"/>
      <c r="G40" s="192"/>
      <c r="H40" s="192"/>
      <c r="I40" s="193"/>
      <c r="J40" s="150" t="s">
        <v>54</v>
      </c>
      <c r="L40" s="6" t="s">
        <v>130</v>
      </c>
    </row>
    <row r="41" spans="1:16" ht="7.5" customHeight="1" thickBot="1" x14ac:dyDescent="0.25">
      <c r="A41" s="55"/>
      <c r="B41" s="162"/>
      <c r="C41" s="56"/>
      <c r="D41" s="56"/>
      <c r="E41" s="56"/>
      <c r="F41" s="56"/>
      <c r="G41" s="56"/>
      <c r="H41" s="56"/>
      <c r="I41" s="56"/>
      <c r="J41" s="150"/>
    </row>
    <row r="42" spans="1:16" ht="17.25" customHeight="1" thickBot="1" x14ac:dyDescent="0.25">
      <c r="A42" s="55"/>
      <c r="B42" s="162" t="s">
        <v>56</v>
      </c>
      <c r="C42" s="191" t="s">
        <v>30</v>
      </c>
      <c r="D42" s="192"/>
      <c r="E42" s="192"/>
      <c r="F42" s="192"/>
      <c r="G42" s="192"/>
      <c r="H42" s="192"/>
      <c r="I42" s="193"/>
      <c r="J42" s="150" t="s">
        <v>176</v>
      </c>
      <c r="O42" s="190" t="s">
        <v>131</v>
      </c>
      <c r="P42" s="190"/>
    </row>
    <row r="43" spans="1:16" ht="7.5" customHeight="1" x14ac:dyDescent="0.2">
      <c r="A43" s="55"/>
      <c r="B43" s="162"/>
      <c r="C43" s="56"/>
      <c r="D43" s="56"/>
      <c r="E43" s="56"/>
      <c r="F43" s="56"/>
      <c r="G43" s="56"/>
      <c r="H43" s="56"/>
      <c r="I43" s="56"/>
      <c r="J43" s="150"/>
      <c r="O43" s="190"/>
      <c r="P43" s="190"/>
    </row>
    <row r="44" spans="1:16" ht="17.25" customHeight="1" x14ac:dyDescent="0.2">
      <c r="A44" s="225" t="s">
        <v>214</v>
      </c>
      <c r="B44" s="226"/>
      <c r="C44" s="57"/>
      <c r="D44" s="57"/>
      <c r="E44" s="57"/>
      <c r="F44" s="57"/>
      <c r="G44" s="57"/>
      <c r="H44" s="57"/>
      <c r="I44" s="57"/>
      <c r="J44" s="148"/>
      <c r="O44" s="190"/>
      <c r="P44" s="190"/>
    </row>
    <row r="45" spans="1:16" ht="7.5" customHeight="1" thickBot="1" x14ac:dyDescent="0.25">
      <c r="A45" s="55"/>
      <c r="B45" s="162"/>
      <c r="C45" s="56"/>
      <c r="D45" s="56"/>
      <c r="E45" s="56"/>
      <c r="F45" s="56"/>
      <c r="G45" s="56"/>
      <c r="H45" s="56"/>
      <c r="I45" s="56"/>
      <c r="J45" s="150"/>
      <c r="O45" s="190"/>
      <c r="P45" s="190"/>
    </row>
    <row r="46" spans="1:16" ht="17.25" customHeight="1" thickBot="1" x14ac:dyDescent="0.25">
      <c r="A46" s="55"/>
      <c r="B46" s="162" t="s">
        <v>55</v>
      </c>
      <c r="C46" s="191"/>
      <c r="D46" s="192"/>
      <c r="E46" s="192"/>
      <c r="F46" s="192"/>
      <c r="G46" s="192"/>
      <c r="H46" s="192"/>
      <c r="I46" s="193"/>
      <c r="J46" s="150" t="s">
        <v>177</v>
      </c>
      <c r="O46" s="190"/>
      <c r="P46" s="190"/>
    </row>
    <row r="47" spans="1:16" ht="7.5" customHeight="1" thickBot="1" x14ac:dyDescent="0.25">
      <c r="A47" s="55"/>
      <c r="B47" s="162"/>
      <c r="C47" s="56"/>
      <c r="D47" s="56"/>
      <c r="E47" s="56"/>
      <c r="F47" s="56"/>
      <c r="G47" s="56"/>
      <c r="H47" s="56"/>
      <c r="I47" s="56"/>
      <c r="J47" s="150"/>
      <c r="L47" s="117"/>
      <c r="O47" s="190"/>
      <c r="P47" s="190"/>
    </row>
    <row r="48" spans="1:16" ht="17.25" customHeight="1" thickBot="1" x14ac:dyDescent="0.25">
      <c r="A48" s="55"/>
      <c r="B48" s="162" t="s">
        <v>56</v>
      </c>
      <c r="C48" s="191" t="s">
        <v>30</v>
      </c>
      <c r="D48" s="192"/>
      <c r="E48" s="192"/>
      <c r="F48" s="192"/>
      <c r="G48" s="192"/>
      <c r="H48" s="192"/>
      <c r="I48" s="193"/>
      <c r="J48" s="150" t="s">
        <v>178</v>
      </c>
      <c r="O48" s="190"/>
      <c r="P48" s="190"/>
    </row>
    <row r="49" spans="1:16" ht="7.5" customHeight="1" x14ac:dyDescent="0.2">
      <c r="A49" s="55"/>
      <c r="B49" s="163"/>
      <c r="C49" s="56"/>
      <c r="D49" s="56"/>
      <c r="E49" s="56"/>
      <c r="F49" s="56"/>
      <c r="G49" s="56"/>
      <c r="H49" s="56"/>
      <c r="I49" s="56"/>
      <c r="J49" s="150"/>
    </row>
    <row r="50" spans="1:16" ht="17.25" customHeight="1" x14ac:dyDescent="0.2">
      <c r="A50" s="209" t="s">
        <v>31</v>
      </c>
      <c r="B50" s="210"/>
      <c r="C50" s="124"/>
      <c r="D50" s="124"/>
      <c r="E50" s="124"/>
      <c r="F50" s="124"/>
      <c r="G50" s="124"/>
      <c r="H50" s="124"/>
      <c r="I50" s="124"/>
      <c r="J50" s="147"/>
    </row>
    <row r="51" spans="1:16" ht="7.5" customHeight="1" thickBot="1" x14ac:dyDescent="0.25">
      <c r="A51" s="69"/>
      <c r="B51" s="40"/>
      <c r="C51" s="40"/>
      <c r="D51" s="40"/>
      <c r="E51" s="40"/>
      <c r="F51" s="40"/>
      <c r="G51" s="40"/>
      <c r="H51" s="40"/>
      <c r="I51" s="40"/>
      <c r="J51" s="143"/>
    </row>
    <row r="52" spans="1:16" ht="17.25" customHeight="1" thickBot="1" x14ac:dyDescent="0.25">
      <c r="A52" s="119" t="s">
        <v>204</v>
      </c>
      <c r="B52" s="118" t="s">
        <v>223</v>
      </c>
      <c r="C52" s="191" t="s">
        <v>258</v>
      </c>
      <c r="D52" s="192"/>
      <c r="E52" s="192"/>
      <c r="F52" s="192"/>
      <c r="G52" s="192"/>
      <c r="H52" s="192"/>
      <c r="I52" s="193"/>
      <c r="J52" s="145" t="s">
        <v>32</v>
      </c>
      <c r="M52" s="114"/>
      <c r="N52" s="114"/>
      <c r="O52" s="114"/>
      <c r="P52" s="114"/>
    </row>
    <row r="53" spans="1:16" ht="7.5" customHeight="1" thickBot="1" x14ac:dyDescent="0.25">
      <c r="A53" s="119"/>
      <c r="B53" s="118"/>
      <c r="C53" s="47"/>
      <c r="D53" s="47"/>
      <c r="E53" s="47"/>
      <c r="F53" s="47"/>
      <c r="G53" s="47"/>
      <c r="H53" s="47"/>
      <c r="I53" s="47"/>
      <c r="J53" s="145"/>
      <c r="L53" s="114"/>
      <c r="M53" s="114"/>
      <c r="N53" s="114"/>
      <c r="O53" s="114"/>
      <c r="P53" s="114"/>
    </row>
    <row r="54" spans="1:16" ht="17.25" customHeight="1" thickBot="1" x14ac:dyDescent="0.25">
      <c r="A54" s="121" t="s">
        <v>204</v>
      </c>
      <c r="B54" s="122" t="s">
        <v>224</v>
      </c>
      <c r="C54" s="204" t="s">
        <v>251</v>
      </c>
      <c r="D54" s="205"/>
      <c r="E54" s="205"/>
      <c r="F54" s="205"/>
      <c r="G54" s="205"/>
      <c r="H54" s="205"/>
      <c r="I54" s="206"/>
      <c r="J54" s="151" t="s">
        <v>122</v>
      </c>
      <c r="L54" s="228" t="s">
        <v>259</v>
      </c>
      <c r="M54" s="228"/>
      <c r="N54" s="228"/>
      <c r="O54" s="228"/>
      <c r="P54" s="228"/>
    </row>
    <row r="55" spans="1:16" ht="8.25" customHeight="1" thickBot="1" x14ac:dyDescent="0.25">
      <c r="A55" s="121"/>
      <c r="B55" s="122"/>
      <c r="C55" s="70"/>
      <c r="D55" s="70"/>
      <c r="E55" s="70"/>
      <c r="F55" s="70"/>
      <c r="G55" s="70"/>
      <c r="H55" s="70"/>
      <c r="I55" s="70"/>
      <c r="J55" s="152"/>
      <c r="L55" s="228"/>
      <c r="M55" s="228"/>
      <c r="N55" s="228"/>
      <c r="O55" s="228"/>
      <c r="P55" s="228"/>
    </row>
    <row r="56" spans="1:16" ht="17.25" customHeight="1" thickBot="1" x14ac:dyDescent="0.25">
      <c r="A56" s="121" t="s">
        <v>204</v>
      </c>
      <c r="B56" s="122" t="s">
        <v>225</v>
      </c>
      <c r="C56" s="166" t="s">
        <v>252</v>
      </c>
      <c r="D56" s="70"/>
      <c r="E56" s="70" t="s">
        <v>58</v>
      </c>
      <c r="F56" s="70"/>
      <c r="G56" s="70"/>
      <c r="H56" s="70"/>
      <c r="I56" s="70"/>
      <c r="J56" s="145" t="s">
        <v>179</v>
      </c>
      <c r="L56" s="228"/>
      <c r="M56" s="228"/>
      <c r="N56" s="228"/>
      <c r="O56" s="228"/>
      <c r="P56" s="228"/>
    </row>
    <row r="57" spans="1:16" ht="7.5" customHeight="1" thickBot="1" x14ac:dyDescent="0.25">
      <c r="A57" s="121"/>
      <c r="B57" s="122"/>
      <c r="C57" s="70"/>
      <c r="D57" s="70"/>
      <c r="E57" s="70"/>
      <c r="F57" s="70"/>
      <c r="G57" s="70"/>
      <c r="H57" s="70"/>
      <c r="I57" s="70"/>
      <c r="J57" s="152"/>
      <c r="L57" s="114"/>
      <c r="M57" s="114"/>
      <c r="N57" s="114"/>
      <c r="O57" s="114"/>
      <c r="P57" s="114"/>
    </row>
    <row r="58" spans="1:16" ht="17.25" customHeight="1" thickBot="1" x14ac:dyDescent="0.25">
      <c r="A58" s="119" t="s">
        <v>204</v>
      </c>
      <c r="B58" s="118" t="s">
        <v>226</v>
      </c>
      <c r="C58" s="191"/>
      <c r="D58" s="192"/>
      <c r="E58" s="192"/>
      <c r="F58" s="192"/>
      <c r="G58" s="192"/>
      <c r="H58" s="192"/>
      <c r="I58" s="193"/>
      <c r="J58" s="145" t="s">
        <v>43</v>
      </c>
      <c r="L58" s="228" t="s">
        <v>319</v>
      </c>
      <c r="M58" s="228"/>
      <c r="N58" s="228"/>
      <c r="O58" s="228"/>
      <c r="P58" s="228"/>
    </row>
    <row r="59" spans="1:16" ht="7.5" customHeight="1" thickBot="1" x14ac:dyDescent="0.25">
      <c r="A59" s="46"/>
      <c r="B59" s="59"/>
      <c r="C59" s="47"/>
      <c r="D59" s="47"/>
      <c r="E59" s="47"/>
      <c r="F59" s="47"/>
      <c r="G59" s="47"/>
      <c r="H59" s="47"/>
      <c r="I59" s="47"/>
      <c r="J59" s="145"/>
      <c r="L59" s="228"/>
      <c r="M59" s="228"/>
      <c r="N59" s="228"/>
      <c r="O59" s="228"/>
      <c r="P59" s="228"/>
    </row>
    <row r="60" spans="1:16" ht="17.25" customHeight="1" thickBot="1" x14ac:dyDescent="0.25">
      <c r="A60" s="119" t="s">
        <v>204</v>
      </c>
      <c r="B60" s="118" t="s">
        <v>227</v>
      </c>
      <c r="C60" s="191"/>
      <c r="D60" s="192"/>
      <c r="E60" s="192"/>
      <c r="F60" s="192"/>
      <c r="G60" s="192"/>
      <c r="H60" s="192"/>
      <c r="I60" s="193"/>
      <c r="J60" s="145" t="s">
        <v>132</v>
      </c>
      <c r="L60" s="228"/>
      <c r="M60" s="228"/>
      <c r="N60" s="228"/>
      <c r="O60" s="228"/>
      <c r="P60" s="228"/>
    </row>
    <row r="61" spans="1:16" ht="7.5" customHeight="1" x14ac:dyDescent="0.2">
      <c r="A61" s="45"/>
      <c r="B61" s="36"/>
      <c r="C61" s="38"/>
      <c r="D61" s="38"/>
      <c r="E61" s="38"/>
      <c r="F61" s="38"/>
      <c r="G61" s="38"/>
      <c r="H61" s="38"/>
      <c r="I61" s="38"/>
      <c r="J61" s="146"/>
    </row>
    <row r="62" spans="1:16" ht="17.25" customHeight="1" x14ac:dyDescent="0.2">
      <c r="A62" s="209" t="s">
        <v>44</v>
      </c>
      <c r="B62" s="210"/>
      <c r="C62" s="124"/>
      <c r="D62" s="124"/>
      <c r="E62" s="124"/>
      <c r="F62" s="124"/>
      <c r="G62" s="124"/>
      <c r="H62" s="124"/>
      <c r="I62" s="124"/>
      <c r="J62" s="147"/>
    </row>
    <row r="63" spans="1:16" s="71" customFormat="1" ht="7.5" customHeight="1" x14ac:dyDescent="0.2">
      <c r="A63" s="42"/>
      <c r="B63" s="40"/>
      <c r="C63" s="40"/>
      <c r="D63" s="40"/>
      <c r="E63" s="40"/>
      <c r="F63" s="40"/>
      <c r="G63" s="40"/>
      <c r="H63" s="40"/>
      <c r="I63" s="40"/>
      <c r="J63" s="143"/>
    </row>
    <row r="64" spans="1:16" ht="17.25" customHeight="1" x14ac:dyDescent="0.2">
      <c r="A64" s="194" t="s">
        <v>203</v>
      </c>
      <c r="B64" s="195"/>
      <c r="C64" s="158"/>
      <c r="D64" s="158"/>
      <c r="E64" s="158"/>
      <c r="F64" s="158"/>
      <c r="G64" s="158"/>
      <c r="H64" s="158"/>
      <c r="I64" s="158"/>
      <c r="J64" s="159"/>
    </row>
    <row r="65" spans="1:16" ht="7.5" customHeight="1" thickBot="1" x14ac:dyDescent="0.25">
      <c r="A65" s="119"/>
      <c r="B65" s="118"/>
      <c r="C65" s="125"/>
      <c r="D65" s="125"/>
      <c r="E65" s="125"/>
      <c r="F65" s="125"/>
      <c r="G65" s="125"/>
      <c r="H65" s="125"/>
      <c r="I65" s="125"/>
      <c r="J65" s="145"/>
    </row>
    <row r="66" spans="1:16" ht="17.25" customHeight="1" thickBot="1" x14ac:dyDescent="0.25">
      <c r="A66" s="119"/>
      <c r="B66" s="118" t="s">
        <v>96</v>
      </c>
      <c r="C66" s="191" t="s">
        <v>324</v>
      </c>
      <c r="D66" s="192"/>
      <c r="E66" s="192"/>
      <c r="F66" s="192"/>
      <c r="G66" s="192"/>
      <c r="H66" s="192"/>
      <c r="I66" s="193"/>
      <c r="J66" s="153" t="s">
        <v>181</v>
      </c>
      <c r="M66" s="170"/>
      <c r="N66" s="170"/>
      <c r="O66" s="170"/>
      <c r="P66" s="170"/>
    </row>
    <row r="67" spans="1:16" s="71" customFormat="1" ht="7.5" customHeight="1" thickBot="1" x14ac:dyDescent="0.25">
      <c r="A67" s="72"/>
      <c r="B67" s="120"/>
      <c r="C67" s="125"/>
      <c r="D67" s="125"/>
      <c r="E67" s="125"/>
      <c r="F67" s="125"/>
      <c r="G67" s="125"/>
      <c r="H67" s="125"/>
      <c r="I67" s="125"/>
      <c r="J67" s="149"/>
      <c r="L67" s="170"/>
      <c r="M67" s="170"/>
      <c r="N67" s="170"/>
      <c r="O67" s="170"/>
      <c r="P67" s="170"/>
    </row>
    <row r="68" spans="1:16" ht="17.25" customHeight="1" thickBot="1" x14ac:dyDescent="0.25">
      <c r="A68" s="119"/>
      <c r="B68" s="118" t="s">
        <v>95</v>
      </c>
      <c r="C68" s="191" t="s">
        <v>324</v>
      </c>
      <c r="D68" s="192"/>
      <c r="E68" s="192"/>
      <c r="F68" s="192"/>
      <c r="G68" s="192"/>
      <c r="H68" s="192"/>
      <c r="I68" s="193"/>
      <c r="J68" s="153" t="s">
        <v>182</v>
      </c>
      <c r="L68" s="190" t="s">
        <v>243</v>
      </c>
      <c r="M68" s="190"/>
      <c r="N68" s="190"/>
      <c r="O68" s="190"/>
      <c r="P68" s="190"/>
    </row>
    <row r="69" spans="1:16" ht="7.5" customHeight="1" thickBot="1" x14ac:dyDescent="0.25">
      <c r="A69" s="119"/>
      <c r="B69" s="118"/>
      <c r="C69" s="125"/>
      <c r="D69" s="125"/>
      <c r="E69" s="125"/>
      <c r="F69" s="125"/>
      <c r="G69" s="125"/>
      <c r="H69" s="125"/>
      <c r="I69" s="125"/>
      <c r="J69" s="145"/>
      <c r="L69" s="190"/>
      <c r="M69" s="190"/>
      <c r="N69" s="190"/>
      <c r="O69" s="190"/>
      <c r="P69" s="190"/>
    </row>
    <row r="70" spans="1:16" ht="17.25" customHeight="1" thickBot="1" x14ac:dyDescent="0.25">
      <c r="A70" s="119"/>
      <c r="B70" s="125" t="s">
        <v>97</v>
      </c>
      <c r="C70" s="196">
        <v>1000</v>
      </c>
      <c r="D70" s="197"/>
      <c r="E70" s="125" t="s">
        <v>99</v>
      </c>
      <c r="F70" s="125"/>
      <c r="G70" s="125"/>
      <c r="H70" s="125"/>
      <c r="I70" s="125"/>
      <c r="J70" s="154" t="s">
        <v>183</v>
      </c>
      <c r="L70" s="190"/>
      <c r="M70" s="190"/>
      <c r="N70" s="190"/>
      <c r="O70" s="190"/>
      <c r="P70" s="190"/>
    </row>
    <row r="71" spans="1:16" ht="7.5" customHeight="1" thickBot="1" x14ac:dyDescent="0.25">
      <c r="A71" s="119"/>
      <c r="B71" s="125"/>
      <c r="C71" s="125"/>
      <c r="D71" s="125"/>
      <c r="E71" s="125"/>
      <c r="F71" s="125"/>
      <c r="G71" s="125"/>
      <c r="H71" s="125"/>
      <c r="I71" s="125"/>
      <c r="J71" s="145"/>
      <c r="L71" s="190"/>
      <c r="M71" s="190"/>
      <c r="N71" s="190"/>
      <c r="O71" s="190"/>
      <c r="P71" s="190"/>
    </row>
    <row r="72" spans="1:16" ht="17.25" customHeight="1" thickBot="1" x14ac:dyDescent="0.25">
      <c r="A72" s="119"/>
      <c r="B72" s="125" t="s">
        <v>98</v>
      </c>
      <c r="C72" s="211" t="s">
        <v>101</v>
      </c>
      <c r="D72" s="212"/>
      <c r="E72" s="125"/>
      <c r="F72" s="213" t="s">
        <v>100</v>
      </c>
      <c r="G72" s="213"/>
      <c r="H72" s="213"/>
      <c r="I72" s="167">
        <v>4</v>
      </c>
      <c r="J72" s="145" t="s">
        <v>184</v>
      </c>
      <c r="L72" s="190"/>
      <c r="M72" s="190"/>
      <c r="N72" s="190"/>
      <c r="O72" s="190"/>
      <c r="P72" s="190"/>
    </row>
    <row r="73" spans="1:16" ht="8.25" customHeight="1" x14ac:dyDescent="0.2">
      <c r="A73" s="119"/>
      <c r="B73" s="118"/>
      <c r="C73" s="125"/>
      <c r="D73" s="125"/>
      <c r="E73" s="125"/>
      <c r="F73" s="125"/>
      <c r="G73" s="125"/>
      <c r="H73" s="125"/>
      <c r="I73" s="125"/>
      <c r="J73" s="145"/>
      <c r="L73" s="170"/>
      <c r="M73" s="170"/>
      <c r="N73" s="170"/>
      <c r="O73" s="170"/>
      <c r="P73" s="170"/>
    </row>
    <row r="74" spans="1:16" ht="17.25" customHeight="1" x14ac:dyDescent="0.2">
      <c r="A74" s="194" t="s">
        <v>205</v>
      </c>
      <c r="B74" s="195"/>
      <c r="C74" s="158"/>
      <c r="D74" s="158"/>
      <c r="E74" s="158"/>
      <c r="F74" s="158"/>
      <c r="G74" s="158"/>
      <c r="H74" s="158"/>
      <c r="I74" s="158"/>
      <c r="J74" s="157"/>
      <c r="L74" s="190" t="s">
        <v>232</v>
      </c>
      <c r="M74" s="190"/>
      <c r="N74" s="190"/>
      <c r="O74" s="190"/>
      <c r="P74" s="190"/>
    </row>
    <row r="75" spans="1:16" ht="7.5" customHeight="1" thickBot="1" x14ac:dyDescent="0.25">
      <c r="A75" s="119"/>
      <c r="B75" s="118"/>
      <c r="J75" s="145"/>
      <c r="L75" s="190"/>
      <c r="M75" s="190"/>
      <c r="N75" s="190"/>
      <c r="O75" s="190"/>
      <c r="P75" s="190"/>
    </row>
    <row r="76" spans="1:16" ht="17.25" customHeight="1" thickBot="1" x14ac:dyDescent="0.25">
      <c r="A76" s="119"/>
      <c r="B76" s="118"/>
      <c r="C76" s="240" t="s">
        <v>45</v>
      </c>
      <c r="D76" s="241"/>
      <c r="E76" s="241"/>
      <c r="F76" s="241"/>
      <c r="G76" s="241"/>
      <c r="H76" s="241"/>
      <c r="I76" s="242"/>
      <c r="J76" s="145" t="s">
        <v>45</v>
      </c>
      <c r="L76" s="190"/>
      <c r="M76" s="190"/>
      <c r="N76" s="190"/>
      <c r="O76" s="190"/>
      <c r="P76" s="190"/>
    </row>
    <row r="77" spans="1:16" ht="7.5" customHeight="1" x14ac:dyDescent="0.2">
      <c r="A77" s="46"/>
      <c r="B77" s="59"/>
      <c r="C77" s="47"/>
      <c r="D77" s="47"/>
      <c r="E77" s="47"/>
      <c r="F77" s="47"/>
      <c r="G77" s="47"/>
      <c r="H77" s="47"/>
      <c r="I77" s="47"/>
      <c r="J77" s="145"/>
      <c r="L77" s="190"/>
      <c r="M77" s="190"/>
      <c r="N77" s="190"/>
      <c r="O77" s="190"/>
      <c r="P77" s="190"/>
    </row>
    <row r="78" spans="1:16" ht="17.25" customHeight="1" x14ac:dyDescent="0.2">
      <c r="A78" s="209" t="s">
        <v>135</v>
      </c>
      <c r="B78" s="210"/>
      <c r="C78" s="210"/>
      <c r="D78" s="210"/>
      <c r="E78" s="210"/>
      <c r="F78" s="210"/>
      <c r="G78" s="210"/>
      <c r="H78" s="210"/>
      <c r="I78" s="210"/>
      <c r="J78" s="233"/>
      <c r="L78" s="190"/>
      <c r="M78" s="190"/>
      <c r="N78" s="190"/>
      <c r="O78" s="190"/>
      <c r="P78" s="190"/>
    </row>
    <row r="79" spans="1:16" ht="7.5" customHeight="1" x14ac:dyDescent="0.2">
      <c r="A79" s="46"/>
      <c r="B79" s="59"/>
      <c r="C79" s="47"/>
      <c r="D79" s="47"/>
      <c r="E79" s="47"/>
      <c r="F79" s="47"/>
      <c r="G79" s="47"/>
      <c r="H79" s="47"/>
      <c r="I79" s="47"/>
      <c r="J79" s="145"/>
    </row>
    <row r="80" spans="1:16" ht="17.25" customHeight="1" x14ac:dyDescent="0.2">
      <c r="A80" s="194" t="s">
        <v>206</v>
      </c>
      <c r="B80" s="195"/>
      <c r="C80" s="158"/>
      <c r="D80" s="158"/>
      <c r="E80" s="158"/>
      <c r="F80" s="158"/>
      <c r="G80" s="158"/>
      <c r="H80" s="158"/>
      <c r="I80" s="158"/>
      <c r="J80" s="157"/>
      <c r="L80" s="190" t="s">
        <v>202</v>
      </c>
      <c r="M80" s="190"/>
      <c r="N80" s="190"/>
      <c r="O80" s="190"/>
      <c r="P80" s="190"/>
    </row>
    <row r="81" spans="1:16" ht="7.5" customHeight="1" thickBot="1" x14ac:dyDescent="0.25">
      <c r="A81" s="46"/>
      <c r="B81" s="59"/>
      <c r="C81" s="136"/>
      <c r="D81" s="136"/>
      <c r="E81" s="136"/>
      <c r="I81" s="133"/>
      <c r="J81" s="145"/>
      <c r="L81" s="190"/>
      <c r="M81" s="190"/>
      <c r="N81" s="190"/>
      <c r="O81" s="190"/>
      <c r="P81" s="190"/>
    </row>
    <row r="82" spans="1:16" ht="17.25" customHeight="1" thickBot="1" x14ac:dyDescent="0.25">
      <c r="A82" s="46"/>
      <c r="B82" s="136" t="s">
        <v>136</v>
      </c>
      <c r="C82" s="168" t="s">
        <v>253</v>
      </c>
      <c r="E82" s="136"/>
      <c r="F82" s="133" t="s">
        <v>166</v>
      </c>
      <c r="G82" s="220">
        <v>3</v>
      </c>
      <c r="H82" s="221"/>
      <c r="I82" s="6" t="s">
        <v>165</v>
      </c>
      <c r="J82" s="145" t="s">
        <v>185</v>
      </c>
      <c r="L82" s="190"/>
      <c r="M82" s="190"/>
      <c r="N82" s="190"/>
      <c r="O82" s="190"/>
      <c r="P82" s="190"/>
    </row>
    <row r="83" spans="1:16" ht="7.5" customHeight="1" thickBot="1" x14ac:dyDescent="0.25">
      <c r="A83" s="46"/>
      <c r="B83" s="59"/>
      <c r="C83" s="58"/>
      <c r="D83" s="58"/>
      <c r="E83" s="58"/>
      <c r="G83" s="58"/>
      <c r="I83" s="134"/>
      <c r="J83" s="155"/>
      <c r="L83" s="190"/>
      <c r="M83" s="190"/>
      <c r="N83" s="190"/>
      <c r="O83" s="190"/>
      <c r="P83" s="190"/>
    </row>
    <row r="84" spans="1:16" ht="17.25" customHeight="1" thickBot="1" x14ac:dyDescent="0.25">
      <c r="A84" s="46"/>
      <c r="B84" s="136" t="s">
        <v>137</v>
      </c>
      <c r="C84" s="168" t="s">
        <v>253</v>
      </c>
      <c r="E84" s="136"/>
      <c r="F84" s="133" t="s">
        <v>166</v>
      </c>
      <c r="G84" s="220">
        <v>5</v>
      </c>
      <c r="H84" s="221"/>
      <c r="I84" s="6" t="s">
        <v>228</v>
      </c>
      <c r="J84" s="145" t="s">
        <v>229</v>
      </c>
      <c r="L84" s="190"/>
      <c r="M84" s="190"/>
      <c r="N84" s="190"/>
      <c r="O84" s="190"/>
      <c r="P84" s="190"/>
    </row>
    <row r="85" spans="1:16" ht="7.5" customHeight="1" thickBot="1" x14ac:dyDescent="0.25">
      <c r="A85" s="46"/>
      <c r="B85" s="59"/>
      <c r="C85" s="58"/>
      <c r="D85" s="58"/>
      <c r="E85" s="58"/>
      <c r="G85" s="58"/>
      <c r="I85" s="134"/>
      <c r="J85" s="155"/>
      <c r="L85" s="190"/>
      <c r="M85" s="190"/>
      <c r="N85" s="190"/>
      <c r="O85" s="190"/>
      <c r="P85" s="190"/>
    </row>
    <row r="86" spans="1:16" ht="17.25" customHeight="1" thickBot="1" x14ac:dyDescent="0.25">
      <c r="A86" s="46"/>
      <c r="B86" s="136" t="s">
        <v>138</v>
      </c>
      <c r="C86" s="168" t="s">
        <v>253</v>
      </c>
      <c r="E86" s="136"/>
      <c r="F86" s="133" t="s">
        <v>166</v>
      </c>
      <c r="G86" s="220">
        <v>2</v>
      </c>
      <c r="H86" s="221"/>
      <c r="I86" s="6" t="s">
        <v>165</v>
      </c>
      <c r="J86" s="145" t="s">
        <v>187</v>
      </c>
      <c r="L86" s="190"/>
      <c r="M86" s="190"/>
      <c r="N86" s="190"/>
      <c r="O86" s="190"/>
      <c r="P86" s="190"/>
    </row>
    <row r="87" spans="1:16" ht="7.5" customHeight="1" thickBot="1" x14ac:dyDescent="0.25">
      <c r="A87" s="46"/>
      <c r="B87" s="59"/>
      <c r="C87" s="58"/>
      <c r="D87" s="58"/>
      <c r="E87" s="58"/>
      <c r="G87" s="58"/>
      <c r="H87" s="58"/>
      <c r="I87" s="58"/>
      <c r="J87" s="155"/>
      <c r="L87" s="190"/>
      <c r="M87" s="190"/>
      <c r="N87" s="190"/>
      <c r="O87" s="190"/>
      <c r="P87" s="190"/>
    </row>
    <row r="88" spans="1:16" ht="17.25" customHeight="1" thickBot="1" x14ac:dyDescent="0.25">
      <c r="A88" s="46"/>
      <c r="B88" s="136" t="s">
        <v>139</v>
      </c>
      <c r="C88" s="168" t="s">
        <v>253</v>
      </c>
      <c r="E88" s="136"/>
      <c r="F88" s="133" t="s">
        <v>166</v>
      </c>
      <c r="G88" s="220">
        <v>2</v>
      </c>
      <c r="H88" s="221"/>
      <c r="I88" s="6" t="s">
        <v>165</v>
      </c>
      <c r="J88" s="145" t="s">
        <v>187</v>
      </c>
      <c r="L88" s="190"/>
      <c r="M88" s="190"/>
      <c r="N88" s="190"/>
      <c r="O88" s="190"/>
      <c r="P88" s="190"/>
    </row>
    <row r="89" spans="1:16" ht="7.5" customHeight="1" thickBot="1" x14ac:dyDescent="0.25">
      <c r="A89" s="46"/>
      <c r="B89" s="59"/>
      <c r="C89" s="58"/>
      <c r="D89" s="58"/>
      <c r="E89" s="58"/>
      <c r="G89" s="58"/>
      <c r="H89" s="58"/>
      <c r="I89" s="58"/>
      <c r="J89" s="155"/>
    </row>
    <row r="90" spans="1:16" ht="17.25" customHeight="1" thickBot="1" x14ac:dyDescent="0.25">
      <c r="A90" s="46"/>
      <c r="B90" s="136" t="s">
        <v>140</v>
      </c>
      <c r="C90" s="168" t="s">
        <v>253</v>
      </c>
      <c r="E90" s="136"/>
      <c r="F90" s="133" t="s">
        <v>166</v>
      </c>
      <c r="G90" s="220">
        <v>5</v>
      </c>
      <c r="H90" s="221"/>
      <c r="I90" s="6" t="s">
        <v>165</v>
      </c>
      <c r="J90" s="145" t="s">
        <v>188</v>
      </c>
    </row>
    <row r="91" spans="1:16" ht="7.5" customHeight="1" thickBot="1" x14ac:dyDescent="0.25">
      <c r="A91" s="46"/>
      <c r="B91" s="59"/>
      <c r="C91" s="58"/>
      <c r="D91" s="58"/>
      <c r="E91" s="58"/>
      <c r="G91" s="58"/>
      <c r="H91" s="58"/>
      <c r="I91" s="58"/>
      <c r="J91" s="155"/>
    </row>
    <row r="92" spans="1:16" ht="17.25" customHeight="1" thickBot="1" x14ac:dyDescent="0.25">
      <c r="A92" s="46"/>
      <c r="B92" s="136" t="s">
        <v>142</v>
      </c>
      <c r="C92" s="168" t="s">
        <v>253</v>
      </c>
      <c r="E92" s="136"/>
      <c r="F92" s="133" t="s">
        <v>166</v>
      </c>
      <c r="G92" s="220">
        <v>3</v>
      </c>
      <c r="H92" s="221"/>
      <c r="I92" s="6" t="s">
        <v>167</v>
      </c>
      <c r="J92" s="145" t="s">
        <v>189</v>
      </c>
    </row>
    <row r="93" spans="1:16" ht="7.5" customHeight="1" thickBot="1" x14ac:dyDescent="0.25">
      <c r="A93" s="46"/>
      <c r="B93" s="59"/>
      <c r="C93" s="58"/>
      <c r="D93" s="58"/>
      <c r="E93" s="58"/>
      <c r="G93" s="58"/>
      <c r="H93" s="58"/>
      <c r="I93" s="58"/>
      <c r="J93" s="155"/>
    </row>
    <row r="94" spans="1:16" ht="17.25" customHeight="1" thickBot="1" x14ac:dyDescent="0.25">
      <c r="A94" s="46"/>
      <c r="B94" s="136" t="s">
        <v>141</v>
      </c>
      <c r="C94" s="168" t="s">
        <v>253</v>
      </c>
      <c r="E94" s="136"/>
      <c r="F94" s="133" t="s">
        <v>166</v>
      </c>
      <c r="G94" s="220">
        <v>20</v>
      </c>
      <c r="H94" s="221"/>
      <c r="I94" s="6" t="s">
        <v>167</v>
      </c>
      <c r="J94" s="145" t="s">
        <v>190</v>
      </c>
    </row>
    <row r="95" spans="1:16" ht="7.5" customHeight="1" thickBot="1" x14ac:dyDescent="0.25">
      <c r="A95" s="46"/>
      <c r="B95" s="59"/>
      <c r="C95" s="58"/>
      <c r="D95" s="58"/>
      <c r="E95" s="58"/>
      <c r="F95" s="58"/>
      <c r="G95" s="58"/>
      <c r="H95" s="58"/>
      <c r="I95" s="58"/>
      <c r="J95" s="155"/>
    </row>
    <row r="96" spans="1:16" ht="17.25" customHeight="1" x14ac:dyDescent="0.2">
      <c r="A96" s="46"/>
      <c r="B96" s="48" t="s">
        <v>143</v>
      </c>
      <c r="C96" s="234"/>
      <c r="D96" s="235"/>
      <c r="E96" s="235"/>
      <c r="F96" s="235"/>
      <c r="G96" s="235"/>
      <c r="H96" s="235"/>
      <c r="I96" s="236"/>
      <c r="J96" s="155"/>
    </row>
    <row r="97" spans="1:10" ht="17.25" customHeight="1" thickBot="1" x14ac:dyDescent="0.25">
      <c r="A97" s="46"/>
      <c r="B97" s="48"/>
      <c r="C97" s="237"/>
      <c r="D97" s="238"/>
      <c r="E97" s="238"/>
      <c r="F97" s="238"/>
      <c r="G97" s="238"/>
      <c r="H97" s="238"/>
      <c r="I97" s="239"/>
      <c r="J97" s="155"/>
    </row>
    <row r="98" spans="1:10" ht="7.5" customHeight="1" x14ac:dyDescent="0.2">
      <c r="A98" s="46"/>
      <c r="B98" s="59"/>
      <c r="C98" s="48"/>
      <c r="D98" s="48"/>
      <c r="E98" s="58"/>
      <c r="F98" s="58"/>
      <c r="G98" s="58"/>
      <c r="H98" s="58"/>
      <c r="I98" s="58"/>
      <c r="J98" s="155"/>
    </row>
    <row r="99" spans="1:10" ht="17.25" customHeight="1" x14ac:dyDescent="0.2">
      <c r="A99" s="194" t="s">
        <v>207</v>
      </c>
      <c r="B99" s="195"/>
      <c r="C99" s="156"/>
      <c r="D99" s="156"/>
      <c r="E99" s="160"/>
      <c r="F99" s="160"/>
      <c r="G99" s="160"/>
      <c r="H99" s="160"/>
      <c r="I99" s="160"/>
      <c r="J99" s="161"/>
    </row>
    <row r="100" spans="1:10" ht="7.5" customHeight="1" thickBot="1" x14ac:dyDescent="0.25">
      <c r="A100" s="46"/>
      <c r="B100" s="59"/>
      <c r="C100" s="48"/>
      <c r="D100" s="48"/>
      <c r="E100" s="58"/>
      <c r="F100" s="58"/>
      <c r="G100" s="58"/>
      <c r="H100" s="58"/>
      <c r="I100" s="58"/>
      <c r="J100" s="155"/>
    </row>
    <row r="101" spans="1:10" ht="17.25" customHeight="1" thickBot="1" x14ac:dyDescent="0.25">
      <c r="A101" s="46"/>
      <c r="B101" s="136" t="s">
        <v>145</v>
      </c>
      <c r="C101" s="168" t="s">
        <v>253</v>
      </c>
      <c r="D101" s="48"/>
      <c r="E101" s="58"/>
      <c r="F101" s="58"/>
      <c r="G101" s="58"/>
      <c r="H101" s="58"/>
      <c r="I101" s="58"/>
      <c r="J101" s="155" t="s">
        <v>191</v>
      </c>
    </row>
    <row r="102" spans="1:10" ht="7.5" customHeight="1" thickBot="1" x14ac:dyDescent="0.25">
      <c r="A102" s="46"/>
      <c r="B102" s="58"/>
      <c r="D102" s="48"/>
      <c r="E102" s="58"/>
      <c r="F102" s="58"/>
      <c r="G102" s="58"/>
      <c r="H102" s="58"/>
      <c r="I102" s="58"/>
      <c r="J102" s="155"/>
    </row>
    <row r="103" spans="1:10" ht="17.25" customHeight="1" thickBot="1" x14ac:dyDescent="0.25">
      <c r="A103" s="46"/>
      <c r="B103" s="136" t="s">
        <v>146</v>
      </c>
      <c r="C103" s="168" t="s">
        <v>253</v>
      </c>
      <c r="D103" s="48"/>
      <c r="E103" s="58"/>
      <c r="F103" s="58"/>
      <c r="G103" s="58"/>
      <c r="H103" s="58"/>
      <c r="I103" s="58"/>
      <c r="J103" s="155" t="s">
        <v>191</v>
      </c>
    </row>
    <row r="104" spans="1:10" ht="7.5" customHeight="1" thickBot="1" x14ac:dyDescent="0.25">
      <c r="A104" s="46"/>
      <c r="B104" s="58"/>
      <c r="D104" s="58"/>
      <c r="E104" s="58"/>
      <c r="G104" s="58"/>
      <c r="I104" s="134"/>
      <c r="J104" s="155"/>
    </row>
    <row r="105" spans="1:10" ht="17.25" customHeight="1" thickBot="1" x14ac:dyDescent="0.25">
      <c r="A105" s="46"/>
      <c r="B105" s="136" t="s">
        <v>147</v>
      </c>
      <c r="C105" s="168" t="s">
        <v>253</v>
      </c>
      <c r="E105" s="136"/>
      <c r="F105" s="133" t="s">
        <v>166</v>
      </c>
      <c r="G105" s="220">
        <v>1</v>
      </c>
      <c r="H105" s="221"/>
      <c r="I105" s="6" t="s">
        <v>169</v>
      </c>
      <c r="J105" s="145" t="s">
        <v>192</v>
      </c>
    </row>
    <row r="106" spans="1:10" ht="7.5" customHeight="1" thickBot="1" x14ac:dyDescent="0.25">
      <c r="A106" s="46"/>
      <c r="B106" s="58"/>
      <c r="D106" s="58"/>
      <c r="E106" s="58"/>
      <c r="F106" s="58"/>
      <c r="G106" s="58"/>
      <c r="H106" s="58"/>
      <c r="I106" s="58"/>
      <c r="J106" s="155"/>
    </row>
    <row r="107" spans="1:10" ht="17.25" customHeight="1" thickBot="1" x14ac:dyDescent="0.25">
      <c r="A107" s="46"/>
      <c r="B107" s="136" t="s">
        <v>140</v>
      </c>
      <c r="C107" s="168" t="str">
        <f>C90</f>
        <v>有</v>
      </c>
      <c r="E107" s="136"/>
      <c r="F107" s="133" t="s">
        <v>166</v>
      </c>
      <c r="G107" s="220">
        <v>5</v>
      </c>
      <c r="H107" s="221"/>
      <c r="I107" s="6" t="s">
        <v>165</v>
      </c>
      <c r="J107" s="145" t="s">
        <v>188</v>
      </c>
    </row>
    <row r="108" spans="1:10" ht="7.5" customHeight="1" thickBot="1" x14ac:dyDescent="0.25">
      <c r="A108" s="46"/>
      <c r="B108" s="58"/>
      <c r="D108" s="58"/>
      <c r="E108" s="58"/>
      <c r="F108" s="58"/>
      <c r="G108" s="58"/>
      <c r="H108" s="58"/>
      <c r="I108" s="58"/>
      <c r="J108" s="155"/>
    </row>
    <row r="109" spans="1:10" ht="17.25" customHeight="1" thickBot="1" x14ac:dyDescent="0.25">
      <c r="A109" s="46"/>
      <c r="B109" s="136" t="s">
        <v>142</v>
      </c>
      <c r="C109" s="168" t="s">
        <v>253</v>
      </c>
      <c r="E109" s="136"/>
      <c r="F109" s="133" t="s">
        <v>166</v>
      </c>
      <c r="G109" s="220">
        <v>3</v>
      </c>
      <c r="H109" s="221"/>
      <c r="I109" s="6" t="s">
        <v>167</v>
      </c>
      <c r="J109" s="145" t="s">
        <v>189</v>
      </c>
    </row>
    <row r="110" spans="1:10" ht="7.5" customHeight="1" thickBot="1" x14ac:dyDescent="0.25">
      <c r="A110" s="46"/>
      <c r="B110" s="58"/>
      <c r="D110" s="58"/>
      <c r="E110" s="58"/>
      <c r="F110" s="58"/>
      <c r="G110" s="58"/>
      <c r="H110" s="58"/>
      <c r="I110" s="58"/>
      <c r="J110" s="155"/>
    </row>
    <row r="111" spans="1:10" ht="17.25" customHeight="1" thickBot="1" x14ac:dyDescent="0.25">
      <c r="A111" s="46"/>
      <c r="B111" s="136" t="s">
        <v>149</v>
      </c>
      <c r="C111" s="168" t="s">
        <v>253</v>
      </c>
      <c r="E111" s="136"/>
      <c r="F111" s="133" t="s">
        <v>166</v>
      </c>
      <c r="G111" s="220">
        <v>1</v>
      </c>
      <c r="H111" s="221"/>
      <c r="I111" s="6" t="s">
        <v>165</v>
      </c>
      <c r="J111" s="145" t="s">
        <v>186</v>
      </c>
    </row>
    <row r="112" spans="1:10" ht="7.5" customHeight="1" thickBot="1" x14ac:dyDescent="0.25">
      <c r="A112" s="46"/>
      <c r="B112" s="58"/>
      <c r="D112" s="58"/>
      <c r="E112" s="58"/>
      <c r="F112" s="58"/>
      <c r="G112" s="58"/>
      <c r="H112" s="58"/>
      <c r="I112" s="58"/>
      <c r="J112" s="155"/>
    </row>
    <row r="113" spans="1:10" ht="17.25" customHeight="1" thickBot="1" x14ac:dyDescent="0.25">
      <c r="A113" s="46"/>
      <c r="B113" s="136" t="s">
        <v>148</v>
      </c>
      <c r="C113" s="168" t="s">
        <v>253</v>
      </c>
      <c r="E113" s="136"/>
      <c r="F113" s="133" t="s">
        <v>166</v>
      </c>
      <c r="G113" s="220">
        <v>5</v>
      </c>
      <c r="H113" s="221"/>
      <c r="I113" s="6" t="s">
        <v>165</v>
      </c>
      <c r="J113" s="145" t="s">
        <v>188</v>
      </c>
    </row>
    <row r="114" spans="1:10" ht="7.5" customHeight="1" thickBot="1" x14ac:dyDescent="0.25">
      <c r="A114" s="46"/>
      <c r="B114" s="58"/>
      <c r="D114" s="58"/>
      <c r="E114" s="58"/>
      <c r="F114" s="58"/>
      <c r="G114" s="58"/>
      <c r="H114" s="58"/>
      <c r="I114" s="58"/>
      <c r="J114" s="155"/>
    </row>
    <row r="115" spans="1:10" ht="17.25" customHeight="1" thickBot="1" x14ac:dyDescent="0.25">
      <c r="A115" s="46"/>
      <c r="B115" s="136" t="s">
        <v>141</v>
      </c>
      <c r="C115" s="168" t="s">
        <v>253</v>
      </c>
      <c r="E115" s="136"/>
      <c r="F115" s="133" t="s">
        <v>166</v>
      </c>
      <c r="G115" s="220">
        <v>20</v>
      </c>
      <c r="H115" s="221"/>
      <c r="I115" s="6" t="s">
        <v>167</v>
      </c>
      <c r="J115" s="145" t="s">
        <v>190</v>
      </c>
    </row>
    <row r="116" spans="1:10" ht="7.5" customHeight="1" thickBot="1" x14ac:dyDescent="0.25">
      <c r="A116" s="46"/>
      <c r="B116" s="58"/>
      <c r="D116" s="58"/>
      <c r="E116" s="58"/>
      <c r="F116" s="58"/>
      <c r="G116" s="58"/>
      <c r="H116" s="58"/>
      <c r="I116" s="58"/>
      <c r="J116" s="155"/>
    </row>
    <row r="117" spans="1:10" ht="17.25" customHeight="1" thickBot="1" x14ac:dyDescent="0.25">
      <c r="A117" s="46"/>
      <c r="B117" s="136" t="s">
        <v>150</v>
      </c>
      <c r="C117" s="168" t="s">
        <v>253</v>
      </c>
      <c r="E117" s="136"/>
      <c r="F117" s="133" t="s">
        <v>166</v>
      </c>
      <c r="G117" s="220">
        <v>10</v>
      </c>
      <c r="H117" s="221"/>
      <c r="I117" s="6" t="s">
        <v>168</v>
      </c>
      <c r="J117" s="145" t="s">
        <v>193</v>
      </c>
    </row>
    <row r="118" spans="1:10" ht="7.5" customHeight="1" thickBot="1" x14ac:dyDescent="0.25">
      <c r="A118" s="46"/>
      <c r="B118" s="58"/>
      <c r="D118" s="58"/>
      <c r="E118" s="58"/>
      <c r="F118" s="58"/>
      <c r="G118" s="58"/>
      <c r="H118" s="58"/>
      <c r="I118" s="58"/>
      <c r="J118" s="155"/>
    </row>
    <row r="119" spans="1:10" ht="17.25" customHeight="1" thickBot="1" x14ac:dyDescent="0.25">
      <c r="A119" s="46"/>
      <c r="B119" s="136" t="s">
        <v>151</v>
      </c>
      <c r="C119" s="168" t="s">
        <v>253</v>
      </c>
      <c r="E119" s="136"/>
      <c r="F119" s="133" t="s">
        <v>166</v>
      </c>
      <c r="G119" s="220">
        <v>1</v>
      </c>
      <c r="H119" s="221"/>
      <c r="I119" s="6" t="s">
        <v>167</v>
      </c>
      <c r="J119" s="145" t="s">
        <v>194</v>
      </c>
    </row>
    <row r="120" spans="1:10" ht="7.5" customHeight="1" thickBot="1" x14ac:dyDescent="0.25">
      <c r="A120" s="46"/>
      <c r="B120" s="58"/>
      <c r="D120" s="58"/>
      <c r="E120" s="58"/>
      <c r="F120" s="58"/>
      <c r="G120" s="58"/>
      <c r="H120" s="58"/>
      <c r="I120" s="58"/>
      <c r="J120" s="155"/>
    </row>
    <row r="121" spans="1:10" ht="17.25" customHeight="1" x14ac:dyDescent="0.2">
      <c r="A121" s="46"/>
      <c r="B121" s="48" t="s">
        <v>143</v>
      </c>
      <c r="C121" s="234"/>
      <c r="D121" s="235"/>
      <c r="E121" s="235"/>
      <c r="F121" s="235"/>
      <c r="G121" s="235"/>
      <c r="H121" s="235"/>
      <c r="I121" s="236"/>
      <c r="J121" s="155"/>
    </row>
    <row r="122" spans="1:10" ht="17.25" customHeight="1" thickBot="1" x14ac:dyDescent="0.25">
      <c r="A122" s="46"/>
      <c r="B122" s="48"/>
      <c r="C122" s="237"/>
      <c r="D122" s="238"/>
      <c r="E122" s="238"/>
      <c r="F122" s="238"/>
      <c r="G122" s="238"/>
      <c r="H122" s="238"/>
      <c r="I122" s="239"/>
      <c r="J122" s="155"/>
    </row>
    <row r="123" spans="1:10" ht="7.5" customHeight="1" x14ac:dyDescent="0.2">
      <c r="A123" s="46"/>
      <c r="B123" s="59"/>
      <c r="C123" s="48"/>
      <c r="D123" s="48"/>
      <c r="E123" s="58"/>
      <c r="F123" s="58"/>
      <c r="G123" s="58"/>
      <c r="H123" s="58"/>
      <c r="I123" s="58"/>
      <c r="J123" s="155"/>
    </row>
    <row r="124" spans="1:10" ht="17.25" customHeight="1" x14ac:dyDescent="0.2">
      <c r="A124" s="194" t="s">
        <v>208</v>
      </c>
      <c r="B124" s="195"/>
      <c r="C124" s="158"/>
      <c r="D124" s="158"/>
      <c r="E124" s="158"/>
      <c r="F124" s="158"/>
      <c r="G124" s="158"/>
      <c r="H124" s="158"/>
      <c r="I124" s="158"/>
      <c r="J124" s="161"/>
    </row>
    <row r="125" spans="1:10" ht="7.5" customHeight="1" thickBot="1" x14ac:dyDescent="0.25">
      <c r="A125" s="46"/>
      <c r="B125" s="59"/>
      <c r="C125" s="136"/>
      <c r="D125" s="136"/>
      <c r="E125" s="136"/>
      <c r="I125" s="133"/>
      <c r="J125" s="155"/>
    </row>
    <row r="126" spans="1:10" ht="17.25" customHeight="1" thickBot="1" x14ac:dyDescent="0.25">
      <c r="A126" s="46"/>
      <c r="B126" s="136" t="s">
        <v>152</v>
      </c>
      <c r="C126" s="168" t="s">
        <v>253</v>
      </c>
      <c r="E126" s="136"/>
      <c r="F126" s="133" t="s">
        <v>166</v>
      </c>
      <c r="G126" s="220">
        <v>3</v>
      </c>
      <c r="H126" s="221"/>
      <c r="I126" s="6" t="s">
        <v>170</v>
      </c>
      <c r="J126" s="145" t="s">
        <v>195</v>
      </c>
    </row>
    <row r="127" spans="1:10" ht="7.5" customHeight="1" thickBot="1" x14ac:dyDescent="0.25">
      <c r="A127" s="46"/>
      <c r="B127" s="58"/>
      <c r="D127" s="58"/>
      <c r="E127" s="58"/>
      <c r="G127" s="58"/>
      <c r="I127" s="134"/>
      <c r="J127" s="155"/>
    </row>
    <row r="128" spans="1:10" ht="17.25" customHeight="1" thickBot="1" x14ac:dyDescent="0.25">
      <c r="A128" s="46"/>
      <c r="B128" s="136" t="s">
        <v>153</v>
      </c>
      <c r="C128" s="168" t="s">
        <v>253</v>
      </c>
      <c r="E128" s="136"/>
      <c r="F128" s="133" t="s">
        <v>166</v>
      </c>
      <c r="G128" s="220">
        <v>3</v>
      </c>
      <c r="H128" s="221"/>
      <c r="I128" s="6" t="s">
        <v>170</v>
      </c>
      <c r="J128" s="145" t="s">
        <v>195</v>
      </c>
    </row>
    <row r="129" spans="1:10" ht="7.5" customHeight="1" thickBot="1" x14ac:dyDescent="0.25">
      <c r="A129" s="46"/>
      <c r="B129" s="58"/>
      <c r="D129" s="58"/>
      <c r="E129" s="58"/>
      <c r="G129" s="58"/>
      <c r="I129" s="134"/>
      <c r="J129" s="155"/>
    </row>
    <row r="130" spans="1:10" ht="17.25" customHeight="1" thickBot="1" x14ac:dyDescent="0.25">
      <c r="A130" s="46"/>
      <c r="B130" s="136" t="s">
        <v>154</v>
      </c>
      <c r="C130" s="168" t="s">
        <v>253</v>
      </c>
      <c r="E130" s="136"/>
      <c r="F130" s="133" t="s">
        <v>166</v>
      </c>
      <c r="G130" s="220">
        <v>10</v>
      </c>
      <c r="H130" s="221"/>
      <c r="I130" s="6" t="s">
        <v>171</v>
      </c>
      <c r="J130" s="145" t="s">
        <v>196</v>
      </c>
    </row>
    <row r="131" spans="1:10" ht="7.5" customHeight="1" thickBot="1" x14ac:dyDescent="0.25">
      <c r="A131" s="46"/>
      <c r="B131" s="58"/>
      <c r="D131" s="58"/>
      <c r="E131" s="58"/>
      <c r="F131" s="58"/>
      <c r="G131" s="58"/>
      <c r="H131" s="58"/>
      <c r="I131" s="58"/>
      <c r="J131" s="155"/>
    </row>
    <row r="132" spans="1:10" ht="17.25" customHeight="1" thickBot="1" x14ac:dyDescent="0.25">
      <c r="A132" s="46"/>
      <c r="B132" s="136" t="s">
        <v>155</v>
      </c>
      <c r="C132" s="168" t="s">
        <v>253</v>
      </c>
      <c r="E132" s="136"/>
      <c r="F132" s="133" t="s">
        <v>166</v>
      </c>
      <c r="G132" s="220">
        <v>10</v>
      </c>
      <c r="H132" s="221"/>
      <c r="I132" s="6" t="s">
        <v>172</v>
      </c>
      <c r="J132" s="145" t="s">
        <v>196</v>
      </c>
    </row>
    <row r="133" spans="1:10" ht="7.5" customHeight="1" thickBot="1" x14ac:dyDescent="0.25">
      <c r="A133" s="46"/>
      <c r="B133" s="58"/>
      <c r="D133" s="58"/>
      <c r="E133" s="58"/>
      <c r="F133" s="58"/>
      <c r="G133" s="58"/>
      <c r="H133" s="58"/>
      <c r="I133" s="58"/>
      <c r="J133" s="155"/>
    </row>
    <row r="134" spans="1:10" ht="17.25" customHeight="1" x14ac:dyDescent="0.2">
      <c r="A134" s="46"/>
      <c r="B134" s="48" t="s">
        <v>143</v>
      </c>
      <c r="C134" s="234"/>
      <c r="D134" s="235"/>
      <c r="E134" s="235"/>
      <c r="F134" s="235"/>
      <c r="G134" s="235"/>
      <c r="H134" s="235"/>
      <c r="I134" s="236"/>
      <c r="J134" s="155"/>
    </row>
    <row r="135" spans="1:10" ht="17.25" customHeight="1" thickBot="1" x14ac:dyDescent="0.25">
      <c r="A135" s="46"/>
      <c r="B135" s="48"/>
      <c r="C135" s="237"/>
      <c r="D135" s="238"/>
      <c r="E135" s="238"/>
      <c r="F135" s="238"/>
      <c r="G135" s="238"/>
      <c r="H135" s="238"/>
      <c r="I135" s="239"/>
      <c r="J135" s="155"/>
    </row>
    <row r="136" spans="1:10" ht="7.5" customHeight="1" x14ac:dyDescent="0.2">
      <c r="A136" s="46"/>
      <c r="B136" s="59"/>
      <c r="C136" s="48"/>
      <c r="D136" s="48"/>
      <c r="E136" s="58"/>
      <c r="F136" s="58"/>
      <c r="G136" s="58"/>
      <c r="H136" s="58"/>
      <c r="I136" s="58"/>
      <c r="J136" s="155"/>
    </row>
    <row r="137" spans="1:10" ht="17.25" customHeight="1" x14ac:dyDescent="0.2">
      <c r="A137" s="194" t="s">
        <v>209</v>
      </c>
      <c r="B137" s="195"/>
      <c r="C137" s="158"/>
      <c r="D137" s="158"/>
      <c r="E137" s="158"/>
      <c r="F137" s="158"/>
      <c r="G137" s="158"/>
      <c r="H137" s="158"/>
      <c r="I137" s="158"/>
      <c r="J137" s="161"/>
    </row>
    <row r="138" spans="1:10" ht="7.5" customHeight="1" thickBot="1" x14ac:dyDescent="0.25">
      <c r="A138" s="46"/>
      <c r="B138" s="59"/>
      <c r="C138" s="136"/>
      <c r="D138" s="136"/>
      <c r="E138" s="136"/>
      <c r="I138" s="133"/>
      <c r="J138" s="155"/>
    </row>
    <row r="139" spans="1:10" ht="17.25" customHeight="1" thickBot="1" x14ac:dyDescent="0.25">
      <c r="A139" s="46"/>
      <c r="B139" s="136" t="s">
        <v>156</v>
      </c>
      <c r="C139" s="168" t="s">
        <v>253</v>
      </c>
      <c r="E139" s="136"/>
      <c r="F139" s="133" t="s">
        <v>166</v>
      </c>
      <c r="G139" s="220">
        <v>100</v>
      </c>
      <c r="H139" s="221"/>
      <c r="I139" s="6" t="s">
        <v>169</v>
      </c>
      <c r="J139" s="145" t="s">
        <v>197</v>
      </c>
    </row>
    <row r="140" spans="1:10" ht="7.5" customHeight="1" thickBot="1" x14ac:dyDescent="0.25">
      <c r="A140" s="46"/>
      <c r="B140" s="58"/>
      <c r="D140" s="58"/>
      <c r="E140" s="58"/>
      <c r="G140" s="58"/>
      <c r="I140" s="134"/>
      <c r="J140" s="155"/>
    </row>
    <row r="141" spans="1:10" ht="17.25" customHeight="1" thickBot="1" x14ac:dyDescent="0.25">
      <c r="A141" s="46"/>
      <c r="B141" s="136" t="s">
        <v>157</v>
      </c>
      <c r="C141" s="168" t="s">
        <v>253</v>
      </c>
      <c r="E141" s="136"/>
      <c r="F141" s="133" t="s">
        <v>166</v>
      </c>
      <c r="G141" s="220">
        <v>100</v>
      </c>
      <c r="H141" s="221"/>
      <c r="I141" s="6" t="s">
        <v>169</v>
      </c>
      <c r="J141" s="145" t="s">
        <v>197</v>
      </c>
    </row>
    <row r="142" spans="1:10" ht="7.5" customHeight="1" thickBot="1" x14ac:dyDescent="0.25">
      <c r="A142" s="46"/>
      <c r="B142" s="58"/>
      <c r="D142" s="58"/>
      <c r="E142" s="58"/>
      <c r="G142" s="58"/>
      <c r="I142" s="134"/>
      <c r="J142" s="155"/>
    </row>
    <row r="143" spans="1:10" ht="17.25" customHeight="1" thickBot="1" x14ac:dyDescent="0.25">
      <c r="A143" s="46"/>
      <c r="B143" s="136" t="s">
        <v>158</v>
      </c>
      <c r="C143" s="168" t="s">
        <v>253</v>
      </c>
      <c r="E143" s="136"/>
      <c r="F143" s="133" t="s">
        <v>166</v>
      </c>
      <c r="G143" s="220">
        <v>30</v>
      </c>
      <c r="H143" s="221"/>
      <c r="I143" s="6" t="s">
        <v>167</v>
      </c>
      <c r="J143" s="145" t="s">
        <v>198</v>
      </c>
    </row>
    <row r="144" spans="1:10" ht="7.5" customHeight="1" thickBot="1" x14ac:dyDescent="0.25">
      <c r="A144" s="46"/>
      <c r="B144" s="58"/>
      <c r="D144" s="58"/>
      <c r="E144" s="58"/>
      <c r="F144" s="58"/>
      <c r="G144" s="58"/>
      <c r="H144" s="58"/>
      <c r="I144" s="58"/>
      <c r="J144" s="155"/>
    </row>
    <row r="145" spans="1:10" ht="17.25" customHeight="1" thickBot="1" x14ac:dyDescent="0.25">
      <c r="A145" s="46"/>
      <c r="B145" s="136" t="s">
        <v>159</v>
      </c>
      <c r="C145" s="168" t="s">
        <v>253</v>
      </c>
      <c r="E145" s="136"/>
      <c r="F145" s="133" t="s">
        <v>166</v>
      </c>
      <c r="G145" s="220">
        <v>3</v>
      </c>
      <c r="H145" s="221"/>
      <c r="I145" s="6" t="s">
        <v>167</v>
      </c>
      <c r="J145" s="145" t="s">
        <v>189</v>
      </c>
    </row>
    <row r="146" spans="1:10" ht="7.5" customHeight="1" thickBot="1" x14ac:dyDescent="0.25">
      <c r="A146" s="46"/>
      <c r="B146" s="58"/>
      <c r="D146" s="58"/>
      <c r="E146" s="58"/>
      <c r="F146" s="58"/>
      <c r="G146" s="58"/>
      <c r="H146" s="58"/>
      <c r="I146" s="58"/>
      <c r="J146" s="155"/>
    </row>
    <row r="147" spans="1:10" ht="17.25" customHeight="1" thickBot="1" x14ac:dyDescent="0.25">
      <c r="A147" s="46"/>
      <c r="B147" s="48" t="s">
        <v>143</v>
      </c>
      <c r="C147" s="222"/>
      <c r="D147" s="223"/>
      <c r="E147" s="223"/>
      <c r="F147" s="223"/>
      <c r="G147" s="223"/>
      <c r="H147" s="223"/>
      <c r="I147" s="224"/>
      <c r="J147" s="155"/>
    </row>
    <row r="148" spans="1:10" ht="7.5" customHeight="1" x14ac:dyDescent="0.2">
      <c r="A148" s="46"/>
      <c r="B148" s="59"/>
      <c r="C148" s="48"/>
      <c r="D148" s="48"/>
      <c r="E148" s="58"/>
      <c r="F148" s="58"/>
      <c r="G148" s="58"/>
      <c r="H148" s="58"/>
      <c r="I148" s="58"/>
      <c r="J148" s="155"/>
    </row>
    <row r="149" spans="1:10" ht="17.25" customHeight="1" x14ac:dyDescent="0.2">
      <c r="A149" s="194" t="s">
        <v>210</v>
      </c>
      <c r="B149" s="195"/>
      <c r="C149" s="156"/>
      <c r="D149" s="156"/>
      <c r="E149" s="160"/>
      <c r="F149" s="160"/>
      <c r="G149" s="160"/>
      <c r="H149" s="160"/>
      <c r="I149" s="160"/>
      <c r="J149" s="161"/>
    </row>
    <row r="150" spans="1:10" ht="7.5" customHeight="1" thickBot="1" x14ac:dyDescent="0.25">
      <c r="A150" s="46"/>
      <c r="B150" s="59"/>
      <c r="C150" s="48"/>
      <c r="D150" s="48"/>
      <c r="E150" s="58"/>
      <c r="F150" s="58"/>
      <c r="G150" s="58"/>
      <c r="H150" s="58"/>
      <c r="I150" s="58"/>
      <c r="J150" s="155"/>
    </row>
    <row r="151" spans="1:10" ht="17.25" customHeight="1" thickBot="1" x14ac:dyDescent="0.25">
      <c r="A151" s="46"/>
      <c r="B151" s="136" t="s">
        <v>160</v>
      </c>
      <c r="C151" s="168" t="s">
        <v>253</v>
      </c>
      <c r="E151" s="136"/>
      <c r="F151" s="133" t="s">
        <v>166</v>
      </c>
      <c r="G151" s="220">
        <v>100</v>
      </c>
      <c r="H151" s="221"/>
      <c r="I151" s="6" t="s">
        <v>169</v>
      </c>
      <c r="J151" s="145" t="s">
        <v>197</v>
      </c>
    </row>
    <row r="152" spans="1:10" ht="7.5" customHeight="1" thickBot="1" x14ac:dyDescent="0.25">
      <c r="A152" s="46"/>
      <c r="B152" s="58"/>
      <c r="D152" s="58"/>
      <c r="E152" s="58"/>
      <c r="G152" s="58"/>
      <c r="I152" s="134"/>
      <c r="J152" s="155"/>
    </row>
    <row r="153" spans="1:10" ht="17.25" customHeight="1" thickBot="1" x14ac:dyDescent="0.25">
      <c r="A153" s="46"/>
      <c r="B153" s="136" t="s">
        <v>161</v>
      </c>
      <c r="C153" s="168" t="s">
        <v>253</v>
      </c>
      <c r="E153" s="136"/>
      <c r="F153" s="133" t="s">
        <v>166</v>
      </c>
      <c r="G153" s="220">
        <v>10</v>
      </c>
      <c r="H153" s="221"/>
      <c r="I153" s="6" t="s">
        <v>169</v>
      </c>
      <c r="J153" s="145" t="s">
        <v>199</v>
      </c>
    </row>
    <row r="154" spans="1:10" ht="7.5" customHeight="1" thickBot="1" x14ac:dyDescent="0.25">
      <c r="A154" s="46"/>
      <c r="B154" s="58"/>
      <c r="D154" s="58"/>
      <c r="E154" s="58"/>
      <c r="G154" s="58"/>
      <c r="I154" s="134"/>
      <c r="J154" s="155"/>
    </row>
    <row r="155" spans="1:10" ht="17.25" customHeight="1" thickBot="1" x14ac:dyDescent="0.25">
      <c r="A155" s="46"/>
      <c r="B155" s="136" t="s">
        <v>162</v>
      </c>
      <c r="C155" s="168" t="s">
        <v>253</v>
      </c>
      <c r="E155" s="136"/>
      <c r="F155" s="133" t="s">
        <v>166</v>
      </c>
      <c r="G155" s="220">
        <v>10</v>
      </c>
      <c r="H155" s="221"/>
      <c r="I155" s="6" t="s">
        <v>169</v>
      </c>
      <c r="J155" s="145" t="s">
        <v>199</v>
      </c>
    </row>
    <row r="156" spans="1:10" ht="7.5" customHeight="1" thickBot="1" x14ac:dyDescent="0.25">
      <c r="A156" s="46"/>
      <c r="B156" s="58"/>
      <c r="D156" s="58"/>
      <c r="E156" s="58"/>
      <c r="F156" s="58"/>
      <c r="G156" s="58"/>
      <c r="H156" s="58"/>
      <c r="I156" s="58"/>
      <c r="J156" s="155"/>
    </row>
    <row r="157" spans="1:10" ht="17.25" customHeight="1" x14ac:dyDescent="0.2">
      <c r="A157" s="46"/>
      <c r="B157" s="48" t="s">
        <v>143</v>
      </c>
      <c r="C157" s="214"/>
      <c r="D157" s="215"/>
      <c r="E157" s="215"/>
      <c r="F157" s="215"/>
      <c r="G157" s="215"/>
      <c r="H157" s="215"/>
      <c r="I157" s="216"/>
      <c r="J157" s="155"/>
    </row>
    <row r="158" spans="1:10" ht="17.25" customHeight="1" thickBot="1" x14ac:dyDescent="0.25">
      <c r="A158" s="46"/>
      <c r="B158" s="59"/>
      <c r="C158" s="217"/>
      <c r="D158" s="218"/>
      <c r="E158" s="218"/>
      <c r="F158" s="218"/>
      <c r="G158" s="218"/>
      <c r="H158" s="218"/>
      <c r="I158" s="219"/>
      <c r="J158" s="155"/>
    </row>
    <row r="159" spans="1:10" ht="7.5" customHeight="1" x14ac:dyDescent="0.2">
      <c r="A159" s="46"/>
      <c r="B159" s="59"/>
      <c r="C159" s="48"/>
      <c r="D159" s="48"/>
      <c r="E159" s="58"/>
      <c r="F159" s="58"/>
      <c r="G159" s="58"/>
      <c r="H159" s="58"/>
      <c r="I159" s="58"/>
      <c r="J159" s="155"/>
    </row>
    <row r="160" spans="1:10" ht="17.25" customHeight="1" x14ac:dyDescent="0.2">
      <c r="A160" s="194" t="s">
        <v>211</v>
      </c>
      <c r="B160" s="195"/>
      <c r="C160" s="156"/>
      <c r="D160" s="156"/>
      <c r="E160" s="160"/>
      <c r="F160" s="160"/>
      <c r="G160" s="160"/>
      <c r="H160" s="160"/>
      <c r="I160" s="160"/>
      <c r="J160" s="161"/>
    </row>
    <row r="161" spans="1:16" ht="7.5" customHeight="1" thickBot="1" x14ac:dyDescent="0.25">
      <c r="A161" s="46"/>
      <c r="B161" s="59"/>
      <c r="C161" s="48"/>
      <c r="D161" s="48"/>
      <c r="E161" s="58"/>
      <c r="F161" s="58"/>
      <c r="G161" s="58"/>
      <c r="H161" s="58"/>
      <c r="I161" s="58"/>
      <c r="J161" s="155"/>
    </row>
    <row r="162" spans="1:16" ht="17.25" customHeight="1" thickBot="1" x14ac:dyDescent="0.25">
      <c r="A162" s="46"/>
      <c r="B162" s="136" t="s">
        <v>163</v>
      </c>
      <c r="C162" s="168" t="s">
        <v>253</v>
      </c>
      <c r="E162" s="136"/>
      <c r="F162" s="133" t="s">
        <v>166</v>
      </c>
      <c r="G162" s="220">
        <v>20</v>
      </c>
      <c r="H162" s="221"/>
      <c r="I162" s="6" t="s">
        <v>167</v>
      </c>
      <c r="J162" s="145" t="s">
        <v>190</v>
      </c>
    </row>
    <row r="163" spans="1:16" ht="7.5" customHeight="1" thickBot="1" x14ac:dyDescent="0.25">
      <c r="A163" s="46"/>
      <c r="B163" s="58"/>
      <c r="D163" s="58"/>
      <c r="E163" s="58"/>
      <c r="G163" s="58"/>
      <c r="I163" s="134"/>
      <c r="J163" s="155"/>
    </row>
    <row r="164" spans="1:16" ht="17.25" customHeight="1" thickBot="1" x14ac:dyDescent="0.25">
      <c r="A164" s="46"/>
      <c r="B164" s="136" t="s">
        <v>164</v>
      </c>
      <c r="C164" s="168" t="s">
        <v>253</v>
      </c>
      <c r="E164" s="136"/>
      <c r="F164" s="133" t="s">
        <v>166</v>
      </c>
      <c r="G164" s="220">
        <v>2</v>
      </c>
      <c r="H164" s="221"/>
      <c r="I164" s="6" t="s">
        <v>165</v>
      </c>
      <c r="J164" s="145" t="s">
        <v>187</v>
      </c>
    </row>
    <row r="165" spans="1:16" ht="7.5" customHeight="1" thickBot="1" x14ac:dyDescent="0.25">
      <c r="A165" s="46"/>
      <c r="B165" s="58"/>
      <c r="D165" s="58"/>
      <c r="E165" s="58"/>
      <c r="G165" s="58"/>
      <c r="I165" s="134"/>
      <c r="J165" s="155"/>
    </row>
    <row r="166" spans="1:16" ht="17.25" customHeight="1" x14ac:dyDescent="0.2">
      <c r="A166" s="46"/>
      <c r="B166" s="48" t="s">
        <v>143</v>
      </c>
      <c r="C166" s="214"/>
      <c r="D166" s="215"/>
      <c r="E166" s="215"/>
      <c r="F166" s="215"/>
      <c r="G166" s="215"/>
      <c r="H166" s="215"/>
      <c r="I166" s="216"/>
      <c r="J166" s="155"/>
    </row>
    <row r="167" spans="1:16" ht="17.25" customHeight="1" thickBot="1" x14ac:dyDescent="0.25">
      <c r="A167" s="46"/>
      <c r="B167" s="59"/>
      <c r="C167" s="217"/>
      <c r="D167" s="218"/>
      <c r="E167" s="218"/>
      <c r="F167" s="218"/>
      <c r="G167" s="218"/>
      <c r="H167" s="218"/>
      <c r="I167" s="219"/>
      <c r="J167" s="155"/>
    </row>
    <row r="168" spans="1:16" ht="7.5" customHeight="1" x14ac:dyDescent="0.2">
      <c r="A168" s="46"/>
      <c r="B168" s="59"/>
      <c r="C168" s="48"/>
      <c r="D168" s="48"/>
      <c r="E168" s="58"/>
      <c r="F168" s="58"/>
      <c r="G168" s="58"/>
      <c r="H168" s="58"/>
      <c r="I168" s="58"/>
      <c r="J168" s="155"/>
    </row>
    <row r="169" spans="1:16" ht="17.25" customHeight="1" x14ac:dyDescent="0.2">
      <c r="A169" s="209" t="s">
        <v>48</v>
      </c>
      <c r="B169" s="210"/>
      <c r="C169" s="124"/>
      <c r="D169" s="124"/>
      <c r="E169" s="124"/>
      <c r="F169" s="124"/>
      <c r="G169" s="124"/>
      <c r="H169" s="124"/>
      <c r="I169" s="124"/>
      <c r="J169" s="147"/>
    </row>
    <row r="170" spans="1:16" s="71" customFormat="1" ht="7.5" customHeight="1" x14ac:dyDescent="0.2">
      <c r="A170" s="42"/>
      <c r="B170" s="40"/>
      <c r="C170" s="40"/>
      <c r="D170" s="40"/>
      <c r="E170" s="40"/>
      <c r="F170" s="40"/>
      <c r="G170" s="40"/>
      <c r="H170" s="40"/>
      <c r="I170" s="40"/>
      <c r="J170" s="143"/>
    </row>
    <row r="171" spans="1:16" ht="17.25" customHeight="1" x14ac:dyDescent="0.2">
      <c r="A171" s="194" t="s">
        <v>212</v>
      </c>
      <c r="B171" s="195"/>
      <c r="C171" s="158"/>
      <c r="D171" s="158"/>
      <c r="E171" s="158"/>
      <c r="F171" s="158"/>
      <c r="G171" s="158"/>
      <c r="H171" s="158"/>
      <c r="I171" s="158"/>
      <c r="J171" s="157"/>
      <c r="L171" s="190" t="s">
        <v>233</v>
      </c>
      <c r="M171" s="190"/>
      <c r="N171" s="190"/>
      <c r="O171" s="190"/>
      <c r="P171" s="190"/>
    </row>
    <row r="172" spans="1:16" ht="7.5" customHeight="1" thickBot="1" x14ac:dyDescent="0.25">
      <c r="A172" s="119"/>
      <c r="B172" s="118"/>
      <c r="C172" s="71"/>
      <c r="D172" s="71"/>
      <c r="E172" s="71"/>
      <c r="F172" s="71"/>
      <c r="G172" s="71"/>
      <c r="H172" s="71"/>
      <c r="I172" s="71"/>
      <c r="J172" s="145"/>
      <c r="L172" s="190"/>
      <c r="M172" s="190"/>
      <c r="N172" s="190"/>
      <c r="O172" s="190"/>
      <c r="P172" s="190"/>
    </row>
    <row r="173" spans="1:16" ht="17.25" customHeight="1" thickBot="1" x14ac:dyDescent="0.25">
      <c r="A173" s="119"/>
      <c r="B173" s="118" t="s">
        <v>107</v>
      </c>
      <c r="C173" s="191" t="s">
        <v>102</v>
      </c>
      <c r="D173" s="192"/>
      <c r="E173" s="192"/>
      <c r="F173" s="192"/>
      <c r="G173" s="192"/>
      <c r="H173" s="192"/>
      <c r="I173" s="193"/>
      <c r="J173" s="145" t="s">
        <v>102</v>
      </c>
      <c r="L173" s="190"/>
      <c r="M173" s="190"/>
      <c r="N173" s="190"/>
      <c r="O173" s="190"/>
      <c r="P173" s="190"/>
    </row>
    <row r="174" spans="1:16" ht="7.5" customHeight="1" thickBot="1" x14ac:dyDescent="0.25">
      <c r="A174" s="119"/>
      <c r="B174" s="118"/>
      <c r="C174" s="39"/>
      <c r="D174" s="39"/>
      <c r="E174" s="39"/>
      <c r="F174" s="39"/>
      <c r="G174" s="39"/>
      <c r="H174" s="39"/>
      <c r="I174" s="39"/>
      <c r="J174" s="145"/>
      <c r="L174" s="190"/>
      <c r="M174" s="190"/>
      <c r="N174" s="190"/>
      <c r="O174" s="190"/>
      <c r="P174" s="190"/>
    </row>
    <row r="175" spans="1:16" ht="17.25" customHeight="1" thickBot="1" x14ac:dyDescent="0.25">
      <c r="A175" s="119"/>
      <c r="B175" s="118" t="s">
        <v>108</v>
      </c>
      <c r="C175" s="196">
        <v>4</v>
      </c>
      <c r="D175" s="197"/>
      <c r="E175" s="125" t="s">
        <v>52</v>
      </c>
      <c r="F175" s="125"/>
      <c r="G175" s="125"/>
      <c r="H175" s="125"/>
      <c r="I175" s="125"/>
      <c r="J175" s="145" t="s">
        <v>200</v>
      </c>
      <c r="L175" s="190"/>
      <c r="M175" s="190"/>
      <c r="N175" s="190"/>
      <c r="O175" s="190"/>
      <c r="P175" s="190"/>
    </row>
    <row r="176" spans="1:16" ht="7.5" customHeight="1" thickBot="1" x14ac:dyDescent="0.25">
      <c r="A176" s="119"/>
      <c r="B176" s="118"/>
      <c r="C176" s="125"/>
      <c r="D176" s="125"/>
      <c r="E176" s="125"/>
      <c r="F176" s="125"/>
      <c r="G176" s="125"/>
      <c r="H176" s="125"/>
      <c r="I176" s="125"/>
      <c r="J176" s="145"/>
    </row>
    <row r="177" spans="1:10" ht="17.25" customHeight="1" thickBot="1" x14ac:dyDescent="0.25">
      <c r="A177" s="119"/>
      <c r="B177" s="118" t="s">
        <v>111</v>
      </c>
      <c r="C177" s="191" t="s">
        <v>116</v>
      </c>
      <c r="D177" s="192"/>
      <c r="E177" s="192"/>
      <c r="F177" s="192"/>
      <c r="G177" s="192"/>
      <c r="H177" s="192"/>
      <c r="I177" s="193"/>
      <c r="J177" s="145" t="s">
        <v>123</v>
      </c>
    </row>
    <row r="178" spans="1:10" ht="7.5" customHeight="1" thickBot="1" x14ac:dyDescent="0.25">
      <c r="A178" s="46"/>
      <c r="B178" s="118"/>
      <c r="C178" s="39"/>
      <c r="D178" s="39"/>
      <c r="E178" s="39"/>
      <c r="F178" s="39"/>
      <c r="G178" s="39"/>
      <c r="H178" s="39"/>
      <c r="I178" s="39"/>
      <c r="J178" s="145"/>
    </row>
    <row r="179" spans="1:10" ht="17.25" customHeight="1" thickBot="1" x14ac:dyDescent="0.25">
      <c r="A179" s="119"/>
      <c r="B179" s="118" t="s">
        <v>109</v>
      </c>
      <c r="C179" s="191"/>
      <c r="D179" s="192"/>
      <c r="E179" s="192"/>
      <c r="F179" s="192"/>
      <c r="G179" s="192"/>
      <c r="H179" s="192"/>
      <c r="I179" s="193"/>
      <c r="J179" s="145" t="s">
        <v>234</v>
      </c>
    </row>
    <row r="180" spans="1:10" ht="7.5" customHeight="1" thickBot="1" x14ac:dyDescent="0.25">
      <c r="A180" s="46"/>
      <c r="B180" s="118"/>
      <c r="C180" s="39"/>
      <c r="D180" s="39"/>
      <c r="E180" s="39"/>
      <c r="F180" s="39"/>
      <c r="G180" s="39"/>
      <c r="H180" s="39"/>
      <c r="I180" s="39"/>
      <c r="J180" s="145"/>
    </row>
    <row r="181" spans="1:10" ht="17.25" customHeight="1" thickBot="1" x14ac:dyDescent="0.25">
      <c r="A181" s="119"/>
      <c r="B181" s="118" t="s">
        <v>110</v>
      </c>
      <c r="C181" s="196"/>
      <c r="D181" s="197"/>
      <c r="E181" s="125" t="s">
        <v>52</v>
      </c>
      <c r="F181" s="125"/>
      <c r="G181" s="125"/>
      <c r="H181" s="125"/>
      <c r="I181" s="125"/>
      <c r="J181" s="145" t="s">
        <v>201</v>
      </c>
    </row>
    <row r="182" spans="1:10" ht="7.5" customHeight="1" thickBot="1" x14ac:dyDescent="0.25">
      <c r="A182" s="119"/>
      <c r="B182" s="118"/>
      <c r="C182" s="125"/>
      <c r="D182" s="125"/>
      <c r="E182" s="125"/>
      <c r="F182" s="125"/>
      <c r="G182" s="125"/>
      <c r="H182" s="125"/>
      <c r="I182" s="125"/>
      <c r="J182" s="145"/>
    </row>
    <row r="183" spans="1:10" ht="17.25" customHeight="1" thickBot="1" x14ac:dyDescent="0.25">
      <c r="A183" s="119"/>
      <c r="B183" s="118" t="s">
        <v>112</v>
      </c>
      <c r="C183" s="191"/>
      <c r="D183" s="192"/>
      <c r="E183" s="192"/>
      <c r="F183" s="192"/>
      <c r="G183" s="192"/>
      <c r="H183" s="192"/>
      <c r="I183" s="193"/>
      <c r="J183" s="145" t="s">
        <v>115</v>
      </c>
    </row>
    <row r="184" spans="1:10" ht="7.5" customHeight="1" x14ac:dyDescent="0.2">
      <c r="A184" s="46"/>
      <c r="B184" s="59"/>
      <c r="C184" s="59"/>
      <c r="D184" s="59"/>
      <c r="E184" s="59"/>
      <c r="F184" s="59"/>
      <c r="G184" s="59"/>
      <c r="H184" s="59"/>
      <c r="I184" s="59"/>
      <c r="J184" s="145"/>
    </row>
    <row r="185" spans="1:10" ht="17.25" customHeight="1" x14ac:dyDescent="0.2">
      <c r="A185" s="194" t="s">
        <v>213</v>
      </c>
      <c r="B185" s="195"/>
      <c r="C185" s="158"/>
      <c r="D185" s="158"/>
      <c r="E185" s="158"/>
      <c r="F185" s="158"/>
      <c r="G185" s="158"/>
      <c r="H185" s="158"/>
      <c r="I185" s="158"/>
      <c r="J185" s="157"/>
    </row>
    <row r="186" spans="1:10" ht="7.5" customHeight="1" thickBot="1" x14ac:dyDescent="0.25">
      <c r="A186" s="119"/>
      <c r="B186" s="118"/>
      <c r="C186" s="39"/>
      <c r="D186" s="39"/>
      <c r="E186" s="39"/>
      <c r="F186" s="39"/>
      <c r="G186" s="39"/>
      <c r="H186" s="39"/>
      <c r="I186" s="39"/>
      <c r="J186" s="145"/>
    </row>
    <row r="187" spans="1:10" ht="17.25" customHeight="1" thickBot="1" x14ac:dyDescent="0.25">
      <c r="A187" s="119"/>
      <c r="B187" s="118" t="s">
        <v>103</v>
      </c>
      <c r="C187" s="191" t="s">
        <v>102</v>
      </c>
      <c r="D187" s="192"/>
      <c r="E187" s="192"/>
      <c r="F187" s="192"/>
      <c r="G187" s="192"/>
      <c r="H187" s="192"/>
      <c r="I187" s="193"/>
      <c r="J187" s="145" t="s">
        <v>102</v>
      </c>
    </row>
    <row r="188" spans="1:10" ht="7.5" customHeight="1" thickBot="1" x14ac:dyDescent="0.25">
      <c r="A188" s="119"/>
      <c r="B188" s="118"/>
      <c r="C188" s="39"/>
      <c r="D188" s="39"/>
      <c r="E188" s="39"/>
      <c r="F188" s="39"/>
      <c r="G188" s="39"/>
      <c r="H188" s="39"/>
      <c r="I188" s="39"/>
      <c r="J188" s="145"/>
    </row>
    <row r="189" spans="1:10" ht="17.25" customHeight="1" thickBot="1" x14ac:dyDescent="0.25">
      <c r="A189" s="119"/>
      <c r="B189" s="118" t="s">
        <v>104</v>
      </c>
      <c r="C189" s="196">
        <v>4</v>
      </c>
      <c r="D189" s="197"/>
      <c r="E189" s="125" t="s">
        <v>52</v>
      </c>
      <c r="F189" s="125"/>
      <c r="G189" s="125"/>
      <c r="H189" s="125"/>
      <c r="I189" s="125"/>
      <c r="J189" s="145" t="s">
        <v>200</v>
      </c>
    </row>
    <row r="190" spans="1:10" ht="7.5" customHeight="1" thickBot="1" x14ac:dyDescent="0.25">
      <c r="A190" s="119"/>
      <c r="B190" s="118"/>
      <c r="C190" s="125"/>
      <c r="D190" s="125"/>
      <c r="E190" s="125"/>
      <c r="F190" s="125"/>
      <c r="G190" s="125"/>
      <c r="H190" s="125"/>
      <c r="I190" s="125"/>
      <c r="J190" s="145"/>
    </row>
    <row r="191" spans="1:10" ht="17.25" customHeight="1" thickBot="1" x14ac:dyDescent="0.25">
      <c r="A191" s="119"/>
      <c r="B191" s="118" t="s">
        <v>113</v>
      </c>
      <c r="C191" s="191" t="s">
        <v>115</v>
      </c>
      <c r="D191" s="192"/>
      <c r="E191" s="192"/>
      <c r="F191" s="192"/>
      <c r="G191" s="192"/>
      <c r="H191" s="192"/>
      <c r="I191" s="193"/>
      <c r="J191" s="145" t="s">
        <v>115</v>
      </c>
    </row>
    <row r="192" spans="1:10" ht="7.5" customHeight="1" x14ac:dyDescent="0.2">
      <c r="A192" s="119"/>
      <c r="B192" s="118"/>
      <c r="C192" s="39"/>
      <c r="D192" s="39"/>
      <c r="E192" s="39"/>
      <c r="F192" s="39"/>
      <c r="G192" s="39"/>
      <c r="H192" s="39"/>
      <c r="I192" s="39"/>
      <c r="J192" s="145"/>
    </row>
    <row r="193" spans="1:10" ht="7.5" customHeight="1" thickBot="1" x14ac:dyDescent="0.25">
      <c r="A193" s="119"/>
      <c r="B193" s="118"/>
      <c r="C193" s="39"/>
      <c r="D193" s="39"/>
      <c r="E193" s="39"/>
      <c r="F193" s="39"/>
      <c r="G193" s="39"/>
      <c r="H193" s="39"/>
      <c r="I193" s="39"/>
      <c r="J193" s="145"/>
    </row>
    <row r="194" spans="1:10" ht="17.25" customHeight="1" thickBot="1" x14ac:dyDescent="0.25">
      <c r="A194" s="119"/>
      <c r="B194" s="118" t="s">
        <v>105</v>
      </c>
      <c r="C194" s="191" t="s">
        <v>124</v>
      </c>
      <c r="D194" s="192"/>
      <c r="E194" s="192"/>
      <c r="F194" s="192"/>
      <c r="G194" s="192"/>
      <c r="H194" s="192"/>
      <c r="I194" s="193"/>
      <c r="J194" s="145" t="s">
        <v>234</v>
      </c>
    </row>
    <row r="195" spans="1:10" ht="7.5" customHeight="1" thickBot="1" x14ac:dyDescent="0.25">
      <c r="A195" s="119"/>
      <c r="B195" s="118"/>
      <c r="C195" s="39"/>
      <c r="D195" s="39"/>
      <c r="E195" s="39"/>
      <c r="F195" s="39"/>
      <c r="G195" s="39"/>
      <c r="H195" s="39"/>
      <c r="I195" s="39"/>
      <c r="J195" s="145"/>
    </row>
    <row r="196" spans="1:10" ht="17.25" customHeight="1" thickBot="1" x14ac:dyDescent="0.25">
      <c r="A196" s="119"/>
      <c r="B196" s="118" t="s">
        <v>106</v>
      </c>
      <c r="C196" s="196">
        <v>5</v>
      </c>
      <c r="D196" s="197"/>
      <c r="E196" s="125" t="s">
        <v>52</v>
      </c>
      <c r="F196" s="125"/>
      <c r="G196" s="125"/>
      <c r="H196" s="125"/>
      <c r="I196" s="125"/>
      <c r="J196" s="145" t="s">
        <v>201</v>
      </c>
    </row>
    <row r="197" spans="1:10" ht="7.5" customHeight="1" thickBot="1" x14ac:dyDescent="0.25">
      <c r="A197" s="119"/>
      <c r="B197" s="118"/>
      <c r="C197" s="125"/>
      <c r="D197" s="125"/>
      <c r="E197" s="125"/>
      <c r="F197" s="125"/>
      <c r="G197" s="125"/>
      <c r="H197" s="125"/>
      <c r="I197" s="125"/>
      <c r="J197" s="145"/>
    </row>
    <row r="198" spans="1:10" ht="17.25" customHeight="1" thickBot="1" x14ac:dyDescent="0.25">
      <c r="A198" s="119"/>
      <c r="B198" s="118" t="s">
        <v>114</v>
      </c>
      <c r="C198" s="191" t="s">
        <v>125</v>
      </c>
      <c r="D198" s="192"/>
      <c r="E198" s="192"/>
      <c r="F198" s="192"/>
      <c r="G198" s="192"/>
      <c r="H198" s="192"/>
      <c r="I198" s="193"/>
      <c r="J198" s="145" t="s">
        <v>235</v>
      </c>
    </row>
    <row r="199" spans="1:10" ht="7.5" customHeight="1" x14ac:dyDescent="0.2">
      <c r="A199" s="137"/>
      <c r="B199" s="138"/>
      <c r="C199" s="139"/>
      <c r="D199" s="139"/>
      <c r="E199" s="139"/>
      <c r="F199" s="139"/>
      <c r="G199" s="139"/>
      <c r="H199" s="139"/>
      <c r="I199" s="139"/>
      <c r="J199" s="146"/>
    </row>
    <row r="201" spans="1:10" x14ac:dyDescent="0.2">
      <c r="A201" s="178"/>
      <c r="B201" s="179"/>
      <c r="C201" s="179"/>
      <c r="D201" s="179"/>
      <c r="E201" s="179"/>
      <c r="F201" s="179"/>
      <c r="G201" s="179"/>
      <c r="H201" s="179"/>
      <c r="I201" s="179"/>
      <c r="J201" s="180"/>
    </row>
    <row r="202" spans="1:10" ht="14.5" thickBot="1" x14ac:dyDescent="0.25">
      <c r="A202" s="181"/>
      <c r="B202" s="6" t="s">
        <v>320</v>
      </c>
      <c r="J202" s="182"/>
    </row>
    <row r="203" spans="1:10" ht="14.5" thickBot="1" x14ac:dyDescent="0.25">
      <c r="A203" s="181"/>
      <c r="B203" s="6" t="s">
        <v>321</v>
      </c>
      <c r="C203" s="187">
        <v>44013</v>
      </c>
      <c r="D203" s="188"/>
      <c r="E203" s="188"/>
      <c r="F203" s="188"/>
      <c r="G203" s="188"/>
      <c r="H203" s="188"/>
      <c r="I203" s="189"/>
      <c r="J203" s="182"/>
    </row>
    <row r="204" spans="1:10" x14ac:dyDescent="0.2">
      <c r="A204" s="183"/>
      <c r="B204" s="184"/>
      <c r="C204" s="184"/>
      <c r="D204" s="184"/>
      <c r="E204" s="184"/>
      <c r="F204" s="184"/>
      <c r="G204" s="184"/>
      <c r="H204" s="184"/>
      <c r="I204" s="184"/>
      <c r="J204" s="185"/>
    </row>
  </sheetData>
  <sheetProtection selectLockedCells="1"/>
  <mergeCells count="110">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54:P56"/>
    <mergeCell ref="L22:P28"/>
    <mergeCell ref="G26:I26"/>
    <mergeCell ref="L58:P60"/>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C203:I203"/>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2">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8"/>
  <sheetViews>
    <sheetView showGridLines="0" tabSelected="1" view="pageBreakPreview" topLeftCell="A3" zoomScale="90" zoomScaleNormal="100" zoomScaleSheetLayoutView="90" workbookViewId="0">
      <selection activeCell="B106" sqref="B106:I108"/>
    </sheetView>
  </sheetViews>
  <sheetFormatPr defaultColWidth="9" defaultRowHeight="13" x14ac:dyDescent="0.2"/>
  <cols>
    <col min="1" max="1" width="9" style="4" customWidth="1"/>
    <col min="2" max="10" width="9" style="4"/>
    <col min="11" max="11" width="3" style="4" customWidth="1"/>
    <col min="12" max="12" width="18.81640625" style="4" customWidth="1"/>
    <col min="13" max="13" width="1.90625" style="4" customWidth="1"/>
    <col min="14" max="14" width="11.453125" style="4" customWidth="1"/>
    <col min="15" max="15" width="9" style="4" customWidth="1"/>
    <col min="16" max="16384" width="9" style="4"/>
  </cols>
  <sheetData>
    <row r="1" spans="1:11" ht="17.25" customHeight="1" x14ac:dyDescent="0.2"/>
    <row r="2" spans="1:11" ht="17.25" customHeight="1" x14ac:dyDescent="0.2"/>
    <row r="3" spans="1:11" ht="17.25" customHeight="1" x14ac:dyDescent="0.2"/>
    <row r="4" spans="1:11" ht="17.25" customHeight="1" x14ac:dyDescent="0.2"/>
    <row r="5" spans="1:11" ht="17.25" customHeight="1" x14ac:dyDescent="0.2"/>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row r="13" spans="1:11" ht="17.25" customHeight="1" x14ac:dyDescent="0.2">
      <c r="A13" s="1"/>
    </row>
    <row r="14" spans="1:11" ht="17.25" customHeight="1" x14ac:dyDescent="0.2">
      <c r="A14" s="1"/>
    </row>
    <row r="15" spans="1:11" ht="17.25" customHeight="1" x14ac:dyDescent="0.2">
      <c r="A15" s="1"/>
    </row>
    <row r="16" spans="1:11" ht="17.25" customHeight="1" x14ac:dyDescent="0.2">
      <c r="A16" s="372" t="s">
        <v>25</v>
      </c>
      <c r="B16" s="372"/>
      <c r="C16" s="372"/>
      <c r="D16" s="372"/>
      <c r="E16" s="372"/>
      <c r="F16" s="372"/>
      <c r="G16" s="372"/>
      <c r="H16" s="372"/>
      <c r="I16" s="372"/>
      <c r="J16" s="372"/>
      <c r="K16" s="8"/>
    </row>
    <row r="17" spans="1:11" ht="17.25" customHeight="1" x14ac:dyDescent="0.2">
      <c r="A17" s="372"/>
      <c r="B17" s="372"/>
      <c r="C17" s="372"/>
      <c r="D17" s="372"/>
      <c r="E17" s="372"/>
      <c r="F17" s="372"/>
      <c r="G17" s="372"/>
      <c r="H17" s="372"/>
      <c r="I17" s="372"/>
      <c r="J17" s="372"/>
      <c r="K17" s="8"/>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2"/>
    </row>
    <row r="24" spans="1:11" ht="17.25" customHeight="1" x14ac:dyDescent="0.2">
      <c r="A24" s="2"/>
    </row>
    <row r="25" spans="1:11" ht="17.25" customHeight="1" x14ac:dyDescent="0.2">
      <c r="A25" s="2"/>
    </row>
    <row r="26" spans="1:11" ht="17.25" customHeight="1" x14ac:dyDescent="0.2">
      <c r="A26" s="2"/>
    </row>
    <row r="27" spans="1:11" ht="17.25" customHeight="1" x14ac:dyDescent="0.2">
      <c r="A27" s="2"/>
    </row>
    <row r="28" spans="1:11" ht="17.25" customHeight="1" x14ac:dyDescent="0.2">
      <c r="A28" s="2"/>
    </row>
    <row r="29" spans="1:11" ht="17.25" customHeight="1" x14ac:dyDescent="0.2">
      <c r="K29" s="9"/>
    </row>
    <row r="30" spans="1:11" ht="17.25" customHeight="1" x14ac:dyDescent="0.2">
      <c r="K30" s="9"/>
    </row>
    <row r="31" spans="1:11" ht="17.25" customHeight="1" x14ac:dyDescent="0.2">
      <c r="A31" s="374" t="str">
        <f>入力シート!C12</f>
        <v>○○福祉センター</v>
      </c>
      <c r="B31" s="374"/>
      <c r="C31" s="374"/>
      <c r="D31" s="374"/>
      <c r="E31" s="374"/>
      <c r="F31" s="374"/>
      <c r="G31" s="374"/>
      <c r="H31" s="374"/>
      <c r="I31" s="374"/>
      <c r="J31" s="374"/>
      <c r="K31" s="7"/>
    </row>
    <row r="32" spans="1:11" ht="17.25" customHeight="1" x14ac:dyDescent="0.2">
      <c r="A32" s="374"/>
      <c r="B32" s="374"/>
      <c r="C32" s="374"/>
      <c r="D32" s="374"/>
      <c r="E32" s="374"/>
      <c r="F32" s="374"/>
      <c r="G32" s="374"/>
      <c r="H32" s="374"/>
      <c r="I32" s="374"/>
      <c r="J32" s="374"/>
      <c r="K32" s="7"/>
    </row>
    <row r="33" spans="1:11" ht="17.25" customHeight="1" x14ac:dyDescent="0.2"/>
    <row r="34" spans="1:11" ht="17.25" customHeight="1" x14ac:dyDescent="0.2"/>
    <row r="35" spans="1:11" ht="17.25" customHeight="1" x14ac:dyDescent="0.2"/>
    <row r="36" spans="1:11" ht="17.25" customHeight="1" x14ac:dyDescent="0.2"/>
    <row r="37" spans="1:11" ht="17.25" customHeight="1" x14ac:dyDescent="0.2">
      <c r="A37" s="373" t="str">
        <f ca="1">入力シート!C10&amp;"年 "&amp;入力シート!E10&amp;"月　作成"</f>
        <v>2020年 10月　作成</v>
      </c>
      <c r="B37" s="373"/>
      <c r="C37" s="373"/>
      <c r="D37" s="373"/>
      <c r="E37" s="373"/>
      <c r="F37" s="373"/>
      <c r="G37" s="373"/>
      <c r="H37" s="373"/>
      <c r="I37" s="373"/>
      <c r="J37" s="373"/>
    </row>
    <row r="38" spans="1:11" ht="17.25" customHeight="1" x14ac:dyDescent="0.2">
      <c r="A38" s="373"/>
      <c r="B38" s="373"/>
      <c r="C38" s="373"/>
      <c r="D38" s="373"/>
      <c r="E38" s="373"/>
      <c r="F38" s="373"/>
      <c r="G38" s="373"/>
      <c r="H38" s="373"/>
      <c r="I38" s="373"/>
      <c r="J38" s="373"/>
    </row>
    <row r="39" spans="1:11" ht="17.25" customHeight="1" x14ac:dyDescent="0.2"/>
    <row r="40" spans="1:11" ht="17.25" customHeight="1" x14ac:dyDescent="0.2"/>
    <row r="41" spans="1:11" ht="17.25" customHeight="1" x14ac:dyDescent="0.2"/>
    <row r="42" spans="1:11" ht="17.25" customHeight="1" x14ac:dyDescent="0.2">
      <c r="A42" s="2"/>
    </row>
    <row r="43" spans="1:11" ht="17.25" customHeight="1" x14ac:dyDescent="0.2">
      <c r="A43" s="2"/>
    </row>
    <row r="44" spans="1:11" ht="17.25" customHeight="1" x14ac:dyDescent="0.2">
      <c r="A44" s="2"/>
    </row>
    <row r="45" spans="1:11" ht="17.25" customHeight="1" x14ac:dyDescent="0.2">
      <c r="A45" s="2"/>
    </row>
    <row r="46" spans="1:11" ht="17.25" customHeight="1" x14ac:dyDescent="0.2">
      <c r="A46" s="2"/>
    </row>
    <row r="47" spans="1:11" ht="17.25" customHeight="1" x14ac:dyDescent="0.2">
      <c r="A47" s="2"/>
    </row>
    <row r="48" spans="1:11" ht="16.5" x14ac:dyDescent="0.2">
      <c r="A48" s="299" t="s">
        <v>3</v>
      </c>
      <c r="B48" s="299"/>
      <c r="C48" s="299"/>
      <c r="D48" s="299"/>
      <c r="E48" s="299"/>
      <c r="F48" s="299"/>
      <c r="G48" s="299"/>
      <c r="H48" s="299"/>
      <c r="I48" s="299"/>
      <c r="J48" s="299"/>
      <c r="K48" s="10"/>
    </row>
    <row r="49" spans="1:25" ht="17.25" customHeight="1" x14ac:dyDescent="0.2">
      <c r="A49" s="255" t="s">
        <v>65</v>
      </c>
      <c r="B49" s="255"/>
      <c r="C49" s="255"/>
      <c r="D49" s="255"/>
      <c r="E49" s="255"/>
      <c r="F49" s="255"/>
      <c r="G49" s="255"/>
      <c r="H49" s="255"/>
      <c r="I49" s="255"/>
      <c r="J49" s="255"/>
      <c r="K49" s="12"/>
      <c r="Y49" s="4" t="s">
        <v>26</v>
      </c>
    </row>
    <row r="50" spans="1:25" ht="17.25" customHeight="1" x14ac:dyDescent="0.2">
      <c r="A50" s="255"/>
      <c r="B50" s="255"/>
      <c r="C50" s="255"/>
      <c r="D50" s="255"/>
      <c r="E50" s="255"/>
      <c r="F50" s="255"/>
      <c r="G50" s="255"/>
      <c r="H50" s="255"/>
      <c r="I50" s="255"/>
      <c r="J50" s="255"/>
      <c r="K50" s="12"/>
    </row>
    <row r="51" spans="1:25" ht="17.25" customHeight="1" x14ac:dyDescent="0.2">
      <c r="A51" s="12"/>
      <c r="B51" s="12"/>
      <c r="C51" s="12"/>
      <c r="D51" s="12"/>
      <c r="E51" s="80"/>
      <c r="F51" s="12"/>
      <c r="G51" s="12"/>
      <c r="H51" s="12"/>
      <c r="I51" s="12"/>
      <c r="J51" s="12"/>
      <c r="K51" s="12"/>
    </row>
    <row r="52" spans="1:25" ht="17.25" customHeight="1" x14ac:dyDescent="0.2">
      <c r="A52" s="290" t="s">
        <v>66</v>
      </c>
      <c r="B52" s="290"/>
      <c r="C52" s="290"/>
      <c r="D52" s="290"/>
      <c r="E52" s="290"/>
      <c r="F52" s="290"/>
      <c r="G52" s="290"/>
      <c r="H52" s="290"/>
      <c r="I52" s="290"/>
      <c r="J52" s="290"/>
      <c r="K52" s="89"/>
    </row>
    <row r="53" spans="1:25" ht="17.25" customHeight="1" x14ac:dyDescent="0.2">
      <c r="A53" s="290" t="s">
        <v>67</v>
      </c>
      <c r="B53" s="290"/>
      <c r="C53" s="290"/>
      <c r="D53" s="290"/>
      <c r="E53" s="290"/>
      <c r="F53" s="290"/>
      <c r="G53" s="290"/>
      <c r="H53" s="290"/>
      <c r="I53" s="290"/>
      <c r="J53" s="290"/>
      <c r="K53" s="89"/>
    </row>
    <row r="54" spans="1:25" ht="17.25" customHeight="1" x14ac:dyDescent="0.2">
      <c r="A54" s="290"/>
      <c r="B54" s="290"/>
      <c r="C54" s="290"/>
      <c r="D54" s="290"/>
      <c r="E54" s="290"/>
      <c r="F54" s="290"/>
      <c r="G54" s="290"/>
      <c r="H54" s="290"/>
      <c r="I54" s="290"/>
      <c r="J54" s="290"/>
      <c r="K54" s="89"/>
    </row>
    <row r="55" spans="1:25" ht="17.25" customHeight="1" x14ac:dyDescent="0.2">
      <c r="A55" s="89"/>
      <c r="B55" s="89"/>
      <c r="C55" s="89"/>
      <c r="D55" s="89"/>
      <c r="E55" s="89"/>
      <c r="F55" s="89"/>
      <c r="G55" s="89"/>
      <c r="H55" s="89"/>
      <c r="I55" s="89"/>
      <c r="J55" s="89"/>
      <c r="K55" s="89"/>
    </row>
    <row r="56" spans="1:25" ht="16.5" x14ac:dyDescent="0.2">
      <c r="A56" s="299" t="s">
        <v>68</v>
      </c>
      <c r="B56" s="299"/>
      <c r="C56" s="299"/>
      <c r="D56" s="299"/>
      <c r="E56" s="299"/>
      <c r="F56" s="299"/>
      <c r="G56" s="299"/>
      <c r="H56" s="299"/>
      <c r="I56" s="299"/>
      <c r="J56" s="299"/>
      <c r="K56" s="10"/>
    </row>
    <row r="57" spans="1:25" ht="32.5" customHeight="1" x14ac:dyDescent="0.2">
      <c r="A57" s="290" t="s">
        <v>69</v>
      </c>
      <c r="B57" s="290"/>
      <c r="C57" s="290"/>
      <c r="D57" s="290"/>
      <c r="E57" s="290"/>
      <c r="F57" s="290"/>
      <c r="G57" s="290"/>
      <c r="H57" s="290"/>
      <c r="I57" s="290"/>
      <c r="J57" s="290"/>
      <c r="K57" s="12"/>
    </row>
    <row r="58" spans="1:25" ht="17.5" x14ac:dyDescent="0.2">
      <c r="A58" s="11"/>
      <c r="B58" s="11"/>
      <c r="C58" s="11"/>
      <c r="D58" s="11"/>
      <c r="E58" s="11"/>
      <c r="F58" s="11"/>
      <c r="G58" s="11"/>
      <c r="H58" s="11"/>
      <c r="I58" s="11"/>
      <c r="J58" s="11"/>
      <c r="K58" s="11"/>
    </row>
    <row r="59" spans="1:25" ht="17.5" x14ac:dyDescent="0.2">
      <c r="A59" s="391" t="s">
        <v>79</v>
      </c>
      <c r="B59" s="391"/>
      <c r="C59" s="391"/>
      <c r="D59" s="391"/>
      <c r="E59" s="391"/>
      <c r="F59" s="391"/>
      <c r="G59" s="391"/>
      <c r="H59" s="391"/>
      <c r="I59" s="391"/>
      <c r="J59" s="391"/>
      <c r="K59" s="11"/>
    </row>
    <row r="60" spans="1:25" ht="18" thickBot="1" x14ac:dyDescent="0.25">
      <c r="A60" s="11"/>
      <c r="B60" s="11"/>
      <c r="C60" s="11"/>
      <c r="D60" s="11"/>
      <c r="E60" s="11"/>
      <c r="F60" s="11"/>
      <c r="G60" s="11"/>
      <c r="H60" s="11"/>
      <c r="I60" s="11"/>
      <c r="J60" s="11"/>
      <c r="K60" s="11"/>
    </row>
    <row r="61" spans="1:25" ht="17.5" x14ac:dyDescent="0.2">
      <c r="A61" s="11"/>
      <c r="B61" s="385" t="s">
        <v>74</v>
      </c>
      <c r="C61" s="386"/>
      <c r="D61" s="386"/>
      <c r="E61" s="386"/>
      <c r="F61" s="386"/>
      <c r="G61" s="386"/>
      <c r="H61" s="386"/>
      <c r="I61" s="387"/>
      <c r="J61" s="11"/>
      <c r="K61" s="11"/>
    </row>
    <row r="62" spans="1:25" ht="17.5" x14ac:dyDescent="0.2">
      <c r="A62" s="11"/>
      <c r="B62" s="364" t="s">
        <v>70</v>
      </c>
      <c r="C62" s="362"/>
      <c r="D62" s="362"/>
      <c r="E62" s="401"/>
      <c r="F62" s="361" t="s">
        <v>71</v>
      </c>
      <c r="G62" s="362"/>
      <c r="H62" s="362"/>
      <c r="I62" s="363"/>
      <c r="J62" s="11"/>
      <c r="K62" s="11"/>
    </row>
    <row r="63" spans="1:25" ht="17.5" x14ac:dyDescent="0.2">
      <c r="A63" s="11"/>
      <c r="B63" s="364" t="s">
        <v>72</v>
      </c>
      <c r="C63" s="365"/>
      <c r="D63" s="361" t="s">
        <v>73</v>
      </c>
      <c r="E63" s="365"/>
      <c r="F63" s="361" t="s">
        <v>72</v>
      </c>
      <c r="G63" s="365"/>
      <c r="H63" s="361" t="s">
        <v>73</v>
      </c>
      <c r="I63" s="366"/>
      <c r="J63" s="11"/>
      <c r="K63" s="11"/>
    </row>
    <row r="64" spans="1:25" ht="17.5" x14ac:dyDescent="0.2">
      <c r="A64" s="11"/>
      <c r="B64" s="338" t="s">
        <v>75</v>
      </c>
      <c r="C64" s="339"/>
      <c r="D64" s="368" t="s">
        <v>75</v>
      </c>
      <c r="E64" s="339"/>
      <c r="F64" s="96"/>
      <c r="G64" s="97"/>
      <c r="H64" s="96"/>
      <c r="I64" s="98"/>
      <c r="J64" s="11"/>
      <c r="K64" s="11"/>
    </row>
    <row r="65" spans="1:11" ht="17.5" x14ac:dyDescent="0.2">
      <c r="A65" s="11"/>
      <c r="B65" s="340" t="str">
        <f>入力シート!I22&amp;"名"</f>
        <v>10名</v>
      </c>
      <c r="C65" s="341"/>
      <c r="D65" s="399" t="str">
        <f>入力シート!E22&amp;"名"</f>
        <v>5名</v>
      </c>
      <c r="E65" s="341"/>
      <c r="F65" s="369" t="s">
        <v>71</v>
      </c>
      <c r="G65" s="370"/>
      <c r="H65" s="369" t="s">
        <v>71</v>
      </c>
      <c r="I65" s="371"/>
      <c r="J65" s="11"/>
      <c r="K65" s="11"/>
    </row>
    <row r="66" spans="1:11" ht="17.5" x14ac:dyDescent="0.2">
      <c r="A66" s="11"/>
      <c r="B66" s="338" t="s">
        <v>76</v>
      </c>
      <c r="C66" s="339"/>
      <c r="D66" s="368" t="s">
        <v>76</v>
      </c>
      <c r="E66" s="339"/>
      <c r="F66" s="369" t="str">
        <f>IF(入力シート!G26="平日と異なる",入力シート!I28&amp;"名","（平日と同じ）")</f>
        <v>10名</v>
      </c>
      <c r="G66" s="370"/>
      <c r="H66" s="369" t="str">
        <f>IF(入力シート!G26="平日と異なる",入力シート!E28&amp;"名","（平日と同じ）")</f>
        <v>5名</v>
      </c>
      <c r="I66" s="371"/>
      <c r="J66" s="11"/>
      <c r="K66" s="11"/>
    </row>
    <row r="67" spans="1:11" ht="18" thickBot="1" x14ac:dyDescent="0.25">
      <c r="A67" s="11"/>
      <c r="B67" s="342" t="str">
        <f>入力シート!I24&amp;"名"</f>
        <v>10名</v>
      </c>
      <c r="C67" s="343"/>
      <c r="D67" s="400" t="str">
        <f>入力シート!E24&amp;"名"</f>
        <v>2名</v>
      </c>
      <c r="E67" s="343"/>
      <c r="F67" s="99"/>
      <c r="G67" s="100"/>
      <c r="H67" s="99"/>
      <c r="I67" s="101"/>
      <c r="J67" s="11"/>
      <c r="K67" s="11"/>
    </row>
    <row r="68" spans="1:11" ht="17.5" x14ac:dyDescent="0.2">
      <c r="A68" s="11"/>
      <c r="B68" s="11"/>
      <c r="C68" s="11"/>
      <c r="D68" s="11"/>
      <c r="E68" s="11"/>
      <c r="F68" s="11"/>
      <c r="G68" s="11"/>
      <c r="H68" s="11"/>
      <c r="I68" s="11"/>
      <c r="J68" s="11"/>
      <c r="K68" s="11"/>
    </row>
    <row r="69" spans="1:11" ht="17.5" x14ac:dyDescent="0.2">
      <c r="A69" s="11"/>
      <c r="B69" s="11"/>
      <c r="C69" s="11"/>
      <c r="D69" s="11"/>
      <c r="E69" s="11"/>
      <c r="F69" s="11"/>
      <c r="G69" s="11"/>
      <c r="H69" s="11"/>
      <c r="I69" s="11"/>
      <c r="J69" s="11"/>
      <c r="K69" s="11"/>
    </row>
    <row r="70" spans="1:11" ht="17.5" x14ac:dyDescent="0.2">
      <c r="A70" s="11"/>
      <c r="B70" s="11"/>
      <c r="C70" s="11"/>
      <c r="D70" s="11"/>
      <c r="E70" s="11"/>
      <c r="F70" s="11"/>
      <c r="G70" s="11"/>
      <c r="H70" s="11"/>
      <c r="I70" s="11"/>
      <c r="J70" s="11"/>
      <c r="K70" s="11"/>
    </row>
    <row r="71" spans="1:11" ht="17.5" x14ac:dyDescent="0.2">
      <c r="A71" s="11"/>
      <c r="B71" s="11"/>
      <c r="C71" s="11"/>
      <c r="D71" s="11"/>
      <c r="E71" s="11"/>
      <c r="F71" s="11"/>
      <c r="G71" s="11"/>
      <c r="H71" s="11"/>
      <c r="I71" s="11"/>
      <c r="J71" s="11"/>
      <c r="K71" s="11"/>
    </row>
    <row r="72" spans="1:11" ht="17.5" x14ac:dyDescent="0.2">
      <c r="A72" s="11"/>
      <c r="B72" s="11"/>
      <c r="C72" s="11"/>
      <c r="D72" s="11"/>
      <c r="E72" s="11"/>
      <c r="F72" s="11"/>
      <c r="G72" s="11"/>
      <c r="H72" s="11"/>
      <c r="I72" s="11"/>
      <c r="J72" s="11"/>
      <c r="K72" s="11"/>
    </row>
    <row r="73" spans="1:11" ht="17.5" x14ac:dyDescent="0.2">
      <c r="A73" s="11"/>
      <c r="B73" s="11"/>
      <c r="C73" s="11"/>
      <c r="D73" s="11"/>
      <c r="E73" s="11"/>
      <c r="F73" s="11"/>
      <c r="G73" s="11"/>
      <c r="H73" s="11"/>
      <c r="I73" s="11"/>
      <c r="J73" s="11"/>
      <c r="K73" s="11"/>
    </row>
    <row r="74" spans="1:11" ht="17.5" x14ac:dyDescent="0.2">
      <c r="A74" s="11"/>
      <c r="B74" s="11"/>
      <c r="C74" s="11"/>
      <c r="D74" s="11"/>
      <c r="E74" s="11"/>
      <c r="F74" s="11"/>
      <c r="G74" s="11"/>
      <c r="H74" s="11"/>
      <c r="I74" s="11"/>
      <c r="J74" s="11"/>
      <c r="K74" s="11"/>
    </row>
    <row r="75" spans="1:11" ht="17.5" x14ac:dyDescent="0.2">
      <c r="A75" s="11"/>
      <c r="B75" s="11"/>
      <c r="C75" s="11"/>
      <c r="D75" s="11"/>
      <c r="E75" s="11"/>
      <c r="F75" s="11"/>
      <c r="G75" s="11"/>
      <c r="H75" s="11"/>
      <c r="I75" s="11"/>
      <c r="J75" s="11"/>
      <c r="K75" s="11"/>
    </row>
    <row r="76" spans="1:11" ht="17.5" x14ac:dyDescent="0.2">
      <c r="A76" s="11"/>
      <c r="B76" s="11"/>
      <c r="C76" s="11"/>
      <c r="D76" s="11"/>
      <c r="E76" s="11"/>
      <c r="F76" s="11"/>
      <c r="G76" s="11"/>
      <c r="H76" s="11"/>
      <c r="I76" s="11"/>
      <c r="J76" s="11"/>
      <c r="K76" s="11"/>
    </row>
    <row r="77" spans="1:11" ht="17.5" x14ac:dyDescent="0.2">
      <c r="A77" s="11"/>
      <c r="B77" s="11"/>
      <c r="C77" s="11"/>
      <c r="D77" s="11"/>
      <c r="E77" s="11"/>
      <c r="F77" s="11"/>
      <c r="G77" s="11"/>
      <c r="H77" s="11"/>
      <c r="I77" s="11"/>
      <c r="J77" s="11"/>
      <c r="K77" s="11"/>
    </row>
    <row r="78" spans="1:11" ht="17.5" x14ac:dyDescent="0.2">
      <c r="A78" s="11"/>
      <c r="B78" s="11"/>
      <c r="C78" s="11"/>
      <c r="D78" s="11"/>
      <c r="E78" s="11"/>
      <c r="F78" s="11"/>
      <c r="G78" s="11"/>
      <c r="H78" s="11"/>
      <c r="I78" s="11"/>
      <c r="J78" s="11"/>
      <c r="K78" s="11"/>
    </row>
    <row r="79" spans="1:11" ht="17.5" x14ac:dyDescent="0.2">
      <c r="A79" s="11"/>
      <c r="B79" s="11"/>
      <c r="C79" s="11"/>
      <c r="D79" s="11"/>
      <c r="E79" s="11"/>
      <c r="F79" s="11"/>
      <c r="G79" s="11"/>
      <c r="H79" s="11"/>
      <c r="I79" s="11"/>
      <c r="J79" s="11"/>
      <c r="K79" s="11"/>
    </row>
    <row r="80" spans="1:11" ht="17.5" x14ac:dyDescent="0.2">
      <c r="A80" s="11"/>
      <c r="B80" s="11"/>
      <c r="C80" s="11"/>
      <c r="D80" s="11"/>
      <c r="E80" s="11"/>
      <c r="F80" s="11"/>
      <c r="G80" s="11"/>
      <c r="H80" s="11"/>
      <c r="I80" s="11"/>
      <c r="J80" s="11"/>
      <c r="K80" s="11"/>
    </row>
    <row r="81" spans="1:11" ht="17.5" x14ac:dyDescent="0.2">
      <c r="A81" s="11"/>
      <c r="B81" s="11"/>
      <c r="C81" s="11"/>
      <c r="D81" s="11"/>
      <c r="E81" s="11"/>
      <c r="F81" s="11"/>
      <c r="G81" s="11"/>
      <c r="H81" s="11"/>
      <c r="I81" s="11"/>
      <c r="J81" s="11"/>
      <c r="K81" s="11"/>
    </row>
    <row r="82" spans="1:11" ht="17.5" x14ac:dyDescent="0.2">
      <c r="A82" s="11"/>
      <c r="B82" s="11"/>
      <c r="C82" s="11"/>
      <c r="D82" s="11"/>
      <c r="E82" s="11"/>
      <c r="F82" s="11"/>
      <c r="G82" s="11"/>
      <c r="H82" s="11"/>
      <c r="I82" s="11"/>
      <c r="J82" s="11"/>
      <c r="K82" s="11"/>
    </row>
    <row r="83" spans="1:11" ht="17.5" x14ac:dyDescent="0.2">
      <c r="A83" s="11"/>
      <c r="B83" s="11"/>
      <c r="C83" s="11"/>
      <c r="D83" s="11"/>
      <c r="E83" s="11"/>
      <c r="F83" s="11"/>
      <c r="G83" s="11"/>
      <c r="H83" s="11"/>
      <c r="I83" s="11"/>
      <c r="J83" s="11"/>
      <c r="K83" s="11"/>
    </row>
    <row r="84" spans="1:11" ht="17.5" x14ac:dyDescent="0.2">
      <c r="A84" s="11"/>
      <c r="B84" s="11"/>
      <c r="C84" s="11"/>
      <c r="D84" s="11"/>
      <c r="E84" s="11"/>
      <c r="F84" s="11"/>
      <c r="G84" s="11"/>
      <c r="H84" s="11"/>
      <c r="I84" s="11"/>
      <c r="J84" s="11"/>
      <c r="K84" s="11"/>
    </row>
    <row r="85" spans="1:11" ht="17.5" x14ac:dyDescent="0.2">
      <c r="A85" s="11"/>
      <c r="B85" s="11"/>
      <c r="C85" s="11"/>
      <c r="D85" s="11"/>
      <c r="E85" s="11"/>
      <c r="F85" s="11"/>
      <c r="G85" s="11"/>
      <c r="H85" s="11"/>
      <c r="I85" s="11"/>
      <c r="J85" s="11"/>
      <c r="K85" s="11"/>
    </row>
    <row r="86" spans="1:11" ht="17.5" x14ac:dyDescent="0.2">
      <c r="A86" s="11"/>
      <c r="B86" s="11"/>
      <c r="C86" s="11"/>
      <c r="D86" s="11"/>
      <c r="E86" s="11"/>
      <c r="F86" s="11"/>
      <c r="G86" s="11"/>
      <c r="H86" s="11"/>
      <c r="I86" s="11"/>
      <c r="J86" s="11"/>
      <c r="K86" s="11"/>
    </row>
    <row r="87" spans="1:11" ht="17.5" x14ac:dyDescent="0.2">
      <c r="A87" s="11"/>
      <c r="B87" s="11"/>
      <c r="C87" s="11"/>
      <c r="D87" s="11"/>
      <c r="E87" s="11"/>
      <c r="F87" s="11"/>
      <c r="G87" s="11"/>
      <c r="H87" s="11"/>
      <c r="I87" s="11"/>
      <c r="J87" s="11"/>
      <c r="K87" s="11"/>
    </row>
    <row r="88" spans="1:11" ht="17.5" x14ac:dyDescent="0.2">
      <c r="A88" s="11"/>
      <c r="B88" s="11"/>
      <c r="C88" s="11"/>
      <c r="D88" s="11"/>
      <c r="E88" s="11"/>
      <c r="F88" s="11"/>
      <c r="G88" s="11"/>
      <c r="H88" s="11"/>
      <c r="I88" s="11"/>
      <c r="J88" s="11"/>
      <c r="K88" s="11"/>
    </row>
    <row r="89" spans="1:11" ht="17.5" x14ac:dyDescent="0.2">
      <c r="A89" s="11"/>
      <c r="B89" s="11"/>
      <c r="C89" s="11"/>
      <c r="D89" s="11"/>
      <c r="E89" s="11"/>
      <c r="F89" s="11"/>
      <c r="G89" s="11"/>
      <c r="H89" s="11"/>
      <c r="I89" s="11"/>
      <c r="J89" s="11"/>
      <c r="K89" s="11"/>
    </row>
    <row r="90" spans="1:11" ht="18" customHeight="1" x14ac:dyDescent="0.2">
      <c r="A90" s="3"/>
      <c r="B90" s="21"/>
      <c r="C90" s="21"/>
      <c r="D90" s="21"/>
      <c r="E90" s="21"/>
      <c r="F90" s="21"/>
      <c r="G90" s="21"/>
      <c r="H90" s="21"/>
      <c r="I90" s="21"/>
      <c r="J90" s="102" t="s">
        <v>77</v>
      </c>
      <c r="K90" s="21"/>
    </row>
    <row r="91" spans="1:11" ht="18" customHeight="1" x14ac:dyDescent="0.2">
      <c r="A91" s="391" t="s">
        <v>78</v>
      </c>
      <c r="B91" s="391"/>
      <c r="C91" s="391"/>
      <c r="D91" s="391"/>
      <c r="E91" s="391"/>
      <c r="F91" s="391"/>
      <c r="G91" s="391"/>
      <c r="H91" s="391"/>
      <c r="I91" s="391"/>
      <c r="J91" s="391"/>
      <c r="K91" s="21"/>
    </row>
    <row r="92" spans="1:11" ht="18" customHeight="1" x14ac:dyDescent="0.2">
      <c r="A92" s="290" t="s">
        <v>238</v>
      </c>
      <c r="B92" s="290"/>
      <c r="C92" s="290"/>
      <c r="D92" s="290"/>
      <c r="E92" s="290"/>
      <c r="F92" s="290"/>
      <c r="G92" s="290"/>
      <c r="H92" s="290"/>
      <c r="I92" s="290"/>
      <c r="J92" s="290"/>
      <c r="K92" s="21"/>
    </row>
    <row r="93" spans="1:11" ht="18" customHeight="1" thickBot="1" x14ac:dyDescent="0.25">
      <c r="A93" s="388"/>
      <c r="B93" s="388"/>
      <c r="C93" s="388"/>
      <c r="D93" s="388"/>
      <c r="E93" s="388"/>
      <c r="F93" s="388"/>
      <c r="G93" s="388"/>
      <c r="H93" s="388"/>
      <c r="I93" s="388"/>
      <c r="J93" s="388"/>
      <c r="K93" s="21"/>
    </row>
    <row r="94" spans="1:11" ht="18" customHeight="1" x14ac:dyDescent="0.2">
      <c r="A94" s="389" t="s">
        <v>80</v>
      </c>
      <c r="B94" s="390"/>
      <c r="C94" s="74"/>
      <c r="D94" s="74"/>
      <c r="E94" s="74"/>
      <c r="F94" s="74"/>
      <c r="G94" s="74"/>
      <c r="H94" s="74"/>
      <c r="I94" s="74"/>
      <c r="J94" s="75"/>
      <c r="K94" s="21"/>
    </row>
    <row r="95" spans="1:11" ht="18" customHeight="1" x14ac:dyDescent="0.2">
      <c r="A95" s="76"/>
      <c r="B95" s="20"/>
      <c r="C95" s="20"/>
      <c r="D95" s="20"/>
      <c r="E95" s="20"/>
      <c r="F95" s="20"/>
      <c r="G95" s="20"/>
      <c r="H95" s="20"/>
      <c r="I95" s="20"/>
      <c r="J95" s="77"/>
      <c r="K95" s="21"/>
    </row>
    <row r="96" spans="1:11" ht="18" customHeight="1" x14ac:dyDescent="0.2">
      <c r="A96" s="76"/>
      <c r="B96" s="20"/>
      <c r="C96" s="20"/>
      <c r="D96" s="20"/>
      <c r="E96" s="20"/>
      <c r="F96" s="20"/>
      <c r="G96" s="20"/>
      <c r="H96" s="20"/>
      <c r="I96" s="20"/>
      <c r="J96" s="77"/>
      <c r="K96" s="21"/>
    </row>
    <row r="97" spans="1:11" ht="18" customHeight="1" x14ac:dyDescent="0.2">
      <c r="A97" s="76"/>
      <c r="B97" s="20"/>
      <c r="C97" s="20"/>
      <c r="D97" s="20"/>
      <c r="E97" s="20"/>
      <c r="F97" s="20"/>
      <c r="G97" s="20"/>
      <c r="H97" s="20"/>
      <c r="I97" s="20"/>
      <c r="J97" s="77"/>
      <c r="K97" s="21"/>
    </row>
    <row r="98" spans="1:11" ht="18" customHeight="1" x14ac:dyDescent="0.2">
      <c r="A98" s="76"/>
      <c r="B98" s="20"/>
      <c r="C98" s="20"/>
      <c r="D98" s="20"/>
      <c r="E98" s="20"/>
      <c r="F98" s="20"/>
      <c r="G98" s="20"/>
      <c r="H98" s="20"/>
      <c r="I98" s="20"/>
      <c r="J98" s="77"/>
      <c r="K98" s="21"/>
    </row>
    <row r="99" spans="1:11" ht="18" customHeight="1" x14ac:dyDescent="0.2">
      <c r="A99" s="76"/>
      <c r="B99" s="20"/>
      <c r="C99" s="20"/>
      <c r="D99" s="20"/>
      <c r="E99" s="20"/>
      <c r="F99" s="20"/>
      <c r="G99" s="20"/>
      <c r="H99" s="20"/>
      <c r="I99" s="20"/>
      <c r="J99" s="77"/>
      <c r="K99" s="21"/>
    </row>
    <row r="100" spans="1:11" ht="18" customHeight="1" x14ac:dyDescent="0.2">
      <c r="A100" s="76"/>
      <c r="B100" s="20"/>
      <c r="C100" s="20"/>
      <c r="D100" s="20"/>
      <c r="E100" s="20"/>
      <c r="F100" s="20"/>
      <c r="G100" s="20"/>
      <c r="H100" s="20"/>
      <c r="I100" s="20"/>
      <c r="J100" s="77"/>
      <c r="K100" s="21"/>
    </row>
    <row r="101" spans="1:11" ht="18" customHeight="1" x14ac:dyDescent="0.2">
      <c r="A101" s="76"/>
      <c r="B101" s="20"/>
      <c r="C101" s="20"/>
      <c r="D101" s="20"/>
      <c r="E101" s="20"/>
      <c r="F101" s="20"/>
      <c r="G101" s="20"/>
      <c r="H101" s="20"/>
      <c r="I101" s="20"/>
      <c r="J101" s="77"/>
      <c r="K101" s="21"/>
    </row>
    <row r="102" spans="1:11" ht="18" customHeight="1" x14ac:dyDescent="0.2">
      <c r="A102" s="76"/>
      <c r="B102" s="20"/>
      <c r="C102" s="20"/>
      <c r="D102" s="20"/>
      <c r="E102" s="20"/>
      <c r="F102" s="20"/>
      <c r="G102" s="20"/>
      <c r="H102" s="20"/>
      <c r="I102" s="20"/>
      <c r="J102" s="77"/>
      <c r="K102" s="21"/>
    </row>
    <row r="103" spans="1:11" ht="18" customHeight="1" x14ac:dyDescent="0.2">
      <c r="A103" s="76"/>
      <c r="B103" s="20"/>
      <c r="C103" s="20"/>
      <c r="D103" s="20"/>
      <c r="E103" s="20"/>
      <c r="F103" s="20"/>
      <c r="G103" s="20"/>
      <c r="H103" s="20"/>
      <c r="I103" s="20"/>
      <c r="J103" s="77"/>
      <c r="K103" s="21"/>
    </row>
    <row r="104" spans="1:11" ht="18" customHeight="1" x14ac:dyDescent="0.2">
      <c r="A104" s="91"/>
      <c r="B104" s="20"/>
      <c r="C104" s="20"/>
      <c r="D104" s="20"/>
      <c r="E104" s="20"/>
      <c r="F104" s="20"/>
      <c r="G104" s="20"/>
      <c r="H104" s="20"/>
      <c r="I104" s="20"/>
      <c r="J104" s="77"/>
      <c r="K104" s="21"/>
    </row>
    <row r="105" spans="1:11" ht="18" customHeight="1" x14ac:dyDescent="0.2">
      <c r="A105" s="76"/>
      <c r="B105" s="20"/>
      <c r="C105" s="20"/>
      <c r="D105" s="20"/>
      <c r="E105" s="20"/>
      <c r="F105" s="20"/>
      <c r="G105" s="20"/>
      <c r="H105" s="20"/>
      <c r="I105" s="20"/>
      <c r="J105" s="77"/>
      <c r="K105" s="21"/>
    </row>
    <row r="106" spans="1:11" ht="18" customHeight="1" x14ac:dyDescent="0.2">
      <c r="A106" s="76"/>
      <c r="B106" s="367" t="s">
        <v>326</v>
      </c>
      <c r="C106" s="367"/>
      <c r="D106" s="367"/>
      <c r="E106" s="367"/>
      <c r="F106" s="367"/>
      <c r="G106" s="367"/>
      <c r="H106" s="367"/>
      <c r="I106" s="367"/>
      <c r="J106" s="77"/>
      <c r="K106" s="21"/>
    </row>
    <row r="107" spans="1:11" ht="18" customHeight="1" x14ac:dyDescent="0.2">
      <c r="A107" s="76"/>
      <c r="B107" s="367"/>
      <c r="C107" s="367"/>
      <c r="D107" s="367"/>
      <c r="E107" s="367"/>
      <c r="F107" s="367"/>
      <c r="G107" s="367"/>
      <c r="H107" s="367"/>
      <c r="I107" s="367"/>
      <c r="J107" s="77"/>
      <c r="K107" s="21"/>
    </row>
    <row r="108" spans="1:11" ht="18" customHeight="1" x14ac:dyDescent="0.2">
      <c r="A108" s="76"/>
      <c r="B108" s="367"/>
      <c r="C108" s="367"/>
      <c r="D108" s="367"/>
      <c r="E108" s="367"/>
      <c r="F108" s="367"/>
      <c r="G108" s="367"/>
      <c r="H108" s="367"/>
      <c r="I108" s="367"/>
      <c r="J108" s="77"/>
      <c r="K108" s="21"/>
    </row>
    <row r="109" spans="1:11" ht="18" customHeight="1" x14ac:dyDescent="0.2">
      <c r="A109" s="76"/>
      <c r="B109" s="20"/>
      <c r="C109" s="20"/>
      <c r="D109" s="20"/>
      <c r="E109" s="20"/>
      <c r="F109" s="20"/>
      <c r="G109" s="20"/>
      <c r="H109" s="20"/>
      <c r="I109" s="20"/>
      <c r="J109" s="77"/>
      <c r="K109" s="21"/>
    </row>
    <row r="110" spans="1:11" ht="18" customHeight="1" x14ac:dyDescent="0.2">
      <c r="A110" s="76"/>
      <c r="B110" s="20"/>
      <c r="C110" s="20"/>
      <c r="D110" s="20"/>
      <c r="E110" s="20"/>
      <c r="F110" s="20"/>
      <c r="G110" s="20"/>
      <c r="H110" s="20"/>
      <c r="I110" s="20"/>
      <c r="J110" s="77"/>
      <c r="K110" s="21"/>
    </row>
    <row r="111" spans="1:11" ht="18" customHeight="1" x14ac:dyDescent="0.2">
      <c r="A111" s="76"/>
      <c r="B111" s="20"/>
      <c r="C111" s="20"/>
      <c r="D111" s="20"/>
      <c r="E111" s="20"/>
      <c r="F111" s="20"/>
      <c r="G111" s="20"/>
      <c r="H111" s="20"/>
      <c r="I111" s="20"/>
      <c r="J111" s="77"/>
      <c r="K111" s="21"/>
    </row>
    <row r="112" spans="1:11" ht="18" customHeight="1" x14ac:dyDescent="0.2">
      <c r="A112" s="76"/>
      <c r="B112" s="20"/>
      <c r="C112" s="20"/>
      <c r="D112" s="20"/>
      <c r="E112" s="20"/>
      <c r="F112" s="20"/>
      <c r="G112" s="20"/>
      <c r="H112" s="20"/>
      <c r="I112" s="20"/>
      <c r="J112" s="77"/>
      <c r="K112" s="21"/>
    </row>
    <row r="113" spans="1:11" ht="18" customHeight="1" x14ac:dyDescent="0.2">
      <c r="A113" s="76"/>
      <c r="B113" s="20"/>
      <c r="C113" s="20"/>
      <c r="D113" s="20"/>
      <c r="E113" s="20"/>
      <c r="F113" s="20"/>
      <c r="G113" s="20"/>
      <c r="H113" s="20"/>
      <c r="I113" s="20"/>
      <c r="J113" s="77"/>
      <c r="K113" s="21"/>
    </row>
    <row r="114" spans="1:11" ht="18" customHeight="1" x14ac:dyDescent="0.2">
      <c r="A114" s="76"/>
      <c r="B114" s="20"/>
      <c r="C114" s="20"/>
      <c r="D114" s="20"/>
      <c r="E114" s="20"/>
      <c r="F114" s="20"/>
      <c r="G114" s="20"/>
      <c r="H114" s="20"/>
      <c r="I114" s="20"/>
      <c r="J114" s="77"/>
      <c r="K114" s="21"/>
    </row>
    <row r="115" spans="1:11" ht="18" customHeight="1" x14ac:dyDescent="0.2">
      <c r="A115" s="76"/>
      <c r="B115" s="20"/>
      <c r="C115" s="20"/>
      <c r="D115" s="20"/>
      <c r="E115" s="20"/>
      <c r="F115" s="20"/>
      <c r="G115" s="20"/>
      <c r="H115" s="20"/>
      <c r="I115" s="20"/>
      <c r="J115" s="77"/>
      <c r="K115" s="21"/>
    </row>
    <row r="116" spans="1:11" ht="18" customHeight="1" x14ac:dyDescent="0.2">
      <c r="A116" s="76"/>
      <c r="B116" s="20"/>
      <c r="C116" s="20"/>
      <c r="D116" s="20"/>
      <c r="E116" s="20"/>
      <c r="F116" s="20"/>
      <c r="G116" s="20"/>
      <c r="H116" s="20"/>
      <c r="I116" s="20"/>
      <c r="J116" s="77"/>
      <c r="K116" s="21"/>
    </row>
    <row r="117" spans="1:11" ht="18" customHeight="1" x14ac:dyDescent="0.2">
      <c r="A117" s="76"/>
      <c r="B117" s="20"/>
      <c r="C117" s="20"/>
      <c r="D117" s="20"/>
      <c r="E117" s="20"/>
      <c r="F117" s="20"/>
      <c r="G117" s="20"/>
      <c r="H117" s="20"/>
      <c r="I117" s="20"/>
      <c r="J117" s="77"/>
      <c r="K117" s="21"/>
    </row>
    <row r="118" spans="1:11" ht="18" customHeight="1" x14ac:dyDescent="0.2">
      <c r="A118" s="76"/>
      <c r="B118" s="20"/>
      <c r="C118" s="20"/>
      <c r="D118" s="20"/>
      <c r="E118" s="20"/>
      <c r="F118" s="20"/>
      <c r="G118" s="20"/>
      <c r="H118" s="20"/>
      <c r="I118" s="20"/>
      <c r="J118" s="77"/>
      <c r="K118" s="21"/>
    </row>
    <row r="119" spans="1:11" ht="18" customHeight="1" x14ac:dyDescent="0.2">
      <c r="A119" s="76"/>
      <c r="B119" s="20"/>
      <c r="C119" s="20"/>
      <c r="D119" s="20"/>
      <c r="E119" s="20"/>
      <c r="F119" s="20"/>
      <c r="G119" s="20"/>
      <c r="H119" s="20"/>
      <c r="I119" s="20"/>
      <c r="J119" s="77"/>
      <c r="K119" s="21"/>
    </row>
    <row r="120" spans="1:11" ht="18" customHeight="1" x14ac:dyDescent="0.2">
      <c r="A120" s="76"/>
      <c r="B120" s="20"/>
      <c r="C120" s="20"/>
      <c r="D120" s="20"/>
      <c r="E120" s="20"/>
      <c r="F120" s="20"/>
      <c r="G120" s="20"/>
      <c r="H120" s="20"/>
      <c r="I120" s="20"/>
      <c r="J120" s="77"/>
      <c r="K120" s="21"/>
    </row>
    <row r="121" spans="1:11" ht="18" customHeight="1" x14ac:dyDescent="0.2">
      <c r="A121" s="76"/>
      <c r="B121" s="20"/>
      <c r="C121" s="20"/>
      <c r="D121" s="20"/>
      <c r="E121" s="20"/>
      <c r="F121" s="20"/>
      <c r="G121" s="20"/>
      <c r="H121" s="20"/>
      <c r="I121" s="20"/>
      <c r="J121" s="77"/>
      <c r="K121" s="21"/>
    </row>
    <row r="122" spans="1:11" ht="18" customHeight="1" x14ac:dyDescent="0.2">
      <c r="A122" s="76"/>
      <c r="B122" s="20"/>
      <c r="C122" s="20"/>
      <c r="D122" s="20"/>
      <c r="E122" s="20"/>
      <c r="F122" s="20"/>
      <c r="G122" s="20"/>
      <c r="H122" s="20"/>
      <c r="I122" s="20"/>
      <c r="J122" s="77"/>
      <c r="K122" s="21"/>
    </row>
    <row r="123" spans="1:11" ht="18" customHeight="1" x14ac:dyDescent="0.2">
      <c r="A123" s="76"/>
      <c r="B123" s="20"/>
      <c r="C123" s="20"/>
      <c r="D123" s="20"/>
      <c r="E123" s="20"/>
      <c r="F123" s="20"/>
      <c r="G123" s="20"/>
      <c r="H123" s="20"/>
      <c r="I123" s="20"/>
      <c r="J123" s="77"/>
      <c r="K123" s="21"/>
    </row>
    <row r="124" spans="1:11" ht="18" customHeight="1" x14ac:dyDescent="0.2">
      <c r="A124" s="76"/>
      <c r="B124" s="20"/>
      <c r="C124" s="20"/>
      <c r="D124" s="20"/>
      <c r="E124" s="20"/>
      <c r="F124" s="20"/>
      <c r="G124" s="20"/>
      <c r="H124" s="20"/>
      <c r="I124" s="20"/>
      <c r="J124" s="77"/>
      <c r="K124" s="21"/>
    </row>
    <row r="125" spans="1:11" ht="18" customHeight="1" x14ac:dyDescent="0.2">
      <c r="A125" s="76"/>
      <c r="B125" s="20"/>
      <c r="C125" s="20"/>
      <c r="D125" s="20"/>
      <c r="E125" s="20"/>
      <c r="F125" s="20"/>
      <c r="G125" s="20"/>
      <c r="H125" s="20"/>
      <c r="I125" s="20"/>
      <c r="J125" s="77"/>
      <c r="K125" s="21"/>
    </row>
    <row r="126" spans="1:11" ht="18" customHeight="1" x14ac:dyDescent="0.2">
      <c r="A126" s="76"/>
      <c r="B126" s="20"/>
      <c r="C126" s="20"/>
      <c r="D126" s="20"/>
      <c r="E126" s="20"/>
      <c r="F126" s="20"/>
      <c r="G126" s="20"/>
      <c r="H126" s="20"/>
      <c r="I126" s="20"/>
      <c r="J126" s="77"/>
      <c r="K126" s="21"/>
    </row>
    <row r="127" spans="1:11" ht="18" customHeight="1" x14ac:dyDescent="0.2">
      <c r="A127" s="76"/>
      <c r="B127" s="20"/>
      <c r="C127" s="20"/>
      <c r="D127" s="20"/>
      <c r="E127" s="20"/>
      <c r="F127" s="20"/>
      <c r="G127" s="20"/>
      <c r="H127" s="20"/>
      <c r="I127" s="20"/>
      <c r="J127" s="77"/>
      <c r="K127" s="21"/>
    </row>
    <row r="128" spans="1:11" ht="18" customHeight="1" x14ac:dyDescent="0.2">
      <c r="A128" s="76"/>
      <c r="B128" s="20"/>
      <c r="C128" s="20"/>
      <c r="D128" s="20"/>
      <c r="E128" s="20"/>
      <c r="F128" s="20"/>
      <c r="G128" s="20"/>
      <c r="H128" s="20"/>
      <c r="I128" s="20"/>
      <c r="J128" s="77"/>
      <c r="K128" s="21"/>
    </row>
    <row r="129" spans="1:11" ht="18" customHeight="1" x14ac:dyDescent="0.2">
      <c r="A129" s="76"/>
      <c r="B129" s="20"/>
      <c r="C129" s="20"/>
      <c r="D129" s="20"/>
      <c r="E129" s="20"/>
      <c r="F129" s="20"/>
      <c r="G129" s="20"/>
      <c r="H129" s="20"/>
      <c r="I129" s="20"/>
      <c r="J129" s="77"/>
      <c r="K129" s="21"/>
    </row>
    <row r="130" spans="1:11" ht="18" customHeight="1" x14ac:dyDescent="0.2">
      <c r="A130" s="76"/>
      <c r="B130" s="20"/>
      <c r="C130" s="20"/>
      <c r="D130" s="20"/>
      <c r="E130" s="20"/>
      <c r="F130" s="20"/>
      <c r="G130" s="20"/>
      <c r="H130" s="20"/>
      <c r="I130" s="20"/>
      <c r="J130" s="77"/>
      <c r="K130" s="21"/>
    </row>
    <row r="131" spans="1:11" ht="18" customHeight="1" x14ac:dyDescent="0.2">
      <c r="A131" s="76"/>
      <c r="B131" s="171" t="s">
        <v>230</v>
      </c>
      <c r="C131" s="172"/>
      <c r="D131" s="171" t="str">
        <f>入力シート!C14</f>
        <v>いわき市平梅本２１番地</v>
      </c>
      <c r="E131" s="175"/>
      <c r="F131" s="175"/>
      <c r="G131" s="175"/>
      <c r="H131" s="175"/>
      <c r="I131" s="172"/>
      <c r="J131" s="77"/>
      <c r="K131" s="21"/>
    </row>
    <row r="132" spans="1:11" ht="18" customHeight="1" x14ac:dyDescent="0.2">
      <c r="A132" s="76"/>
      <c r="B132" s="173" t="s">
        <v>231</v>
      </c>
      <c r="C132" s="174"/>
      <c r="D132" s="173" t="str">
        <f>入力シート!C68</f>
        <v>○○第一小学校</v>
      </c>
      <c r="E132" s="175"/>
      <c r="F132" s="175"/>
      <c r="G132" s="175"/>
      <c r="H132" s="175"/>
      <c r="I132" s="172"/>
      <c r="J132" s="77"/>
      <c r="K132" s="21"/>
    </row>
    <row r="133" spans="1:11" ht="10" customHeight="1" thickBot="1" x14ac:dyDescent="0.25">
      <c r="A133" s="32"/>
      <c r="B133" s="33"/>
      <c r="C133" s="33"/>
      <c r="D133" s="33"/>
      <c r="E133" s="33"/>
      <c r="F133" s="33"/>
      <c r="G133" s="33"/>
      <c r="H133" s="33"/>
      <c r="I133" s="33"/>
      <c r="J133" s="78"/>
      <c r="K133" s="21"/>
    </row>
    <row r="134" spans="1:11" ht="18" customHeight="1" x14ac:dyDescent="0.2">
      <c r="A134" s="21"/>
      <c r="B134" s="21"/>
      <c r="C134" s="21"/>
      <c r="D134" s="21"/>
      <c r="E134" s="21"/>
      <c r="F134" s="21"/>
      <c r="G134" s="21"/>
      <c r="H134" s="21"/>
      <c r="I134" s="21"/>
      <c r="J134" s="21"/>
      <c r="K134" s="21"/>
    </row>
    <row r="135" spans="1:11" ht="16.5" x14ac:dyDescent="0.2">
      <c r="A135" s="299" t="s">
        <v>81</v>
      </c>
      <c r="B135" s="299"/>
      <c r="C135" s="299"/>
      <c r="D135" s="299"/>
      <c r="E135" s="299"/>
      <c r="F135" s="299"/>
      <c r="G135" s="299"/>
      <c r="H135" s="299"/>
      <c r="I135" s="299"/>
      <c r="J135" s="299"/>
      <c r="K135" s="10"/>
    </row>
    <row r="136" spans="1:11" ht="18" customHeight="1" x14ac:dyDescent="0.2">
      <c r="A136" s="255" t="s">
        <v>133</v>
      </c>
      <c r="B136" s="255"/>
      <c r="C136" s="255"/>
      <c r="D136" s="255"/>
      <c r="E136" s="255"/>
      <c r="F136" s="255"/>
      <c r="G136" s="255"/>
      <c r="H136" s="255"/>
      <c r="I136" s="255"/>
      <c r="J136" s="255"/>
      <c r="K136" s="12"/>
    </row>
    <row r="137" spans="1:11" ht="18" customHeight="1" x14ac:dyDescent="0.2">
      <c r="A137" s="85"/>
      <c r="B137" s="85"/>
      <c r="C137" s="85"/>
      <c r="D137" s="85"/>
      <c r="E137" s="85"/>
      <c r="F137" s="85"/>
      <c r="G137" s="85"/>
      <c r="H137" s="85"/>
      <c r="I137" s="85"/>
      <c r="J137" s="85"/>
      <c r="K137" s="89"/>
    </row>
    <row r="138" spans="1:11" ht="18" customHeight="1" thickBot="1" x14ac:dyDescent="0.25">
      <c r="A138" s="394" t="s">
        <v>82</v>
      </c>
      <c r="B138" s="394"/>
      <c r="C138" s="394"/>
      <c r="D138" s="394"/>
      <c r="E138" s="394"/>
      <c r="F138" s="394"/>
      <c r="G138" s="394"/>
      <c r="H138" s="394"/>
      <c r="I138" s="394"/>
      <c r="J138" s="394"/>
      <c r="K138" s="12"/>
    </row>
    <row r="139" spans="1:11" ht="17.25" customHeight="1" thickBot="1" x14ac:dyDescent="0.25">
      <c r="A139" s="380" t="s">
        <v>4</v>
      </c>
      <c r="B139" s="381"/>
      <c r="C139" s="381"/>
      <c r="D139" s="381"/>
      <c r="E139" s="382"/>
      <c r="F139" s="5"/>
      <c r="G139" s="379" t="s">
        <v>5</v>
      </c>
      <c r="H139" s="379"/>
      <c r="I139" s="379" t="s">
        <v>6</v>
      </c>
      <c r="J139" s="379"/>
      <c r="K139" s="49"/>
    </row>
    <row r="140" spans="1:11" ht="17.25" customHeight="1" thickBot="1" x14ac:dyDescent="0.25">
      <c r="A140" s="376" t="s">
        <v>27</v>
      </c>
      <c r="B140" s="377"/>
      <c r="C140" s="377"/>
      <c r="D140" s="377"/>
      <c r="E140" s="378"/>
      <c r="F140" s="357"/>
      <c r="G140" s="375" t="s">
        <v>8</v>
      </c>
      <c r="H140" s="375"/>
      <c r="I140" s="375" t="s">
        <v>9</v>
      </c>
      <c r="J140" s="375"/>
      <c r="K140" s="50"/>
    </row>
    <row r="141" spans="1:11" ht="17.25" customHeight="1" thickBot="1" x14ac:dyDescent="0.25">
      <c r="A141" s="104" t="s">
        <v>59</v>
      </c>
      <c r="B141" s="87" t="str">
        <f>入力シート!C16&amp;"に洪水注意報発表"</f>
        <v>いわき市に洪水注意報発表</v>
      </c>
      <c r="C141" s="87"/>
      <c r="D141" s="87"/>
      <c r="E141" s="88"/>
      <c r="F141" s="357"/>
      <c r="G141" s="375"/>
      <c r="H141" s="375"/>
      <c r="I141" s="375"/>
      <c r="J141" s="375"/>
      <c r="K141" s="122"/>
    </row>
    <row r="142" spans="1:11" ht="17.25" customHeight="1" thickBot="1" x14ac:dyDescent="0.25">
      <c r="A142" s="104" t="s">
        <v>60</v>
      </c>
      <c r="B142" s="383" t="str">
        <f>入力シート!C34&amp;"（"&amp;入力シート!C36&amp;"地点）氾濫注意情報発表"</f>
        <v>新川（梅本地点）氾濫注意情報発表</v>
      </c>
      <c r="C142" s="383"/>
      <c r="D142" s="383"/>
      <c r="E142" s="384"/>
      <c r="F142" s="357"/>
      <c r="G142" s="375"/>
      <c r="H142" s="375"/>
      <c r="I142" s="375"/>
      <c r="J142" s="375"/>
      <c r="K142" s="122"/>
    </row>
    <row r="143" spans="1:11" ht="17.25" customHeight="1" thickBot="1" x14ac:dyDescent="0.25">
      <c r="A143" s="104"/>
      <c r="B143" s="383"/>
      <c r="C143" s="383"/>
      <c r="D143" s="383"/>
      <c r="E143" s="384"/>
      <c r="F143" s="357"/>
      <c r="G143" s="375"/>
      <c r="H143" s="375"/>
      <c r="I143" s="375"/>
      <c r="J143" s="375"/>
      <c r="K143" s="122"/>
    </row>
    <row r="144" spans="1:11" ht="17.25" customHeight="1" thickBot="1" x14ac:dyDescent="0.25">
      <c r="A144" s="104" t="str">
        <f>IF(B144&lt;&gt;"","Ø","")</f>
        <v/>
      </c>
      <c r="B144" s="383" t="str">
        <f>IF(入力シート!C40&lt;&gt;0,入力シート!C40&amp;"（"&amp;入力シート!C42&amp;"地点）氾濫注意情報発表","")</f>
        <v/>
      </c>
      <c r="C144" s="383"/>
      <c r="D144" s="383"/>
      <c r="E144" s="384"/>
      <c r="F144" s="357"/>
      <c r="G144" s="375"/>
      <c r="H144" s="375"/>
      <c r="I144" s="375"/>
      <c r="J144" s="375"/>
      <c r="K144" s="122"/>
    </row>
    <row r="145" spans="1:14" ht="17.25" customHeight="1" thickBot="1" x14ac:dyDescent="0.25">
      <c r="A145" s="104"/>
      <c r="B145" s="383"/>
      <c r="C145" s="383"/>
      <c r="D145" s="383"/>
      <c r="E145" s="384"/>
      <c r="F145" s="357"/>
      <c r="G145" s="375"/>
      <c r="H145" s="375"/>
      <c r="I145" s="375"/>
      <c r="J145" s="375"/>
      <c r="K145" s="122"/>
    </row>
    <row r="146" spans="1:14" ht="17.25" customHeight="1" thickBot="1" x14ac:dyDescent="0.25">
      <c r="A146" s="104" t="str">
        <f>IF(B146&lt;&gt;"","Ø","")</f>
        <v/>
      </c>
      <c r="B146" s="383" t="str">
        <f>IF(入力シート!C46&lt;&gt;0,入力シート!C46&amp;"（"&amp;入力シート!C48&amp;"地点）氾濫注意情報発表","")</f>
        <v/>
      </c>
      <c r="C146" s="383"/>
      <c r="D146" s="383"/>
      <c r="E146" s="384"/>
      <c r="F146" s="357"/>
      <c r="G146" s="375"/>
      <c r="H146" s="375"/>
      <c r="I146" s="375"/>
      <c r="J146" s="375"/>
      <c r="K146" s="122"/>
    </row>
    <row r="147" spans="1:14" ht="17.25" customHeight="1" thickBot="1" x14ac:dyDescent="0.25">
      <c r="A147" s="105"/>
      <c r="B147" s="392"/>
      <c r="C147" s="392"/>
      <c r="D147" s="392"/>
      <c r="E147" s="393"/>
      <c r="F147" s="357"/>
      <c r="G147" s="375"/>
      <c r="H147" s="375"/>
      <c r="I147" s="375"/>
      <c r="J147" s="375"/>
      <c r="K147" s="122"/>
    </row>
    <row r="148" spans="1:14" ht="17.25" customHeight="1" thickBot="1" x14ac:dyDescent="0.25">
      <c r="A148" s="92"/>
      <c r="B148" s="93"/>
      <c r="C148" s="93"/>
      <c r="D148" s="93"/>
      <c r="E148" s="93"/>
      <c r="F148" s="90"/>
      <c r="G148" s="86"/>
      <c r="H148" s="86"/>
      <c r="I148" s="86"/>
      <c r="J148" s="86"/>
      <c r="K148" s="84"/>
      <c r="L148" s="73"/>
      <c r="N148" s="73"/>
    </row>
    <row r="149" spans="1:14" ht="17.25" customHeight="1" x14ac:dyDescent="0.2">
      <c r="A149" s="376" t="s">
        <v>7</v>
      </c>
      <c r="B149" s="377"/>
      <c r="C149" s="377"/>
      <c r="D149" s="377"/>
      <c r="E149" s="378"/>
      <c r="F149" s="357"/>
      <c r="G149" s="358" t="s">
        <v>8</v>
      </c>
      <c r="H149" s="359"/>
      <c r="I149" s="358" t="s">
        <v>9</v>
      </c>
      <c r="J149" s="360"/>
      <c r="K149" s="51"/>
      <c r="L149" s="73"/>
    </row>
    <row r="150" spans="1:14" ht="17.25" customHeight="1" x14ac:dyDescent="0.2">
      <c r="A150" s="104" t="s">
        <v>60</v>
      </c>
      <c r="B150" s="332" t="str">
        <f>入力シート!C18&amp;"に避難準備・高齢者等避難開始の発令"</f>
        <v>いわき市平に避難準備・高齢者等避難開始の発令</v>
      </c>
      <c r="C150" s="332"/>
      <c r="D150" s="332"/>
      <c r="E150" s="333"/>
      <c r="F150" s="357"/>
      <c r="G150" s="351"/>
      <c r="H150" s="352"/>
      <c r="I150" s="351"/>
      <c r="J150" s="353"/>
      <c r="K150" s="51"/>
      <c r="L150" s="73"/>
    </row>
    <row r="151" spans="1:14" ht="17.25" customHeight="1" x14ac:dyDescent="0.2">
      <c r="A151" s="104"/>
      <c r="B151" s="332"/>
      <c r="C151" s="332"/>
      <c r="D151" s="332"/>
      <c r="E151" s="333"/>
      <c r="F151" s="357"/>
      <c r="G151" s="351" t="s">
        <v>10</v>
      </c>
      <c r="H151" s="352"/>
      <c r="I151" s="351" t="s">
        <v>11</v>
      </c>
      <c r="J151" s="353"/>
      <c r="K151" s="51"/>
    </row>
    <row r="152" spans="1:14" ht="17.25" customHeight="1" x14ac:dyDescent="0.2">
      <c r="A152" s="104" t="s">
        <v>60</v>
      </c>
      <c r="B152" s="349" t="str">
        <f>入力シート!C16&amp;"に洪水警報発表"</f>
        <v>いわき市に洪水警報発表</v>
      </c>
      <c r="C152" s="349"/>
      <c r="D152" s="349"/>
      <c r="E152" s="350"/>
      <c r="F152" s="357"/>
      <c r="G152" s="351"/>
      <c r="H152" s="352"/>
      <c r="I152" s="351"/>
      <c r="J152" s="353"/>
      <c r="K152" s="51"/>
    </row>
    <row r="153" spans="1:14" ht="17.25" customHeight="1" x14ac:dyDescent="0.2">
      <c r="A153" s="104" t="s">
        <v>60</v>
      </c>
      <c r="B153" s="280" t="str">
        <f>入力シート!C34&amp;"（"&amp;入力シート!C36&amp;"地点）氾濫警戒情報発表"</f>
        <v>新川（梅本地点）氾濫警戒情報発表</v>
      </c>
      <c r="C153" s="280"/>
      <c r="D153" s="280"/>
      <c r="E153" s="281"/>
      <c r="F153" s="357"/>
      <c r="G153" s="351" t="s">
        <v>12</v>
      </c>
      <c r="H153" s="352"/>
      <c r="I153" s="351" t="s">
        <v>9</v>
      </c>
      <c r="J153" s="353"/>
      <c r="K153" s="51"/>
    </row>
    <row r="154" spans="1:14" ht="17.25" customHeight="1" x14ac:dyDescent="0.2">
      <c r="A154" s="104"/>
      <c r="B154" s="280"/>
      <c r="C154" s="280"/>
      <c r="D154" s="280"/>
      <c r="E154" s="281"/>
      <c r="F154" s="357"/>
      <c r="G154" s="351"/>
      <c r="H154" s="352"/>
      <c r="I154" s="351"/>
      <c r="J154" s="353"/>
      <c r="K154" s="51"/>
    </row>
    <row r="155" spans="1:14" ht="17.25" customHeight="1" x14ac:dyDescent="0.2">
      <c r="A155" s="104" t="str">
        <f>IF(B155&lt;&gt;"","Ø","")</f>
        <v/>
      </c>
      <c r="B155" s="280" t="str">
        <f>IF(入力シート!C40&lt;&gt;"",入力シート!C40&amp;"（"&amp;入力シート!C42&amp;"地点）氾濫警戒情報発表","")</f>
        <v/>
      </c>
      <c r="C155" s="280"/>
      <c r="D155" s="280"/>
      <c r="E155" s="281"/>
      <c r="F155" s="357"/>
      <c r="G155" s="351" t="s">
        <v>13</v>
      </c>
      <c r="H155" s="352"/>
      <c r="I155" s="351" t="s">
        <v>9</v>
      </c>
      <c r="J155" s="353"/>
      <c r="K155" s="51"/>
    </row>
    <row r="156" spans="1:14" ht="17.25" customHeight="1" x14ac:dyDescent="0.2">
      <c r="A156" s="104"/>
      <c r="B156" s="280"/>
      <c r="C156" s="280"/>
      <c r="D156" s="280"/>
      <c r="E156" s="281"/>
      <c r="F156" s="357"/>
      <c r="G156" s="351"/>
      <c r="H156" s="352"/>
      <c r="I156" s="351"/>
      <c r="J156" s="353"/>
      <c r="K156" s="51"/>
    </row>
    <row r="157" spans="1:14" ht="17.25" customHeight="1" x14ac:dyDescent="0.2">
      <c r="A157" s="104" t="str">
        <f>IF(B157&lt;&gt;"","Ø","")</f>
        <v/>
      </c>
      <c r="B157" s="280" t="str">
        <f>IF(入力シート!C46&lt;&gt;"",入力シート!C46&amp;"（"&amp;入力シート!C48&amp;"地点）氾濫警戒情報発表","")</f>
        <v/>
      </c>
      <c r="C157" s="280"/>
      <c r="D157" s="280"/>
      <c r="E157" s="281"/>
      <c r="F157" s="357"/>
      <c r="G157" s="351" t="s">
        <v>14</v>
      </c>
      <c r="H157" s="352"/>
      <c r="I157" s="351" t="s">
        <v>11</v>
      </c>
      <c r="J157" s="353"/>
      <c r="K157" s="51"/>
    </row>
    <row r="158" spans="1:14" ht="17.25" customHeight="1" thickBot="1" x14ac:dyDescent="0.25">
      <c r="A158" s="105"/>
      <c r="B158" s="294"/>
      <c r="C158" s="294"/>
      <c r="D158" s="294"/>
      <c r="E158" s="295"/>
      <c r="F158" s="357"/>
      <c r="G158" s="354"/>
      <c r="H158" s="355"/>
      <c r="I158" s="354"/>
      <c r="J158" s="356"/>
      <c r="K158" s="51"/>
    </row>
    <row r="159" spans="1:14" ht="17.25" customHeight="1" thickBot="1" x14ac:dyDescent="0.25">
      <c r="A159" s="92"/>
      <c r="B159" s="86"/>
      <c r="C159" s="86"/>
      <c r="D159" s="86"/>
      <c r="E159" s="86"/>
      <c r="F159" s="90"/>
      <c r="G159" s="103"/>
      <c r="H159" s="103"/>
      <c r="I159" s="103"/>
      <c r="J159" s="103"/>
      <c r="K159" s="51"/>
    </row>
    <row r="160" spans="1:14" ht="17.25" customHeight="1" x14ac:dyDescent="0.2">
      <c r="A160" s="308" t="s">
        <v>27</v>
      </c>
      <c r="B160" s="309"/>
      <c r="C160" s="309"/>
      <c r="D160" s="309"/>
      <c r="E160" s="310"/>
      <c r="F160" s="357"/>
      <c r="G160" s="302" t="s">
        <v>15</v>
      </c>
      <c r="H160" s="396"/>
      <c r="I160" s="302" t="s">
        <v>11</v>
      </c>
      <c r="J160" s="303"/>
      <c r="K160" s="50"/>
    </row>
    <row r="161" spans="1:11" ht="17.25" customHeight="1" x14ac:dyDescent="0.2">
      <c r="A161" s="104" t="s">
        <v>60</v>
      </c>
      <c r="B161" s="311" t="str">
        <f>入力シート!C18&amp;"地区に避難勧告又は避難指示（緊急）の発令"</f>
        <v>いわき市平地区に避難勧告又は避難指示（緊急）の発令</v>
      </c>
      <c r="C161" s="312"/>
      <c r="D161" s="312"/>
      <c r="E161" s="313"/>
      <c r="F161" s="357"/>
      <c r="G161" s="304"/>
      <c r="H161" s="397"/>
      <c r="I161" s="304"/>
      <c r="J161" s="305"/>
      <c r="K161" s="50"/>
    </row>
    <row r="162" spans="1:11" ht="17.25" customHeight="1" x14ac:dyDescent="0.2">
      <c r="A162" s="104"/>
      <c r="B162" s="311"/>
      <c r="C162" s="312"/>
      <c r="D162" s="312"/>
      <c r="E162" s="313"/>
      <c r="F162" s="357"/>
      <c r="G162" s="304"/>
      <c r="H162" s="397"/>
      <c r="I162" s="304"/>
      <c r="J162" s="305"/>
      <c r="K162" s="122"/>
    </row>
    <row r="163" spans="1:11" ht="17.25" customHeight="1" x14ac:dyDescent="0.2">
      <c r="A163" s="104" t="s">
        <v>60</v>
      </c>
      <c r="B163" s="280" t="str">
        <f>入力シート!C34&amp;"（"&amp;入力シート!C36&amp;"地点）氾濫危険情報発表"</f>
        <v>新川（梅本地点）氾濫危険情報発表</v>
      </c>
      <c r="C163" s="280"/>
      <c r="D163" s="280"/>
      <c r="E163" s="281"/>
      <c r="F163" s="357"/>
      <c r="G163" s="304"/>
      <c r="H163" s="397"/>
      <c r="I163" s="304"/>
      <c r="J163" s="305"/>
      <c r="K163" s="122"/>
    </row>
    <row r="164" spans="1:11" ht="17.25" customHeight="1" x14ac:dyDescent="0.2">
      <c r="A164" s="104"/>
      <c r="B164" s="280"/>
      <c r="C164" s="280"/>
      <c r="D164" s="280"/>
      <c r="E164" s="281"/>
      <c r="F164" s="357"/>
      <c r="G164" s="304"/>
      <c r="H164" s="397"/>
      <c r="I164" s="304"/>
      <c r="J164" s="305"/>
      <c r="K164" s="122"/>
    </row>
    <row r="165" spans="1:11" ht="17.25" customHeight="1" x14ac:dyDescent="0.2">
      <c r="A165" s="104" t="str">
        <f>IF(B165&lt;&gt;"","Ø","")</f>
        <v/>
      </c>
      <c r="B165" s="280" t="str">
        <f>IF(入力シート!C40&lt;&gt;"",入力シート!C40&amp;"（"&amp;入力シート!C42&amp;"地点）氾濫危険情報発表","")</f>
        <v/>
      </c>
      <c r="C165" s="280"/>
      <c r="D165" s="280"/>
      <c r="E165" s="281"/>
      <c r="F165" s="357"/>
      <c r="G165" s="304"/>
      <c r="H165" s="397"/>
      <c r="I165" s="304"/>
      <c r="J165" s="305"/>
      <c r="K165" s="122"/>
    </row>
    <row r="166" spans="1:11" ht="17.25" customHeight="1" x14ac:dyDescent="0.2">
      <c r="A166" s="104"/>
      <c r="B166" s="280"/>
      <c r="C166" s="280"/>
      <c r="D166" s="280"/>
      <c r="E166" s="281"/>
      <c r="F166" s="357"/>
      <c r="G166" s="304"/>
      <c r="H166" s="397"/>
      <c r="I166" s="304"/>
      <c r="J166" s="305"/>
      <c r="K166" s="122"/>
    </row>
    <row r="167" spans="1:11" ht="17.25" customHeight="1" x14ac:dyDescent="0.2">
      <c r="A167" s="104" t="str">
        <f>IF(B167&lt;&gt;"","Ø","")</f>
        <v/>
      </c>
      <c r="B167" s="280" t="str">
        <f>IF(入力シート!C46&lt;&gt;"",入力シート!C46&amp;"（"&amp;入力シート!C48&amp;"地点）氾濫危険情報発表","")</f>
        <v/>
      </c>
      <c r="C167" s="280"/>
      <c r="D167" s="280"/>
      <c r="E167" s="281"/>
      <c r="F167" s="357"/>
      <c r="G167" s="304"/>
      <c r="H167" s="397"/>
      <c r="I167" s="304"/>
      <c r="J167" s="305"/>
      <c r="K167" s="122"/>
    </row>
    <row r="168" spans="1:11" ht="17.25" customHeight="1" thickBot="1" x14ac:dyDescent="0.25">
      <c r="A168" s="105"/>
      <c r="B168" s="294"/>
      <c r="C168" s="294"/>
      <c r="D168" s="294"/>
      <c r="E168" s="295"/>
      <c r="F168" s="357"/>
      <c r="G168" s="306"/>
      <c r="H168" s="398"/>
      <c r="I168" s="306"/>
      <c r="J168" s="307"/>
      <c r="K168" s="122"/>
    </row>
    <row r="169" spans="1:11" ht="20" x14ac:dyDescent="0.2">
      <c r="A169" s="299" t="s">
        <v>244</v>
      </c>
      <c r="B169" s="316"/>
      <c r="C169" s="316"/>
      <c r="D169" s="316"/>
      <c r="E169" s="316"/>
      <c r="F169" s="316"/>
      <c r="G169" s="316"/>
      <c r="H169" s="316"/>
      <c r="I169" s="316"/>
      <c r="J169" s="316"/>
      <c r="K169" s="122"/>
    </row>
    <row r="170" spans="1:11" ht="17.25" customHeight="1" x14ac:dyDescent="0.2"/>
    <row r="171" spans="1:11" ht="17.25" customHeight="1" x14ac:dyDescent="0.2"/>
    <row r="172" spans="1:11" ht="17.25" customHeight="1" x14ac:dyDescent="0.2"/>
    <row r="173" spans="1:11" ht="17.25" customHeight="1" x14ac:dyDescent="0.2"/>
    <row r="174" spans="1:11" ht="17.25" customHeight="1" x14ac:dyDescent="0.2"/>
    <row r="175" spans="1:11" ht="17.25" customHeight="1" x14ac:dyDescent="0.2"/>
    <row r="176" spans="1:11" ht="17.25" customHeight="1" x14ac:dyDescent="0.2"/>
    <row r="177" spans="1:11" ht="17.25" customHeight="1" x14ac:dyDescent="0.2"/>
    <row r="178" spans="1:11" ht="17.25" customHeight="1" x14ac:dyDescent="0.2"/>
    <row r="179" spans="1:11" ht="17.25" customHeight="1" x14ac:dyDescent="0.2"/>
    <row r="180" spans="1:11" ht="17.25" customHeight="1" x14ac:dyDescent="0.2"/>
    <row r="181" spans="1:11" ht="17.25" customHeight="1" x14ac:dyDescent="0.2"/>
    <row r="182" spans="1:11" ht="16.5" x14ac:dyDescent="0.2">
      <c r="A182" s="299" t="s">
        <v>245</v>
      </c>
      <c r="B182" s="299"/>
      <c r="C182" s="299"/>
      <c r="D182" s="299"/>
      <c r="E182" s="299"/>
      <c r="F182" s="299"/>
      <c r="G182" s="299"/>
      <c r="H182" s="299"/>
      <c r="I182" s="299"/>
      <c r="J182" s="299"/>
      <c r="K182" s="10"/>
    </row>
    <row r="183" spans="1:11" ht="16.5" x14ac:dyDescent="0.2">
      <c r="A183" s="299" t="s">
        <v>16</v>
      </c>
      <c r="B183" s="299"/>
      <c r="C183" s="299"/>
      <c r="D183" s="299"/>
      <c r="E183" s="299"/>
      <c r="F183" s="299"/>
      <c r="G183" s="299"/>
      <c r="H183" s="299"/>
      <c r="I183" s="299"/>
      <c r="J183" s="299"/>
      <c r="K183" s="10"/>
    </row>
    <row r="184" spans="1:11" ht="17.5" x14ac:dyDescent="0.2">
      <c r="A184" s="301" t="s">
        <v>17</v>
      </c>
      <c r="B184" s="301"/>
      <c r="C184" s="301"/>
      <c r="D184" s="301"/>
      <c r="E184" s="301"/>
      <c r="F184" s="301"/>
      <c r="G184" s="301"/>
      <c r="H184" s="301"/>
      <c r="I184" s="301"/>
      <c r="J184" s="301"/>
      <c r="K184" s="13"/>
    </row>
    <row r="185" spans="1:11" ht="17" thickBot="1" x14ac:dyDescent="0.25">
      <c r="A185" s="2"/>
    </row>
    <row r="186" spans="1:11" ht="16.5" x14ac:dyDescent="0.2">
      <c r="A186" s="60" t="s">
        <v>18</v>
      </c>
      <c r="B186" s="61"/>
      <c r="C186" s="62"/>
      <c r="D186" s="330" t="s">
        <v>19</v>
      </c>
      <c r="E186" s="330"/>
      <c r="F186" s="330"/>
      <c r="G186" s="330"/>
      <c r="H186" s="330"/>
      <c r="I186" s="330"/>
      <c r="J186" s="331"/>
      <c r="K186" s="52"/>
    </row>
    <row r="187" spans="1:11" ht="17.5" x14ac:dyDescent="0.2">
      <c r="A187" s="64" t="s">
        <v>57</v>
      </c>
      <c r="B187" s="23"/>
      <c r="C187" s="320" t="s">
        <v>34</v>
      </c>
      <c r="D187" s="321"/>
      <c r="E187" s="321"/>
      <c r="F187" s="321"/>
      <c r="G187" s="321"/>
      <c r="H187" s="321"/>
      <c r="I187" s="321"/>
      <c r="J187" s="322"/>
      <c r="K187" s="53"/>
    </row>
    <row r="188" spans="1:11" ht="17.5" x14ac:dyDescent="0.2">
      <c r="A188" s="65"/>
      <c r="B188" s="66"/>
      <c r="C188" s="327" t="s">
        <v>35</v>
      </c>
      <c r="D188" s="328"/>
      <c r="E188" s="328"/>
      <c r="F188" s="328"/>
      <c r="G188" s="328"/>
      <c r="H188" s="328"/>
      <c r="I188" s="328"/>
      <c r="J188" s="329"/>
      <c r="K188" s="53"/>
    </row>
    <row r="189" spans="1:11" ht="17.5" x14ac:dyDescent="0.2">
      <c r="A189" s="65"/>
      <c r="B189" s="66"/>
      <c r="C189" s="327" t="s">
        <v>33</v>
      </c>
      <c r="D189" s="328"/>
      <c r="E189" s="328"/>
      <c r="F189" s="328"/>
      <c r="G189" s="328"/>
      <c r="H189" s="328"/>
      <c r="I189" s="328"/>
      <c r="J189" s="329"/>
      <c r="K189" s="53"/>
    </row>
    <row r="190" spans="1:11" ht="18" customHeight="1" x14ac:dyDescent="0.2">
      <c r="A190" s="67"/>
      <c r="B190" s="68"/>
      <c r="C190" s="25" t="s">
        <v>28</v>
      </c>
      <c r="D190" s="254" t="s">
        <v>40</v>
      </c>
      <c r="E190" s="254"/>
      <c r="F190" s="323"/>
      <c r="G190" s="323"/>
      <c r="H190" s="323"/>
      <c r="I190" s="323"/>
      <c r="J190" s="323"/>
      <c r="K190" s="82"/>
    </row>
    <row r="191" spans="1:11" ht="17.5" x14ac:dyDescent="0.2">
      <c r="A191" s="28" t="s">
        <v>36</v>
      </c>
      <c r="B191" s="18"/>
      <c r="C191" s="324" t="str">
        <f>入力シート!C16&amp;"からの"&amp;入力シート!C52</f>
        <v>いわき市からの防災メール</v>
      </c>
      <c r="D191" s="325"/>
      <c r="E191" s="325"/>
      <c r="F191" s="325"/>
      <c r="G191" s="325"/>
      <c r="H191" s="325"/>
      <c r="I191" s="325"/>
      <c r="J191" s="326"/>
      <c r="K191" s="54"/>
    </row>
    <row r="192" spans="1:11" ht="16.5" x14ac:dyDescent="0.2">
      <c r="A192" s="29" t="s">
        <v>37</v>
      </c>
      <c r="B192" s="17"/>
      <c r="C192" s="327" t="s">
        <v>33</v>
      </c>
      <c r="D192" s="328"/>
      <c r="E192" s="328"/>
      <c r="F192" s="328"/>
      <c r="G192" s="328"/>
      <c r="H192" s="328"/>
      <c r="I192" s="328"/>
      <c r="J192" s="329"/>
      <c r="K192" s="54"/>
    </row>
    <row r="193" spans="1:11" ht="17.25" customHeight="1" x14ac:dyDescent="0.2">
      <c r="A193" s="29" t="s">
        <v>38</v>
      </c>
      <c r="B193" s="26"/>
      <c r="C193" s="15" t="s">
        <v>28</v>
      </c>
      <c r="D193" s="280" t="str">
        <f>"「川の防災情報」の"&amp;入力シート!C34&amp;IF(入力シート!C40&lt;&gt;"",","&amp;入力シート!C40,"")&amp;IF(入力シート!C46&lt;&gt;"",","&amp;入力シート!C46,"")&amp;"の水位到達情報発表状況"</f>
        <v>「川の防災情報」の新川の水位到達情報発表状況</v>
      </c>
      <c r="E193" s="280"/>
      <c r="F193" s="280"/>
      <c r="G193" s="280"/>
      <c r="H193" s="280"/>
      <c r="I193" s="280"/>
      <c r="J193" s="281"/>
      <c r="K193" s="22"/>
    </row>
    <row r="194" spans="1:11" ht="16.5" x14ac:dyDescent="0.2">
      <c r="A194" s="29"/>
      <c r="B194" s="26"/>
      <c r="C194" s="19"/>
      <c r="D194" s="280"/>
      <c r="E194" s="280"/>
      <c r="F194" s="280"/>
      <c r="G194" s="280"/>
      <c r="H194" s="280"/>
      <c r="I194" s="280"/>
      <c r="J194" s="281"/>
      <c r="K194" s="22"/>
    </row>
    <row r="195" spans="1:11" ht="16.5" x14ac:dyDescent="0.2">
      <c r="A195" s="29"/>
      <c r="B195" s="26"/>
      <c r="C195" s="19"/>
      <c r="D195" s="280"/>
      <c r="E195" s="280"/>
      <c r="F195" s="280"/>
      <c r="G195" s="280"/>
      <c r="H195" s="280"/>
      <c r="I195" s="280"/>
      <c r="J195" s="281"/>
      <c r="K195" s="22"/>
    </row>
    <row r="196" spans="1:11" ht="17.25" customHeight="1" x14ac:dyDescent="0.2">
      <c r="A196" s="29"/>
      <c r="B196" s="26"/>
      <c r="C196" s="15" t="s">
        <v>28</v>
      </c>
      <c r="D196" s="280" t="str">
        <f>"「川の防災情報」の"&amp;入力シート!C34&amp;IF(入力シート!C40&lt;&gt;"",","&amp;入力シート!C40,"")&amp;IF(入力シート!C46&lt;&gt;"",","&amp;入力シート!C46,"")&amp;"の水位観測所の水位"</f>
        <v>「川の防災情報」の新川の水位観測所の水位</v>
      </c>
      <c r="E196" s="280"/>
      <c r="F196" s="280"/>
      <c r="G196" s="280"/>
      <c r="H196" s="280"/>
      <c r="I196" s="280"/>
      <c r="J196" s="281"/>
      <c r="K196" s="22"/>
    </row>
    <row r="197" spans="1:11" ht="17.25" customHeight="1" x14ac:dyDescent="0.2">
      <c r="A197" s="30"/>
      <c r="B197" s="27"/>
      <c r="D197" s="280"/>
      <c r="E197" s="280"/>
      <c r="F197" s="280"/>
      <c r="G197" s="280"/>
      <c r="H197" s="280"/>
      <c r="I197" s="280"/>
      <c r="J197" s="281"/>
      <c r="K197" s="22"/>
    </row>
    <row r="198" spans="1:11" ht="17.25" customHeight="1" x14ac:dyDescent="0.2">
      <c r="A198" s="30"/>
      <c r="B198" s="27"/>
      <c r="D198" s="280"/>
      <c r="E198" s="280"/>
      <c r="F198" s="280"/>
      <c r="G198" s="280"/>
      <c r="H198" s="280"/>
      <c r="I198" s="280"/>
      <c r="J198" s="281"/>
      <c r="K198" s="22"/>
    </row>
    <row r="199" spans="1:11" ht="17.25" customHeight="1" x14ac:dyDescent="0.2">
      <c r="A199" s="30"/>
      <c r="B199" s="27"/>
      <c r="C199" s="15" t="s">
        <v>28</v>
      </c>
      <c r="D199" s="332" t="str">
        <f>"気象庁HPの洪水予報のサイト（http://www.jma.go.jp/jp/flood/）"</f>
        <v>気象庁HPの洪水予報のサイト（http://www.jma.go.jp/jp/flood/）</v>
      </c>
      <c r="E199" s="332"/>
      <c r="F199" s="332"/>
      <c r="G199" s="332"/>
      <c r="H199" s="332"/>
      <c r="I199" s="332"/>
      <c r="J199" s="333"/>
      <c r="K199" s="22"/>
    </row>
    <row r="200" spans="1:11" ht="17.25" customHeight="1" x14ac:dyDescent="0.2">
      <c r="A200" s="31"/>
      <c r="B200" s="24"/>
      <c r="C200" s="63"/>
      <c r="D200" s="334"/>
      <c r="E200" s="334"/>
      <c r="F200" s="334"/>
      <c r="G200" s="334"/>
      <c r="H200" s="334"/>
      <c r="I200" s="334"/>
      <c r="J200" s="335"/>
      <c r="K200" s="22"/>
    </row>
    <row r="201" spans="1:11" ht="17.25" customHeight="1" x14ac:dyDescent="0.2">
      <c r="A201" s="264" t="s">
        <v>64</v>
      </c>
      <c r="B201" s="265"/>
      <c r="C201" s="336" t="s">
        <v>41</v>
      </c>
      <c r="D201" s="336"/>
      <c r="E201" s="336"/>
      <c r="F201" s="336"/>
      <c r="G201" s="336"/>
      <c r="H201" s="336"/>
      <c r="I201" s="336"/>
      <c r="J201" s="337"/>
      <c r="K201" s="17"/>
    </row>
    <row r="202" spans="1:11" ht="17.25" customHeight="1" x14ac:dyDescent="0.2">
      <c r="A202" s="266"/>
      <c r="B202" s="267"/>
      <c r="C202" s="328" t="s">
        <v>42</v>
      </c>
      <c r="D202" s="328"/>
      <c r="E202" s="328"/>
      <c r="F202" s="328"/>
      <c r="G202" s="328"/>
      <c r="H202" s="328"/>
      <c r="I202" s="328"/>
      <c r="J202" s="329"/>
      <c r="K202" s="17"/>
    </row>
    <row r="203" spans="1:11" ht="17.25" customHeight="1" x14ac:dyDescent="0.2">
      <c r="A203" s="266"/>
      <c r="B203" s="267"/>
      <c r="C203" s="328" t="s">
        <v>35</v>
      </c>
      <c r="D203" s="328"/>
      <c r="E203" s="328"/>
      <c r="F203" s="328"/>
      <c r="G203" s="328"/>
      <c r="H203" s="328"/>
      <c r="I203" s="328"/>
      <c r="J203" s="329"/>
      <c r="K203" s="17"/>
    </row>
    <row r="204" spans="1:11" ht="17.25" customHeight="1" x14ac:dyDescent="0.2">
      <c r="A204" s="266"/>
      <c r="B204" s="267"/>
      <c r="C204" s="328" t="s">
        <v>33</v>
      </c>
      <c r="D204" s="328"/>
      <c r="E204" s="328"/>
      <c r="F204" s="328"/>
      <c r="G204" s="328"/>
      <c r="H204" s="328"/>
      <c r="I204" s="328"/>
      <c r="J204" s="329"/>
      <c r="K204" s="17"/>
    </row>
    <row r="205" spans="1:11" ht="17.25" customHeight="1" x14ac:dyDescent="0.2">
      <c r="A205" s="266"/>
      <c r="B205" s="267"/>
      <c r="C205" s="15" t="str">
        <f>IF(入力シート!C54&lt;&gt;"","Ø","")</f>
        <v>Ø</v>
      </c>
      <c r="D205" s="332" t="str">
        <f>IF(入力シート!C54&lt;&gt;"",入力シート!C16&amp;"のサイト（"&amp;入力シート!C54&amp;"）","")</f>
        <v>いわき市のサイト（http://www.city.iwaki.lg.jp）</v>
      </c>
      <c r="E205" s="332"/>
      <c r="F205" s="332"/>
      <c r="G205" s="332"/>
      <c r="H205" s="332"/>
      <c r="I205" s="332"/>
      <c r="J205" s="333"/>
      <c r="K205" s="22"/>
    </row>
    <row r="206" spans="1:11" ht="17.25" customHeight="1" x14ac:dyDescent="0.2">
      <c r="A206" s="266"/>
      <c r="B206" s="267"/>
      <c r="C206" s="20"/>
      <c r="D206" s="332"/>
      <c r="E206" s="332"/>
      <c r="F206" s="332"/>
      <c r="G206" s="332"/>
      <c r="H206" s="332"/>
      <c r="I206" s="332"/>
      <c r="J206" s="333"/>
      <c r="K206" s="22"/>
    </row>
    <row r="207" spans="1:11" ht="17.25" customHeight="1" thickBot="1" x14ac:dyDescent="0.25">
      <c r="A207" s="291"/>
      <c r="B207" s="292"/>
      <c r="C207" s="317" t="str">
        <f>IF(入力シート!C56="○",入力シート!C16&amp;"の避難情報に係る緊急速報メール","")</f>
        <v>いわき市の避難情報に係る緊急速報メール</v>
      </c>
      <c r="D207" s="318"/>
      <c r="E207" s="318"/>
      <c r="F207" s="318"/>
      <c r="G207" s="318"/>
      <c r="H207" s="318"/>
      <c r="I207" s="318"/>
      <c r="J207" s="319"/>
      <c r="K207" s="17"/>
    </row>
    <row r="208" spans="1:11" ht="17.25" customHeight="1" x14ac:dyDescent="0.2">
      <c r="A208" s="94" t="s">
        <v>61</v>
      </c>
      <c r="B208" s="395" t="s">
        <v>62</v>
      </c>
      <c r="C208" s="395"/>
      <c r="D208" s="395"/>
      <c r="E208" s="395"/>
      <c r="F208" s="395"/>
      <c r="G208" s="395"/>
      <c r="H208" s="395"/>
      <c r="I208" s="395"/>
      <c r="J208" s="395"/>
      <c r="K208" s="22"/>
    </row>
    <row r="209" spans="1:11" ht="17.25" customHeight="1" x14ac:dyDescent="0.2">
      <c r="A209" s="95"/>
      <c r="B209" s="332"/>
      <c r="C209" s="332"/>
      <c r="D209" s="332"/>
      <c r="E209" s="332"/>
      <c r="F209" s="332"/>
      <c r="G209" s="332"/>
      <c r="H209" s="332"/>
      <c r="I209" s="332"/>
      <c r="J209" s="332"/>
      <c r="K209" s="12"/>
    </row>
    <row r="210" spans="1:11" ht="17.25" customHeight="1" x14ac:dyDescent="0.2">
      <c r="A210" s="95" t="s">
        <v>61</v>
      </c>
      <c r="B210" s="290" t="s">
        <v>63</v>
      </c>
      <c r="C210" s="290"/>
      <c r="D210" s="290"/>
      <c r="E210" s="290"/>
      <c r="F210" s="290"/>
      <c r="G210" s="290"/>
      <c r="H210" s="290"/>
      <c r="I210" s="290"/>
      <c r="J210" s="290"/>
      <c r="K210" s="12"/>
    </row>
    <row r="211" spans="1:11" ht="17.25" customHeight="1" x14ac:dyDescent="0.2">
      <c r="A211" s="95"/>
      <c r="B211" s="290"/>
      <c r="C211" s="290"/>
      <c r="D211" s="290"/>
      <c r="E211" s="290"/>
      <c r="F211" s="290"/>
      <c r="G211" s="290"/>
      <c r="H211" s="290"/>
      <c r="I211" s="290"/>
      <c r="J211" s="290"/>
      <c r="K211" s="12"/>
    </row>
    <row r="212" spans="1:11" ht="17.25" customHeight="1" x14ac:dyDescent="0.2">
      <c r="A212" s="12"/>
      <c r="B212" s="12"/>
      <c r="C212" s="12"/>
      <c r="D212" s="12"/>
      <c r="E212" s="80"/>
      <c r="F212" s="12"/>
      <c r="G212" s="12"/>
      <c r="H212" s="12"/>
      <c r="I212" s="12"/>
      <c r="J212" s="12"/>
      <c r="K212" s="12"/>
    </row>
    <row r="213" spans="1:11" ht="16.5" x14ac:dyDescent="0.2">
      <c r="A213" s="299" t="s">
        <v>39</v>
      </c>
      <c r="B213" s="299"/>
      <c r="C213" s="299"/>
      <c r="D213" s="299"/>
      <c r="E213" s="299"/>
      <c r="F213" s="299"/>
      <c r="G213" s="299"/>
      <c r="H213" s="299"/>
      <c r="I213" s="299"/>
      <c r="J213" s="299"/>
      <c r="K213" s="10"/>
    </row>
    <row r="214" spans="1:11" ht="17.25" customHeight="1" x14ac:dyDescent="0.2">
      <c r="A214" s="290" t="s">
        <v>254</v>
      </c>
      <c r="B214" s="290"/>
      <c r="C214" s="290"/>
      <c r="D214" s="290"/>
      <c r="E214" s="290"/>
      <c r="F214" s="290"/>
      <c r="G214" s="290"/>
      <c r="H214" s="290"/>
      <c r="I214" s="290"/>
      <c r="J214" s="290"/>
      <c r="K214" s="12"/>
    </row>
    <row r="215" spans="1:11" ht="17.25" customHeight="1" x14ac:dyDescent="0.2">
      <c r="A215" s="290"/>
      <c r="B215" s="290"/>
      <c r="C215" s="290"/>
      <c r="D215" s="290"/>
      <c r="E215" s="290"/>
      <c r="F215" s="290"/>
      <c r="G215" s="290"/>
      <c r="H215" s="290"/>
      <c r="I215" s="290"/>
      <c r="J215" s="290"/>
      <c r="K215" s="12"/>
    </row>
    <row r="216" spans="1:11" ht="18" customHeight="1" x14ac:dyDescent="0.2">
      <c r="A216" s="255" t="s">
        <v>255</v>
      </c>
      <c r="B216" s="255"/>
      <c r="C216" s="255"/>
      <c r="D216" s="255"/>
      <c r="E216" s="255"/>
      <c r="F216" s="255"/>
      <c r="G216" s="255"/>
      <c r="H216" s="255"/>
      <c r="I216" s="255"/>
      <c r="J216" s="255"/>
      <c r="K216" s="12"/>
    </row>
    <row r="217" spans="1:11" ht="18" customHeight="1" x14ac:dyDescent="0.2">
      <c r="A217" s="255"/>
      <c r="B217" s="255"/>
      <c r="C217" s="255"/>
      <c r="D217" s="255"/>
      <c r="E217" s="255"/>
      <c r="F217" s="255"/>
      <c r="G217" s="255"/>
      <c r="H217" s="255"/>
      <c r="I217" s="255"/>
      <c r="J217" s="255"/>
      <c r="K217" s="12"/>
    </row>
    <row r="218" spans="1:11" ht="18" customHeight="1" x14ac:dyDescent="0.2">
      <c r="A218" s="255" t="s">
        <v>256</v>
      </c>
      <c r="B218" s="255"/>
      <c r="C218" s="255"/>
      <c r="D218" s="255"/>
      <c r="E218" s="255"/>
      <c r="F218" s="255"/>
      <c r="G218" s="255"/>
      <c r="H218" s="255"/>
      <c r="I218" s="255"/>
      <c r="J218" s="255"/>
      <c r="K218" s="115"/>
    </row>
    <row r="219" spans="1:11" ht="18" customHeight="1" x14ac:dyDescent="0.2">
      <c r="B219" s="255" t="str">
        <f>入力シート!C16&amp;入力シート!C58&amp;" "&amp;入力シート!C60</f>
        <v xml:space="preserve">いわき市 </v>
      </c>
      <c r="C219" s="255"/>
      <c r="D219" s="255"/>
      <c r="E219" s="255"/>
      <c r="F219" s="255"/>
      <c r="G219" s="255"/>
      <c r="H219" s="255"/>
      <c r="I219" s="255"/>
      <c r="J219" s="255"/>
      <c r="K219" s="115"/>
    </row>
    <row r="220" spans="1:11" ht="17.25" customHeight="1" x14ac:dyDescent="0.2">
      <c r="A220" s="81"/>
      <c r="B220" s="81"/>
      <c r="C220" s="81"/>
      <c r="D220" s="81"/>
      <c r="E220" s="81"/>
      <c r="F220" s="81"/>
      <c r="G220" s="81"/>
      <c r="H220" s="81"/>
      <c r="I220" s="81"/>
      <c r="J220" s="81"/>
      <c r="K220" s="80"/>
    </row>
    <row r="221" spans="1:11" ht="17.25" customHeight="1" x14ac:dyDescent="0.2">
      <c r="A221" s="81"/>
      <c r="B221" s="81"/>
      <c r="C221" s="81"/>
      <c r="D221" s="81"/>
      <c r="E221" s="81"/>
      <c r="F221" s="81"/>
      <c r="G221" s="81"/>
      <c r="H221" s="81"/>
      <c r="I221" s="81"/>
      <c r="J221" s="81"/>
      <c r="K221" s="80"/>
    </row>
    <row r="222" spans="1:11" ht="17.25" customHeight="1" x14ac:dyDescent="0.2">
      <c r="A222" s="116"/>
      <c r="B222" s="116"/>
      <c r="C222" s="116"/>
      <c r="D222" s="116"/>
      <c r="E222" s="116"/>
      <c r="F222" s="116"/>
      <c r="G222" s="116"/>
      <c r="H222" s="116"/>
      <c r="I222" s="116"/>
      <c r="J222" s="116"/>
      <c r="K222" s="115"/>
    </row>
    <row r="223" spans="1:11" ht="17.25" customHeight="1" x14ac:dyDescent="0.2">
      <c r="A223" s="116"/>
      <c r="B223" s="116"/>
      <c r="C223" s="116"/>
      <c r="D223" s="116"/>
      <c r="E223" s="116"/>
      <c r="F223" s="116"/>
      <c r="G223" s="116"/>
      <c r="H223" s="116"/>
      <c r="I223" s="116"/>
      <c r="J223" s="116"/>
      <c r="K223" s="115"/>
    </row>
    <row r="224" spans="1:11" ht="17.25" customHeight="1" x14ac:dyDescent="0.2">
      <c r="A224" s="116"/>
      <c r="B224" s="116"/>
      <c r="C224" s="116"/>
      <c r="D224" s="116"/>
      <c r="E224" s="116"/>
      <c r="F224" s="116"/>
      <c r="G224" s="116"/>
      <c r="H224" s="116"/>
      <c r="I224" s="116"/>
      <c r="J224" s="116"/>
      <c r="K224" s="115"/>
    </row>
    <row r="225" spans="1:11" ht="17.25" customHeight="1" x14ac:dyDescent="0.2">
      <c r="A225" s="116"/>
      <c r="B225" s="116"/>
      <c r="C225" s="116"/>
      <c r="D225" s="116"/>
      <c r="E225" s="116"/>
      <c r="F225" s="116"/>
      <c r="G225" s="116"/>
      <c r="H225" s="116"/>
      <c r="I225" s="116"/>
      <c r="J225" s="116"/>
      <c r="K225" s="115"/>
    </row>
    <row r="226" spans="1:11" ht="17.25" customHeight="1" x14ac:dyDescent="0.2">
      <c r="A226" s="116"/>
      <c r="B226" s="116"/>
      <c r="C226" s="116"/>
      <c r="D226" s="116"/>
      <c r="E226" s="116"/>
      <c r="F226" s="116"/>
      <c r="G226" s="116"/>
      <c r="H226" s="116"/>
      <c r="I226" s="116"/>
      <c r="J226" s="116"/>
      <c r="K226" s="115"/>
    </row>
    <row r="227" spans="1:11" ht="17.25" customHeight="1" x14ac:dyDescent="0.2">
      <c r="A227" s="116"/>
      <c r="B227" s="116"/>
      <c r="C227" s="116"/>
      <c r="D227" s="116"/>
      <c r="E227" s="116"/>
      <c r="F227" s="116"/>
      <c r="G227" s="116"/>
      <c r="H227" s="116"/>
      <c r="I227" s="116"/>
      <c r="J227" s="116"/>
      <c r="K227" s="115"/>
    </row>
    <row r="228" spans="1:11" ht="16.5" x14ac:dyDescent="0.2">
      <c r="A228" s="299" t="s">
        <v>246</v>
      </c>
      <c r="B228" s="299"/>
      <c r="C228" s="299"/>
      <c r="D228" s="299"/>
      <c r="E228" s="299"/>
      <c r="F228" s="299"/>
      <c r="G228" s="299"/>
      <c r="H228" s="299"/>
      <c r="I228" s="299"/>
      <c r="J228" s="299"/>
      <c r="K228" s="10"/>
    </row>
    <row r="229" spans="1:11" ht="16.5" x14ac:dyDescent="0.2">
      <c r="A229" s="299" t="s">
        <v>239</v>
      </c>
      <c r="B229" s="299"/>
      <c r="C229" s="299"/>
      <c r="D229" s="299"/>
      <c r="E229" s="299"/>
      <c r="F229" s="299"/>
      <c r="G229" s="299"/>
      <c r="H229" s="299"/>
      <c r="I229" s="299"/>
      <c r="J229" s="299"/>
      <c r="K229" s="10"/>
    </row>
    <row r="230" spans="1:11" ht="17.25" customHeight="1" x14ac:dyDescent="0.2">
      <c r="A230" s="255" t="s">
        <v>241</v>
      </c>
      <c r="B230" s="255"/>
      <c r="C230" s="255"/>
      <c r="D230" s="255"/>
      <c r="E230" s="255"/>
      <c r="F230" s="255"/>
      <c r="G230" s="255"/>
      <c r="H230" s="255"/>
      <c r="I230" s="255"/>
      <c r="J230" s="255"/>
      <c r="K230" s="12"/>
    </row>
    <row r="231" spans="1:11" ht="17.25" customHeight="1" x14ac:dyDescent="0.2">
      <c r="A231" s="255"/>
      <c r="B231" s="255"/>
      <c r="C231" s="255"/>
      <c r="D231" s="255"/>
      <c r="E231" s="255"/>
      <c r="F231" s="255"/>
      <c r="G231" s="255"/>
      <c r="H231" s="255"/>
      <c r="I231" s="255"/>
      <c r="J231" s="255"/>
      <c r="K231" s="89"/>
    </row>
    <row r="232" spans="1:11" ht="17.25" customHeight="1" x14ac:dyDescent="0.2">
      <c r="A232" s="255"/>
      <c r="B232" s="255"/>
      <c r="C232" s="255"/>
      <c r="D232" s="255"/>
      <c r="E232" s="255"/>
      <c r="F232" s="255"/>
      <c r="G232" s="255"/>
      <c r="H232" s="255"/>
      <c r="I232" s="255"/>
      <c r="J232" s="255"/>
      <c r="K232" s="89"/>
    </row>
    <row r="233" spans="1:11" ht="17.25" customHeight="1" x14ac:dyDescent="0.2">
      <c r="A233" s="255"/>
      <c r="B233" s="255"/>
      <c r="C233" s="255"/>
      <c r="D233" s="255"/>
      <c r="E233" s="255"/>
      <c r="F233" s="255"/>
      <c r="G233" s="255"/>
      <c r="H233" s="255"/>
      <c r="I233" s="255"/>
      <c r="J233" s="255"/>
      <c r="K233" s="12"/>
    </row>
    <row r="234" spans="1:11" ht="16.5" x14ac:dyDescent="0.2">
      <c r="A234" s="2"/>
      <c r="B234" s="21"/>
      <c r="C234" s="21"/>
      <c r="D234" s="21"/>
      <c r="E234" s="21"/>
      <c r="F234" s="21"/>
      <c r="G234" s="21"/>
      <c r="H234" s="21"/>
      <c r="I234" s="21"/>
      <c r="J234" s="21"/>
      <c r="K234" s="21"/>
    </row>
    <row r="235" spans="1:11" ht="16.5" x14ac:dyDescent="0.2">
      <c r="A235" s="299" t="s">
        <v>20</v>
      </c>
      <c r="B235" s="299"/>
      <c r="C235" s="299"/>
      <c r="D235" s="299"/>
      <c r="E235" s="299"/>
      <c r="F235" s="299"/>
      <c r="G235" s="299"/>
      <c r="H235" s="299"/>
      <c r="I235" s="299"/>
      <c r="J235" s="299"/>
      <c r="K235" s="10"/>
    </row>
    <row r="236" spans="1:11" ht="17.25" customHeight="1" x14ac:dyDescent="0.2">
      <c r="A236" s="255" t="s">
        <v>237</v>
      </c>
      <c r="B236" s="255"/>
      <c r="C236" s="255"/>
      <c r="D236" s="255"/>
      <c r="E236" s="255"/>
      <c r="F236" s="255"/>
      <c r="G236" s="255"/>
      <c r="H236" s="255"/>
      <c r="I236" s="255"/>
      <c r="J236" s="255"/>
      <c r="K236" s="12"/>
    </row>
    <row r="237" spans="1:11" ht="17.25" customHeight="1" x14ac:dyDescent="0.2">
      <c r="A237" s="255"/>
      <c r="B237" s="255"/>
      <c r="C237" s="255"/>
      <c r="D237" s="255"/>
      <c r="E237" s="255"/>
      <c r="F237" s="255"/>
      <c r="G237" s="255"/>
      <c r="H237" s="255"/>
      <c r="I237" s="255"/>
      <c r="J237" s="255"/>
      <c r="K237" s="12"/>
    </row>
    <row r="238" spans="1:11" ht="16.5" x14ac:dyDescent="0.2">
      <c r="A238" s="2"/>
      <c r="B238" s="21"/>
      <c r="C238" s="21"/>
      <c r="D238" s="21"/>
      <c r="E238" s="21"/>
      <c r="F238" s="21"/>
      <c r="G238" s="21"/>
      <c r="H238" s="21"/>
      <c r="I238" s="21"/>
      <c r="J238" s="21"/>
      <c r="K238" s="21"/>
    </row>
    <row r="239" spans="1:11" ht="16.5" x14ac:dyDescent="0.2">
      <c r="A239" s="299" t="s">
        <v>83</v>
      </c>
      <c r="B239" s="299"/>
      <c r="C239" s="299"/>
      <c r="D239" s="299"/>
      <c r="E239" s="299"/>
      <c r="F239" s="299"/>
      <c r="G239" s="299"/>
      <c r="H239" s="299"/>
      <c r="I239" s="299"/>
      <c r="J239" s="299"/>
      <c r="K239" s="10"/>
    </row>
    <row r="240" spans="1:11" ht="17.25" customHeight="1" x14ac:dyDescent="0.2">
      <c r="A240" s="255" t="s">
        <v>236</v>
      </c>
      <c r="B240" s="255"/>
      <c r="C240" s="255"/>
      <c r="D240" s="255"/>
      <c r="E240" s="255"/>
      <c r="F240" s="255"/>
      <c r="G240" s="255"/>
      <c r="H240" s="255"/>
      <c r="I240" s="255"/>
      <c r="J240" s="255"/>
      <c r="K240" s="12"/>
    </row>
    <row r="241" spans="1:11" ht="17" thickBot="1" x14ac:dyDescent="0.25">
      <c r="A241" s="2"/>
      <c r="B241" s="21"/>
      <c r="C241" s="21"/>
      <c r="D241" s="21"/>
      <c r="E241" s="21"/>
      <c r="F241" s="21"/>
      <c r="G241" s="21"/>
      <c r="H241" s="21"/>
      <c r="I241" s="21"/>
      <c r="J241" s="21"/>
      <c r="K241" s="21"/>
    </row>
    <row r="242" spans="1:11" ht="17.5" x14ac:dyDescent="0.2">
      <c r="A242" s="2"/>
      <c r="B242" s="106"/>
      <c r="C242" s="107"/>
      <c r="D242" s="344" t="s">
        <v>86</v>
      </c>
      <c r="E242" s="345"/>
      <c r="F242" s="344" t="s">
        <v>84</v>
      </c>
      <c r="G242" s="345"/>
      <c r="H242" s="344" t="s">
        <v>85</v>
      </c>
      <c r="I242" s="346"/>
      <c r="J242" s="21"/>
      <c r="K242" s="21"/>
    </row>
    <row r="243" spans="1:11" ht="16.5" x14ac:dyDescent="0.2">
      <c r="A243" s="2"/>
      <c r="B243" s="338" t="s">
        <v>240</v>
      </c>
      <c r="C243" s="339"/>
      <c r="D243" s="260" t="str">
        <f>入力シート!C66</f>
        <v>○○第一小学校</v>
      </c>
      <c r="E243" s="314"/>
      <c r="F243" s="260" t="str">
        <f>入力シート!C70&amp;"m"</f>
        <v>1000m</v>
      </c>
      <c r="G243" s="314"/>
      <c r="H243" s="260" t="str">
        <f>入力シート!C72&amp;IF(入力シート!C72="車両"," "&amp;入力シート!I72&amp;"台","")</f>
        <v>車両 4台</v>
      </c>
      <c r="I243" s="261"/>
      <c r="J243" s="21"/>
      <c r="K243" s="21"/>
    </row>
    <row r="244" spans="1:11" ht="16.5" x14ac:dyDescent="0.2">
      <c r="A244" s="2"/>
      <c r="B244" s="340"/>
      <c r="C244" s="341"/>
      <c r="D244" s="262"/>
      <c r="E244" s="315"/>
      <c r="F244" s="262"/>
      <c r="G244" s="315"/>
      <c r="H244" s="262"/>
      <c r="I244" s="263"/>
      <c r="J244" s="21"/>
      <c r="K244" s="21"/>
    </row>
    <row r="245" spans="1:11" ht="16.5" x14ac:dyDescent="0.2">
      <c r="A245" s="2"/>
      <c r="B245" s="338" t="s">
        <v>87</v>
      </c>
      <c r="C245" s="339"/>
      <c r="D245" s="260" t="str">
        <f>IF(入力シート!C76="","-",入力シート!C76)</f>
        <v>施設の３階</v>
      </c>
      <c r="E245" s="314"/>
      <c r="F245" s="256"/>
      <c r="G245" s="257"/>
      <c r="H245" s="256"/>
      <c r="I245" s="282"/>
      <c r="J245" s="21"/>
      <c r="K245" s="21"/>
    </row>
    <row r="246" spans="1:11" ht="17" thickBot="1" x14ac:dyDescent="0.25">
      <c r="A246" s="2"/>
      <c r="B246" s="342"/>
      <c r="C246" s="343"/>
      <c r="D246" s="347"/>
      <c r="E246" s="348"/>
      <c r="F246" s="258"/>
      <c r="G246" s="259"/>
      <c r="H246" s="258"/>
      <c r="I246" s="283"/>
      <c r="J246" s="21"/>
      <c r="K246" s="21"/>
    </row>
    <row r="247" spans="1:11" ht="16.5" x14ac:dyDescent="0.2">
      <c r="A247" s="2"/>
      <c r="B247" s="21"/>
      <c r="C247" s="21"/>
      <c r="D247" s="21"/>
      <c r="E247" s="21"/>
      <c r="F247" s="21"/>
      <c r="G247" s="21"/>
      <c r="H247" s="21"/>
      <c r="I247" s="21"/>
      <c r="J247" s="21"/>
      <c r="K247" s="21"/>
    </row>
    <row r="248" spans="1:11" ht="16.5" x14ac:dyDescent="0.2">
      <c r="A248" s="2"/>
      <c r="B248" s="21"/>
      <c r="C248" s="21"/>
      <c r="D248" s="21"/>
      <c r="E248" s="21"/>
      <c r="F248" s="21"/>
      <c r="G248" s="21"/>
      <c r="H248" s="21"/>
      <c r="I248" s="21"/>
      <c r="J248" s="21"/>
      <c r="K248" s="21"/>
    </row>
    <row r="249" spans="1:11" ht="16.5" x14ac:dyDescent="0.2">
      <c r="A249" s="2"/>
      <c r="B249" s="21"/>
      <c r="C249" s="21"/>
      <c r="D249" s="21"/>
      <c r="E249" s="21"/>
      <c r="F249" s="21"/>
      <c r="G249" s="21"/>
      <c r="H249" s="21"/>
      <c r="I249" s="21"/>
      <c r="J249" s="21"/>
      <c r="K249" s="21"/>
    </row>
    <row r="250" spans="1:11" ht="16.5" x14ac:dyDescent="0.2">
      <c r="A250" s="2"/>
      <c r="B250" s="21"/>
      <c r="C250" s="21"/>
      <c r="D250" s="21"/>
      <c r="E250" s="21"/>
      <c r="F250" s="21"/>
      <c r="G250" s="21"/>
      <c r="H250" s="21"/>
      <c r="I250" s="21"/>
      <c r="J250" s="21"/>
      <c r="K250" s="21"/>
    </row>
    <row r="251" spans="1:11" ht="16.5" x14ac:dyDescent="0.2">
      <c r="A251" s="2"/>
      <c r="B251" s="21"/>
      <c r="C251" s="21"/>
      <c r="D251" s="21"/>
      <c r="E251" s="21"/>
      <c r="F251" s="21"/>
      <c r="G251" s="21"/>
      <c r="H251" s="21"/>
      <c r="I251" s="21"/>
      <c r="J251" s="21"/>
      <c r="K251" s="21"/>
    </row>
    <row r="252" spans="1:11" ht="16.5" x14ac:dyDescent="0.2">
      <c r="A252" s="2"/>
      <c r="B252" s="21"/>
      <c r="C252" s="21"/>
      <c r="D252" s="21"/>
      <c r="E252" s="21"/>
      <c r="F252" s="21"/>
      <c r="G252" s="21"/>
      <c r="H252" s="21"/>
      <c r="I252" s="21"/>
      <c r="J252" s="21"/>
      <c r="K252" s="21"/>
    </row>
    <row r="253" spans="1:11" ht="16.5" x14ac:dyDescent="0.2">
      <c r="A253" s="2"/>
      <c r="B253" s="21"/>
      <c r="C253" s="21"/>
      <c r="D253" s="21"/>
      <c r="E253" s="21"/>
      <c r="F253" s="21"/>
      <c r="G253" s="21"/>
      <c r="H253" s="21"/>
      <c r="I253" s="21"/>
      <c r="J253" s="21"/>
      <c r="K253" s="21"/>
    </row>
    <row r="254" spans="1:11" ht="16.5" x14ac:dyDescent="0.2">
      <c r="A254" s="2"/>
      <c r="B254" s="21"/>
      <c r="C254" s="21"/>
      <c r="D254" s="21"/>
      <c r="E254" s="21"/>
      <c r="F254" s="21"/>
      <c r="G254" s="21"/>
      <c r="H254" s="21"/>
      <c r="I254" s="21"/>
      <c r="J254" s="21"/>
      <c r="K254" s="21"/>
    </row>
    <row r="255" spans="1:11" ht="16.5" x14ac:dyDescent="0.2">
      <c r="A255" s="2"/>
      <c r="B255" s="21"/>
      <c r="C255" s="21"/>
      <c r="D255" s="21"/>
      <c r="E255" s="21"/>
      <c r="F255" s="21"/>
      <c r="G255" s="21"/>
      <c r="H255" s="21"/>
      <c r="I255" s="21"/>
      <c r="J255" s="21"/>
      <c r="K255" s="21"/>
    </row>
    <row r="256" spans="1:11" ht="16.5" x14ac:dyDescent="0.2">
      <c r="A256" s="2"/>
      <c r="B256" s="21"/>
      <c r="C256" s="21"/>
      <c r="D256" s="21"/>
      <c r="E256" s="21"/>
      <c r="F256" s="21"/>
      <c r="G256" s="21"/>
      <c r="H256" s="21"/>
      <c r="I256" s="21"/>
      <c r="J256" s="21"/>
      <c r="K256" s="21"/>
    </row>
    <row r="257" spans="1:11" ht="16.5" x14ac:dyDescent="0.2">
      <c r="A257" s="2"/>
      <c r="B257" s="21"/>
      <c r="C257" s="21"/>
      <c r="D257" s="21"/>
      <c r="E257" s="21"/>
      <c r="F257" s="21"/>
      <c r="G257" s="21"/>
      <c r="H257" s="21"/>
      <c r="I257" s="21"/>
      <c r="J257" s="21"/>
      <c r="K257" s="21"/>
    </row>
    <row r="258" spans="1:11" ht="16.5" x14ac:dyDescent="0.2">
      <c r="A258" s="2"/>
      <c r="B258" s="21"/>
      <c r="C258" s="21"/>
      <c r="D258" s="21"/>
      <c r="E258" s="21"/>
      <c r="F258" s="21"/>
      <c r="G258" s="21"/>
      <c r="H258" s="21"/>
      <c r="I258" s="21"/>
      <c r="J258" s="21"/>
      <c r="K258" s="21"/>
    </row>
    <row r="259" spans="1:11" ht="16.5" x14ac:dyDescent="0.2">
      <c r="A259" s="2"/>
      <c r="B259" s="21"/>
      <c r="C259" s="21"/>
      <c r="D259" s="21"/>
      <c r="E259" s="21"/>
      <c r="F259" s="21"/>
      <c r="G259" s="21"/>
      <c r="H259" s="21"/>
      <c r="I259" s="21"/>
      <c r="J259" s="21"/>
      <c r="K259" s="21"/>
    </row>
    <row r="260" spans="1:11" ht="16.5" x14ac:dyDescent="0.2">
      <c r="A260" s="2"/>
      <c r="B260" s="21"/>
      <c r="C260" s="21"/>
      <c r="D260" s="21"/>
      <c r="E260" s="21"/>
      <c r="F260" s="21"/>
      <c r="G260" s="21"/>
      <c r="H260" s="21"/>
      <c r="I260" s="21"/>
      <c r="J260" s="21"/>
      <c r="K260" s="21"/>
    </row>
    <row r="261" spans="1:11" ht="16.5" x14ac:dyDescent="0.2">
      <c r="A261" s="2"/>
      <c r="B261" s="21"/>
      <c r="C261" s="21"/>
      <c r="D261" s="21"/>
      <c r="E261" s="21"/>
      <c r="F261" s="21"/>
      <c r="G261" s="21"/>
      <c r="H261" s="21"/>
      <c r="I261" s="21"/>
      <c r="J261" s="21"/>
      <c r="K261" s="21"/>
    </row>
    <row r="262" spans="1:11" ht="16.5" x14ac:dyDescent="0.2">
      <c r="A262" s="2"/>
      <c r="B262" s="21"/>
      <c r="C262" s="21"/>
      <c r="D262" s="21"/>
      <c r="E262" s="21"/>
      <c r="F262" s="21"/>
      <c r="G262" s="21"/>
      <c r="H262" s="21"/>
      <c r="I262" s="21"/>
      <c r="J262" s="21"/>
      <c r="K262" s="21"/>
    </row>
    <row r="263" spans="1:11" ht="16.5" x14ac:dyDescent="0.2">
      <c r="A263" s="2"/>
      <c r="B263" s="21"/>
      <c r="C263" s="21"/>
      <c r="D263" s="21"/>
      <c r="E263" s="21"/>
      <c r="F263" s="21"/>
      <c r="G263" s="21"/>
      <c r="H263" s="21"/>
      <c r="I263" s="21"/>
      <c r="J263" s="21"/>
      <c r="K263" s="21"/>
    </row>
    <row r="264" spans="1:11" ht="16.5" x14ac:dyDescent="0.2">
      <c r="A264" s="2"/>
      <c r="B264" s="21"/>
      <c r="C264" s="21"/>
      <c r="D264" s="21"/>
      <c r="E264" s="21"/>
      <c r="F264" s="21"/>
      <c r="G264" s="21"/>
      <c r="H264" s="21"/>
      <c r="I264" s="21"/>
      <c r="J264" s="21"/>
      <c r="K264" s="21"/>
    </row>
    <row r="265" spans="1:11" ht="16.5" x14ac:dyDescent="0.2">
      <c r="A265" s="2"/>
      <c r="B265" s="21"/>
      <c r="C265" s="21"/>
      <c r="D265" s="21"/>
      <c r="E265" s="21"/>
      <c r="F265" s="21"/>
      <c r="G265" s="21"/>
      <c r="H265" s="21"/>
      <c r="I265" s="21"/>
      <c r="J265" s="21"/>
      <c r="K265" s="21"/>
    </row>
    <row r="266" spans="1:11" ht="16.5" x14ac:dyDescent="0.2">
      <c r="A266" s="2"/>
      <c r="B266" s="21"/>
      <c r="C266" s="21"/>
      <c r="D266" s="21"/>
      <c r="E266" s="21"/>
      <c r="F266" s="21"/>
      <c r="G266" s="21"/>
      <c r="H266" s="21"/>
      <c r="I266" s="21"/>
      <c r="J266" s="21"/>
      <c r="K266" s="21"/>
    </row>
    <row r="267" spans="1:11" ht="16.5" x14ac:dyDescent="0.2">
      <c r="A267" s="2"/>
      <c r="B267" s="21"/>
      <c r="C267" s="21"/>
      <c r="D267" s="21"/>
      <c r="E267" s="21"/>
      <c r="F267" s="21"/>
      <c r="G267" s="21"/>
      <c r="H267" s="21"/>
      <c r="I267" s="21"/>
      <c r="J267" s="21"/>
      <c r="K267" s="21"/>
    </row>
    <row r="268" spans="1:11" ht="16.5" x14ac:dyDescent="0.2">
      <c r="A268" s="2"/>
      <c r="B268" s="21"/>
      <c r="C268" s="21"/>
      <c r="D268" s="21"/>
      <c r="E268" s="21"/>
      <c r="F268" s="21"/>
      <c r="G268" s="21"/>
      <c r="H268" s="21"/>
      <c r="I268" s="21"/>
      <c r="J268" s="21"/>
      <c r="K268" s="21"/>
    </row>
    <row r="269" spans="1:11" ht="16.5" x14ac:dyDescent="0.2">
      <c r="A269" s="2"/>
      <c r="B269" s="21"/>
      <c r="C269" s="21"/>
      <c r="D269" s="21"/>
      <c r="E269" s="21"/>
      <c r="F269" s="21"/>
      <c r="G269" s="21"/>
      <c r="H269" s="21"/>
      <c r="I269" s="21"/>
      <c r="J269" s="21"/>
      <c r="K269" s="21"/>
    </row>
    <row r="270" spans="1:11" ht="16.5" x14ac:dyDescent="0.2">
      <c r="A270" s="2"/>
      <c r="B270" s="21"/>
      <c r="C270" s="21"/>
      <c r="D270" s="21"/>
      <c r="E270" s="21"/>
      <c r="F270" s="21"/>
      <c r="G270" s="21"/>
      <c r="H270" s="21"/>
      <c r="I270" s="21"/>
      <c r="J270" s="21"/>
      <c r="K270" s="21"/>
    </row>
    <row r="271" spans="1:11" ht="16.5" x14ac:dyDescent="0.2">
      <c r="A271" s="299" t="s">
        <v>88</v>
      </c>
      <c r="B271" s="299"/>
      <c r="C271" s="299"/>
      <c r="D271" s="299"/>
      <c r="E271" s="299"/>
      <c r="F271" s="299"/>
      <c r="G271" s="299"/>
      <c r="H271" s="299"/>
      <c r="I271" s="299"/>
      <c r="J271" s="299"/>
      <c r="K271" s="10"/>
    </row>
    <row r="272" spans="1:11" ht="17.25" customHeight="1" x14ac:dyDescent="0.2">
      <c r="A272" s="290" t="s">
        <v>46</v>
      </c>
      <c r="B272" s="290"/>
      <c r="C272" s="290"/>
      <c r="D272" s="290"/>
      <c r="E272" s="290"/>
      <c r="F272" s="290"/>
      <c r="G272" s="290"/>
      <c r="H272" s="290"/>
      <c r="I272" s="290"/>
      <c r="J272" s="290"/>
      <c r="K272" s="12"/>
    </row>
    <row r="273" spans="1:12" ht="17.25" customHeight="1" x14ac:dyDescent="0.2">
      <c r="A273" s="290"/>
      <c r="B273" s="290"/>
      <c r="C273" s="290"/>
      <c r="D273" s="290"/>
      <c r="E273" s="290"/>
      <c r="F273" s="290"/>
      <c r="G273" s="290"/>
      <c r="H273" s="290"/>
      <c r="I273" s="290"/>
      <c r="J273" s="290"/>
      <c r="K273" s="12"/>
    </row>
    <row r="274" spans="1:12" ht="17.25" customHeight="1" x14ac:dyDescent="0.2">
      <c r="A274" s="290" t="s">
        <v>47</v>
      </c>
      <c r="B274" s="290"/>
      <c r="C274" s="290"/>
      <c r="D274" s="290"/>
      <c r="E274" s="290"/>
      <c r="F274" s="290"/>
      <c r="G274" s="290"/>
      <c r="H274" s="290"/>
      <c r="I274" s="290"/>
      <c r="J274" s="290"/>
      <c r="K274" s="12"/>
    </row>
    <row r="275" spans="1:12" ht="17.25" customHeight="1" x14ac:dyDescent="0.2">
      <c r="A275" s="290"/>
      <c r="B275" s="290"/>
      <c r="C275" s="290"/>
      <c r="D275" s="290"/>
      <c r="E275" s="290"/>
      <c r="F275" s="290"/>
      <c r="G275" s="290"/>
      <c r="H275" s="290"/>
      <c r="I275" s="290"/>
      <c r="J275" s="290"/>
      <c r="K275" s="12"/>
    </row>
    <row r="276" spans="1:12" ht="16.5" x14ac:dyDescent="0.2">
      <c r="A276" s="2"/>
      <c r="B276" s="21"/>
      <c r="C276" s="21"/>
      <c r="D276" s="21"/>
      <c r="E276" s="21"/>
      <c r="F276" s="21"/>
      <c r="G276" s="21"/>
      <c r="H276" s="21"/>
      <c r="I276" s="21"/>
      <c r="J276" s="21"/>
      <c r="K276" s="21"/>
    </row>
    <row r="277" spans="1:12" ht="17" thickBot="1" x14ac:dyDescent="0.25">
      <c r="A277" s="300" t="s">
        <v>21</v>
      </c>
      <c r="B277" s="300"/>
      <c r="C277" s="300"/>
      <c r="D277" s="300"/>
      <c r="E277" s="300"/>
      <c r="F277" s="300"/>
      <c r="G277" s="300"/>
      <c r="H277" s="300"/>
      <c r="I277" s="300"/>
      <c r="J277" s="300"/>
      <c r="K277" s="10"/>
    </row>
    <row r="278" spans="1:12" ht="17.25" customHeight="1" x14ac:dyDescent="0.2">
      <c r="B278" s="296" t="s">
        <v>90</v>
      </c>
      <c r="C278" s="297"/>
      <c r="D278" s="297"/>
      <c r="E278" s="297"/>
      <c r="F278" s="297"/>
      <c r="G278" s="297"/>
      <c r="H278" s="297"/>
      <c r="I278" s="298"/>
      <c r="J278" s="29"/>
      <c r="K278" s="49"/>
    </row>
    <row r="279" spans="1:12" ht="17.25" customHeight="1" x14ac:dyDescent="0.2">
      <c r="B279" s="264" t="s">
        <v>22</v>
      </c>
      <c r="C279" s="265"/>
      <c r="D279" s="270" t="str">
        <f>IF(L279&lt;&gt;"",RIGHT(L279,LEN(L279)-1),"")</f>
        <v>テレビ3台、ラジオ5器、タブレット端末2台、ファックス2台、携帯電話5台、携帯電話用バッテリー3個、乾電池20個</v>
      </c>
      <c r="E279" s="271"/>
      <c r="F279" s="271"/>
      <c r="G279" s="271"/>
      <c r="H279" s="271"/>
      <c r="I279" s="272"/>
      <c r="J279" s="108"/>
      <c r="K279" s="16"/>
      <c r="L279" s="135"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、テレビ3台、ラジオ5器、タブレット端末2台、ファックス2台、携帯電話5台、携帯電話用バッテリー3個、乾電池20個</v>
      </c>
    </row>
    <row r="280" spans="1:12" ht="17.25" customHeight="1" x14ac:dyDescent="0.2">
      <c r="B280" s="266"/>
      <c r="C280" s="267"/>
      <c r="D280" s="273"/>
      <c r="E280" s="274"/>
      <c r="F280" s="274"/>
      <c r="G280" s="274"/>
      <c r="H280" s="274"/>
      <c r="I280" s="275"/>
      <c r="J280" s="108"/>
      <c r="K280" s="83"/>
    </row>
    <row r="281" spans="1:12" ht="17.25" customHeight="1" x14ac:dyDescent="0.2">
      <c r="B281" s="268"/>
      <c r="C281" s="269"/>
      <c r="D281" s="276"/>
      <c r="E281" s="277"/>
      <c r="F281" s="277"/>
      <c r="G281" s="277"/>
      <c r="H281" s="277"/>
      <c r="I281" s="278"/>
      <c r="J281" s="108"/>
      <c r="K281" s="16"/>
    </row>
    <row r="282" spans="1:12" ht="17.25" customHeight="1" x14ac:dyDescent="0.2">
      <c r="B282" s="264" t="s">
        <v>144</v>
      </c>
      <c r="C282" s="265"/>
      <c r="D282" s="249" t="str">
        <f>IF(L282&lt;&gt;"",RIGHT(L282,LEN(L282)-1),"")</f>
        <v>従業員名簿、利用者名簿、案内旗1枚、携帯電話5台、携帯電話用バッテリー3個、拡声器1台、懐中電灯5台、乾電池20個、ライフジャケット10着、蛍光塗料1個</v>
      </c>
      <c r="E282" s="250"/>
      <c r="F282" s="250"/>
      <c r="G282" s="250"/>
      <c r="H282" s="250"/>
      <c r="I282" s="251"/>
      <c r="J282" s="108"/>
      <c r="K282" s="16"/>
      <c r="L282" s="135"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、従業員名簿、利用者名簿、案内旗1枚、携帯電話5台、携帯電話用バッテリー3個、拡声器1台、懐中電灯5台、乾電池20個、ライフジャケット10着、蛍光塗料1個</v>
      </c>
    </row>
    <row r="283" spans="1:12" ht="17.25" customHeight="1" x14ac:dyDescent="0.2">
      <c r="B283" s="266"/>
      <c r="C283" s="267"/>
      <c r="D283" s="279"/>
      <c r="E283" s="280"/>
      <c r="F283" s="280"/>
      <c r="G283" s="280"/>
      <c r="H283" s="280"/>
      <c r="I283" s="281"/>
      <c r="J283" s="108"/>
      <c r="K283" s="79"/>
    </row>
    <row r="284" spans="1:12" ht="17.25" customHeight="1" x14ac:dyDescent="0.2">
      <c r="B284" s="266"/>
      <c r="C284" s="267"/>
      <c r="D284" s="279"/>
      <c r="E284" s="280"/>
      <c r="F284" s="280"/>
      <c r="G284" s="280"/>
      <c r="H284" s="280"/>
      <c r="I284" s="281"/>
      <c r="J284" s="108"/>
      <c r="K284" s="16"/>
    </row>
    <row r="285" spans="1:12" ht="17.25" customHeight="1" x14ac:dyDescent="0.2">
      <c r="B285" s="268"/>
      <c r="C285" s="269"/>
      <c r="D285" s="279"/>
      <c r="E285" s="280"/>
      <c r="F285" s="280"/>
      <c r="G285" s="280"/>
      <c r="H285" s="280"/>
      <c r="I285" s="281"/>
      <c r="J285" s="108"/>
      <c r="K285" s="16"/>
    </row>
    <row r="286" spans="1:12" ht="17.25" customHeight="1" x14ac:dyDescent="0.2">
      <c r="B286" s="264" t="s">
        <v>87</v>
      </c>
      <c r="C286" s="265"/>
      <c r="D286" s="249" t="str">
        <f>IF(L286&lt;&gt;"",RIGHT(L286,LEN(L286)-1),"")</f>
        <v>水3日分、食料3日分、寝具10人分、防寒具10人分</v>
      </c>
      <c r="E286" s="250"/>
      <c r="F286" s="250"/>
      <c r="G286" s="250"/>
      <c r="H286" s="250"/>
      <c r="I286" s="251"/>
      <c r="J286" s="109"/>
      <c r="K286" s="83"/>
      <c r="L286" s="135"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、水3日分、食料3日分、寝具10人分、防寒具10人分</v>
      </c>
    </row>
    <row r="287" spans="1:12" ht="17.25" customHeight="1" x14ac:dyDescent="0.2">
      <c r="B287" s="268"/>
      <c r="C287" s="269"/>
      <c r="D287" s="252"/>
      <c r="E287" s="253"/>
      <c r="F287" s="253"/>
      <c r="G287" s="253"/>
      <c r="H287" s="253"/>
      <c r="I287" s="254"/>
      <c r="J287" s="109"/>
      <c r="K287" s="83"/>
    </row>
    <row r="288" spans="1:12" ht="17.25" customHeight="1" x14ac:dyDescent="0.2">
      <c r="B288" s="264" t="s">
        <v>72</v>
      </c>
      <c r="C288" s="265"/>
      <c r="D288" s="249" t="str">
        <f>IF(L288&lt;&gt;"",RIGHT(L288,LEN(L288)-1),"")</f>
        <v>おむつ100枚、おしりふき100枚、おやつ30個、おんぶひも3個</v>
      </c>
      <c r="E288" s="250"/>
      <c r="F288" s="250"/>
      <c r="G288" s="250"/>
      <c r="H288" s="250"/>
      <c r="I288" s="251"/>
      <c r="J288" s="109"/>
      <c r="K288" s="83"/>
      <c r="L288" s="135"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、おむつ100枚、おしりふき100枚、おやつ30個、おんぶひも3個</v>
      </c>
    </row>
    <row r="289" spans="1:12" ht="17.25" customHeight="1" x14ac:dyDescent="0.2">
      <c r="B289" s="268"/>
      <c r="C289" s="269"/>
      <c r="D289" s="252"/>
      <c r="E289" s="253"/>
      <c r="F289" s="253"/>
      <c r="G289" s="253"/>
      <c r="H289" s="253"/>
      <c r="I289" s="254"/>
      <c r="J289" s="109"/>
      <c r="K289" s="83"/>
    </row>
    <row r="290" spans="1:12" ht="17.25" customHeight="1" x14ac:dyDescent="0.2">
      <c r="B290" s="264" t="s">
        <v>89</v>
      </c>
      <c r="C290" s="265"/>
      <c r="D290" s="249" t="str">
        <f>IF(L290&lt;&gt;"",RIGHT(L290,LEN(L290)-1),"")</f>
        <v>ウエットティッシュ100枚、ゴミ袋10枚、タオル10枚</v>
      </c>
      <c r="E290" s="250"/>
      <c r="F290" s="250"/>
      <c r="G290" s="250"/>
      <c r="H290" s="250"/>
      <c r="I290" s="251"/>
      <c r="J290" s="109"/>
      <c r="K290" s="83"/>
      <c r="L290" s="135"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、ウエットティッシュ100枚、ゴミ袋10枚、タオル10枚</v>
      </c>
    </row>
    <row r="291" spans="1:12" ht="17.25" customHeight="1" thickBot="1" x14ac:dyDescent="0.25">
      <c r="B291" s="291"/>
      <c r="C291" s="292"/>
      <c r="D291" s="293"/>
      <c r="E291" s="294"/>
      <c r="F291" s="294"/>
      <c r="G291" s="294"/>
      <c r="H291" s="294"/>
      <c r="I291" s="295"/>
      <c r="J291" s="109"/>
      <c r="K291" s="83"/>
    </row>
    <row r="292" spans="1:12" ht="17.25" customHeight="1" thickBot="1" x14ac:dyDescent="0.25">
      <c r="A292" s="34"/>
      <c r="B292" s="20"/>
      <c r="C292" s="20"/>
      <c r="D292" s="14"/>
      <c r="E292" s="14"/>
      <c r="F292" s="14"/>
      <c r="G292" s="14"/>
      <c r="H292" s="14"/>
      <c r="I292" s="14"/>
      <c r="J292" s="14"/>
      <c r="K292" s="14"/>
    </row>
    <row r="293" spans="1:12" ht="17.25" customHeight="1" x14ac:dyDescent="0.2">
      <c r="B293" s="296" t="s">
        <v>91</v>
      </c>
      <c r="C293" s="297"/>
      <c r="D293" s="297"/>
      <c r="E293" s="297"/>
      <c r="F293" s="297"/>
      <c r="G293" s="297"/>
      <c r="H293" s="297"/>
      <c r="I293" s="298"/>
      <c r="J293" s="29"/>
      <c r="K293" s="49"/>
    </row>
    <row r="294" spans="1:12" ht="17.25" customHeight="1" x14ac:dyDescent="0.2">
      <c r="B294" s="284" t="str">
        <f>IF(L294&lt;&gt;"",RIGHT(L294,LEN(L294)-1),"")</f>
        <v>土のう20個、止水板2台</v>
      </c>
      <c r="C294" s="285"/>
      <c r="D294" s="285"/>
      <c r="E294" s="285"/>
      <c r="F294" s="285"/>
      <c r="G294" s="285"/>
      <c r="H294" s="285"/>
      <c r="I294" s="286"/>
      <c r="J294" s="109"/>
      <c r="K294" s="83"/>
      <c r="L294" s="135"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、土のう20個、止水板2台</v>
      </c>
    </row>
    <row r="295" spans="1:12" ht="17.25" customHeight="1" thickBot="1" x14ac:dyDescent="0.25">
      <c r="B295" s="287"/>
      <c r="C295" s="288"/>
      <c r="D295" s="288"/>
      <c r="E295" s="288"/>
      <c r="F295" s="288"/>
      <c r="G295" s="288"/>
      <c r="H295" s="288"/>
      <c r="I295" s="289"/>
      <c r="J295" s="109"/>
      <c r="K295" s="83"/>
    </row>
    <row r="296" spans="1:12" ht="18" customHeight="1" x14ac:dyDescent="0.2">
      <c r="A296" s="80"/>
      <c r="B296" s="80"/>
      <c r="C296" s="80"/>
      <c r="D296" s="80"/>
      <c r="E296" s="80"/>
      <c r="F296" s="80"/>
      <c r="G296" s="80"/>
      <c r="H296" s="80"/>
      <c r="I296" s="80"/>
      <c r="J296" s="80"/>
      <c r="K296" s="80"/>
    </row>
    <row r="297" spans="1:12" ht="18" customHeight="1" x14ac:dyDescent="0.2">
      <c r="A297" s="80"/>
      <c r="B297" s="80"/>
      <c r="C297" s="80"/>
      <c r="D297" s="80"/>
      <c r="E297" s="80"/>
      <c r="F297" s="80"/>
      <c r="G297" s="80"/>
      <c r="H297" s="80"/>
      <c r="I297" s="80"/>
      <c r="J297" s="80"/>
      <c r="K297" s="80"/>
    </row>
    <row r="298" spans="1:12" ht="18" customHeight="1" x14ac:dyDescent="0.2">
      <c r="A298" s="299" t="s">
        <v>92</v>
      </c>
      <c r="B298" s="299"/>
      <c r="C298" s="299"/>
      <c r="D298" s="299"/>
      <c r="E298" s="299"/>
      <c r="F298" s="299"/>
      <c r="G298" s="299"/>
      <c r="H298" s="299"/>
      <c r="I298" s="299"/>
      <c r="J298" s="299"/>
      <c r="K298" s="80"/>
    </row>
    <row r="299" spans="1:12" ht="18" customHeight="1" x14ac:dyDescent="0.2">
      <c r="A299" s="290" t="s">
        <v>93</v>
      </c>
      <c r="B299" s="290"/>
      <c r="C299" s="290"/>
      <c r="D299" s="290"/>
      <c r="E299" s="290"/>
      <c r="F299" s="290"/>
      <c r="G299" s="290"/>
      <c r="H299" s="290"/>
      <c r="I299" s="290"/>
      <c r="J299" s="290"/>
      <c r="K299" s="80"/>
    </row>
    <row r="300" spans="1:12" ht="18" customHeight="1" x14ac:dyDescent="0.2">
      <c r="A300" s="110"/>
      <c r="B300" s="110"/>
      <c r="C300" s="110"/>
      <c r="D300" s="110"/>
      <c r="E300" s="110"/>
      <c r="F300" s="110"/>
      <c r="G300" s="110"/>
      <c r="H300" s="110"/>
      <c r="I300" s="110"/>
      <c r="J300" s="110"/>
      <c r="K300" s="110"/>
    </row>
    <row r="301" spans="1:12" ht="18" customHeight="1" x14ac:dyDescent="0.2">
      <c r="A301" s="290" t="s">
        <v>117</v>
      </c>
      <c r="B301" s="290"/>
      <c r="C301" s="290"/>
      <c r="D301" s="290"/>
      <c r="E301" s="290"/>
      <c r="F301" s="290"/>
      <c r="G301" s="290"/>
      <c r="H301" s="290"/>
      <c r="I301" s="290"/>
      <c r="J301" s="290"/>
      <c r="K301" s="110"/>
    </row>
    <row r="302" spans="1:12" ht="18" customHeight="1" x14ac:dyDescent="0.2">
      <c r="A302" s="255"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2" s="255"/>
      <c r="C302" s="255"/>
      <c r="D302" s="255"/>
      <c r="E302" s="255"/>
      <c r="F302" s="255"/>
      <c r="G302" s="255"/>
      <c r="H302" s="255"/>
      <c r="I302" s="255"/>
      <c r="J302" s="255"/>
      <c r="K302" s="80"/>
    </row>
    <row r="303" spans="1:12" ht="18" customHeight="1" x14ac:dyDescent="0.2">
      <c r="A303" s="255"/>
      <c r="B303" s="255"/>
      <c r="C303" s="255"/>
      <c r="D303" s="255"/>
      <c r="E303" s="255"/>
      <c r="F303" s="255"/>
      <c r="G303" s="255"/>
      <c r="H303" s="255"/>
      <c r="I303" s="255"/>
      <c r="J303" s="255"/>
      <c r="K303" s="110"/>
    </row>
    <row r="304" spans="1:12" ht="18" customHeight="1" x14ac:dyDescent="0.2">
      <c r="A304" s="255"/>
      <c r="B304" s="255"/>
      <c r="C304" s="255"/>
      <c r="D304" s="255"/>
      <c r="E304" s="255"/>
      <c r="F304" s="255"/>
      <c r="G304" s="255"/>
      <c r="H304" s="255"/>
      <c r="I304" s="255"/>
      <c r="J304" s="255"/>
      <c r="K304" s="110"/>
    </row>
    <row r="305" spans="1:11" ht="18" customHeight="1" x14ac:dyDescent="0.2">
      <c r="A305" s="255" t="s">
        <v>118</v>
      </c>
      <c r="B305" s="255"/>
      <c r="C305" s="255"/>
      <c r="D305" s="255"/>
      <c r="E305" s="255"/>
      <c r="F305" s="255"/>
      <c r="G305" s="255"/>
      <c r="H305" s="255"/>
      <c r="I305" s="255"/>
      <c r="J305" s="255"/>
      <c r="K305" s="110"/>
    </row>
    <row r="306" spans="1:11" ht="18" customHeight="1" x14ac:dyDescent="0.2">
      <c r="A306" s="255"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06" s="255"/>
      <c r="C306" s="255"/>
      <c r="D306" s="255"/>
      <c r="E306" s="255"/>
      <c r="F306" s="255"/>
      <c r="G306" s="255"/>
      <c r="H306" s="255"/>
      <c r="I306" s="255"/>
      <c r="J306" s="255"/>
      <c r="K306" s="80"/>
    </row>
    <row r="307" spans="1:11" ht="18" customHeight="1" x14ac:dyDescent="0.2">
      <c r="A307" s="255"/>
      <c r="B307" s="255"/>
      <c r="C307" s="255"/>
      <c r="D307" s="255"/>
      <c r="E307" s="255"/>
      <c r="F307" s="255"/>
      <c r="G307" s="255"/>
      <c r="H307" s="255"/>
      <c r="I307" s="255"/>
      <c r="J307" s="255"/>
      <c r="K307" s="80"/>
    </row>
    <row r="308" spans="1:11" ht="27.5" customHeight="1" x14ac:dyDescent="0.2">
      <c r="A308" s="255"/>
      <c r="B308" s="255"/>
      <c r="C308" s="255"/>
      <c r="D308" s="255"/>
      <c r="E308" s="255"/>
      <c r="F308" s="255"/>
      <c r="G308" s="255"/>
      <c r="H308" s="255"/>
      <c r="I308" s="255"/>
      <c r="J308" s="255"/>
      <c r="K308" s="80"/>
    </row>
    <row r="309" spans="1:11" ht="18" customHeight="1" x14ac:dyDescent="0.2">
      <c r="A309" s="129"/>
      <c r="B309" s="129"/>
      <c r="C309" s="129"/>
      <c r="D309" s="129"/>
      <c r="E309" s="129"/>
      <c r="F309" s="129"/>
      <c r="G309" s="129"/>
      <c r="H309" s="129"/>
      <c r="I309" s="129"/>
      <c r="J309" s="129"/>
      <c r="K309" s="130"/>
    </row>
    <row r="310" spans="1:11" ht="18" customHeight="1" x14ac:dyDescent="0.2">
      <c r="A310" s="186" t="s">
        <v>322</v>
      </c>
      <c r="B310" s="129"/>
      <c r="C310" s="129"/>
      <c r="D310" s="129"/>
      <c r="E310" s="129"/>
      <c r="F310" s="129"/>
      <c r="G310" s="129"/>
      <c r="H310" s="129"/>
      <c r="I310" s="129"/>
      <c r="J310" s="129"/>
      <c r="K310" s="130"/>
    </row>
    <row r="311" spans="1:11" ht="18" customHeight="1" x14ac:dyDescent="0.2">
      <c r="A311" s="247" t="s">
        <v>323</v>
      </c>
      <c r="B311" s="248"/>
      <c r="C311" s="248"/>
      <c r="D311" s="248"/>
      <c r="E311" s="245">
        <f>入力シート!C203</f>
        <v>44013</v>
      </c>
      <c r="F311" s="246"/>
      <c r="G311" s="246"/>
      <c r="H311" s="246"/>
      <c r="I311" s="129"/>
      <c r="J311" s="129"/>
      <c r="K311" s="130"/>
    </row>
    <row r="312" spans="1:11" ht="18" customHeight="1" x14ac:dyDescent="0.2">
      <c r="A312" s="129"/>
      <c r="B312" s="243"/>
      <c r="C312" s="244"/>
      <c r="D312" s="244"/>
      <c r="E312" s="244"/>
      <c r="F312" s="129"/>
      <c r="G312" s="129"/>
      <c r="H312" s="129"/>
      <c r="I312" s="129"/>
      <c r="J312" s="129"/>
      <c r="K312" s="130"/>
    </row>
    <row r="313" spans="1:11" ht="18" customHeight="1" x14ac:dyDescent="0.2">
      <c r="A313" s="129"/>
      <c r="B313" s="129"/>
      <c r="C313" s="129"/>
      <c r="D313" s="129"/>
      <c r="E313" s="129"/>
      <c r="F313" s="129"/>
      <c r="G313" s="129"/>
      <c r="H313" s="129"/>
      <c r="I313" s="129"/>
      <c r="J313" s="129"/>
      <c r="K313" s="130"/>
    </row>
    <row r="314" spans="1:11" ht="18" customHeight="1" x14ac:dyDescent="0.2">
      <c r="A314" s="129"/>
      <c r="B314" s="129"/>
      <c r="C314" s="129"/>
      <c r="D314" s="129"/>
      <c r="E314" s="129"/>
      <c r="F314" s="129"/>
      <c r="G314" s="129"/>
      <c r="H314" s="129"/>
      <c r="I314" s="129"/>
      <c r="J314" s="129"/>
      <c r="K314" s="130"/>
    </row>
    <row r="315" spans="1:11" ht="18" customHeight="1" x14ac:dyDescent="0.2">
      <c r="A315" s="80"/>
      <c r="B315" s="80"/>
      <c r="C315" s="80"/>
      <c r="D315" s="80"/>
      <c r="E315" s="80"/>
      <c r="F315" s="80"/>
      <c r="G315" s="80"/>
      <c r="H315" s="80"/>
      <c r="I315" s="80"/>
      <c r="J315" s="80"/>
      <c r="K315" s="80"/>
    </row>
    <row r="316" spans="1:11" ht="16.5" x14ac:dyDescent="0.2">
      <c r="A316" s="2" t="s">
        <v>23</v>
      </c>
      <c r="B316" s="21"/>
      <c r="C316" s="21"/>
      <c r="D316" s="21"/>
      <c r="E316" s="21"/>
      <c r="F316" s="21"/>
      <c r="G316" s="21"/>
      <c r="H316" s="21"/>
      <c r="I316" s="21"/>
      <c r="J316" s="21"/>
      <c r="K316" s="21"/>
    </row>
    <row r="317" spans="1:11" ht="16.5" x14ac:dyDescent="0.2">
      <c r="A317" s="2"/>
      <c r="B317" s="21"/>
      <c r="C317" s="21"/>
      <c r="D317" s="21"/>
      <c r="E317" s="21"/>
      <c r="F317" s="21"/>
      <c r="G317" s="21"/>
      <c r="H317" s="21"/>
      <c r="I317" s="21"/>
      <c r="J317" s="21"/>
      <c r="K317" s="21"/>
    </row>
    <row r="318" spans="1:11" ht="16.5" x14ac:dyDescent="0.2">
      <c r="A318" s="2"/>
      <c r="B318" s="21"/>
      <c r="C318" s="21"/>
      <c r="D318" s="21"/>
      <c r="E318" s="21"/>
      <c r="F318" s="21"/>
      <c r="G318" s="21"/>
      <c r="H318" s="21"/>
      <c r="I318" s="21"/>
      <c r="J318" s="21"/>
      <c r="K318" s="21"/>
    </row>
  </sheetData>
  <mergeCells count="143">
    <mergeCell ref="A138:J138"/>
    <mergeCell ref="A52:J52"/>
    <mergeCell ref="A53:J54"/>
    <mergeCell ref="A228:J228"/>
    <mergeCell ref="C189:J189"/>
    <mergeCell ref="C188:J188"/>
    <mergeCell ref="B208:J209"/>
    <mergeCell ref="A229:J229"/>
    <mergeCell ref="A213:J213"/>
    <mergeCell ref="A214:J215"/>
    <mergeCell ref="F66:G66"/>
    <mergeCell ref="H66:I66"/>
    <mergeCell ref="A91:J91"/>
    <mergeCell ref="F160:F168"/>
    <mergeCell ref="G160:H168"/>
    <mergeCell ref="G151:H152"/>
    <mergeCell ref="I151:J152"/>
    <mergeCell ref="A149:E149"/>
    <mergeCell ref="A135:J135"/>
    <mergeCell ref="B65:C65"/>
    <mergeCell ref="D65:E65"/>
    <mergeCell ref="B67:C67"/>
    <mergeCell ref="D67:E67"/>
    <mergeCell ref="B62:E62"/>
    <mergeCell ref="A16:J17"/>
    <mergeCell ref="A37:J38"/>
    <mergeCell ref="A31:J32"/>
    <mergeCell ref="A48:J48"/>
    <mergeCell ref="G140:H147"/>
    <mergeCell ref="I140:J147"/>
    <mergeCell ref="A140:E140"/>
    <mergeCell ref="G139:H139"/>
    <mergeCell ref="I139:J139"/>
    <mergeCell ref="F140:F147"/>
    <mergeCell ref="A139:E139"/>
    <mergeCell ref="A49:J50"/>
    <mergeCell ref="A56:J56"/>
    <mergeCell ref="B142:E143"/>
    <mergeCell ref="B144:E145"/>
    <mergeCell ref="B61:I61"/>
    <mergeCell ref="B64:C64"/>
    <mergeCell ref="D64:E64"/>
    <mergeCell ref="A92:J93"/>
    <mergeCell ref="A94:B94"/>
    <mergeCell ref="A136:J136"/>
    <mergeCell ref="A59:J59"/>
    <mergeCell ref="B146:E147"/>
    <mergeCell ref="A57:J57"/>
    <mergeCell ref="F62:I62"/>
    <mergeCell ref="B63:C63"/>
    <mergeCell ref="D63:E63"/>
    <mergeCell ref="F63:G63"/>
    <mergeCell ref="H63:I63"/>
    <mergeCell ref="B106:I108"/>
    <mergeCell ref="B66:C66"/>
    <mergeCell ref="D66:E66"/>
    <mergeCell ref="F65:G65"/>
    <mergeCell ref="H65:I65"/>
    <mergeCell ref="A301:J301"/>
    <mergeCell ref="D245:E246"/>
    <mergeCell ref="B150:E151"/>
    <mergeCell ref="B152:E152"/>
    <mergeCell ref="G155:H156"/>
    <mergeCell ref="I155:J156"/>
    <mergeCell ref="G157:H158"/>
    <mergeCell ref="I157:J158"/>
    <mergeCell ref="F149:F158"/>
    <mergeCell ref="B153:E154"/>
    <mergeCell ref="G149:H150"/>
    <mergeCell ref="I149:J150"/>
    <mergeCell ref="G153:H154"/>
    <mergeCell ref="I153:J154"/>
    <mergeCell ref="D193:J195"/>
    <mergeCell ref="A240:J240"/>
    <mergeCell ref="A235:J235"/>
    <mergeCell ref="A236:J237"/>
    <mergeCell ref="A239:J239"/>
    <mergeCell ref="A230:J233"/>
    <mergeCell ref="A216:J217"/>
    <mergeCell ref="B243:C244"/>
    <mergeCell ref="B245:C246"/>
    <mergeCell ref="F242:G242"/>
    <mergeCell ref="H242:I242"/>
    <mergeCell ref="D242:E242"/>
    <mergeCell ref="D243:E244"/>
    <mergeCell ref="A182:J182"/>
    <mergeCell ref="A183:J183"/>
    <mergeCell ref="B210:J211"/>
    <mergeCell ref="D186:J186"/>
    <mergeCell ref="D199:J200"/>
    <mergeCell ref="C204:J204"/>
    <mergeCell ref="C203:J203"/>
    <mergeCell ref="C202:J202"/>
    <mergeCell ref="C201:J201"/>
    <mergeCell ref="D205:J206"/>
    <mergeCell ref="D286:I287"/>
    <mergeCell ref="A305:J305"/>
    <mergeCell ref="B167:E168"/>
    <mergeCell ref="A184:J184"/>
    <mergeCell ref="B155:E156"/>
    <mergeCell ref="B157:E158"/>
    <mergeCell ref="B163:E164"/>
    <mergeCell ref="B165:E166"/>
    <mergeCell ref="I160:J168"/>
    <mergeCell ref="A160:E160"/>
    <mergeCell ref="B161:E162"/>
    <mergeCell ref="F243:G244"/>
    <mergeCell ref="A218:J218"/>
    <mergeCell ref="B219:J219"/>
    <mergeCell ref="B282:C285"/>
    <mergeCell ref="A169:J169"/>
    <mergeCell ref="A201:B207"/>
    <mergeCell ref="C207:J207"/>
    <mergeCell ref="D196:J198"/>
    <mergeCell ref="C187:J187"/>
    <mergeCell ref="D190:J190"/>
    <mergeCell ref="C191:J191"/>
    <mergeCell ref="C192:J192"/>
    <mergeCell ref="A302:J304"/>
    <mergeCell ref="B312:E312"/>
    <mergeCell ref="E311:H311"/>
    <mergeCell ref="A311:D311"/>
    <mergeCell ref="D288:I289"/>
    <mergeCell ref="A306:J308"/>
    <mergeCell ref="F245:G246"/>
    <mergeCell ref="H243:I244"/>
    <mergeCell ref="B279:C281"/>
    <mergeCell ref="D279:I281"/>
    <mergeCell ref="D282:I285"/>
    <mergeCell ref="H245:I246"/>
    <mergeCell ref="B294:I295"/>
    <mergeCell ref="A299:J299"/>
    <mergeCell ref="B288:C289"/>
    <mergeCell ref="B286:C287"/>
    <mergeCell ref="B290:C291"/>
    <mergeCell ref="D290:I291"/>
    <mergeCell ref="B278:I278"/>
    <mergeCell ref="B293:I293"/>
    <mergeCell ref="A298:J298"/>
    <mergeCell ref="A271:J271"/>
    <mergeCell ref="A272:J273"/>
    <mergeCell ref="A274:J275"/>
    <mergeCell ref="A277:J277"/>
  </mergeCells>
  <phoneticPr fontId="9"/>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21"/>
  <sheetViews>
    <sheetView zoomScaleNormal="100" workbookViewId="0"/>
  </sheetViews>
  <sheetFormatPr defaultRowHeight="13" x14ac:dyDescent="0.2"/>
  <cols>
    <col min="1" max="1" width="2.453125" customWidth="1"/>
    <col min="2" max="3" width="2.1796875" customWidth="1"/>
    <col min="4" max="7" width="2.6328125" customWidth="1"/>
    <col min="8" max="12" width="3.453125" customWidth="1"/>
    <col min="13" max="19" width="3.6328125" customWidth="1"/>
    <col min="20" max="31" width="5.90625" customWidth="1"/>
  </cols>
  <sheetData>
    <row r="2" spans="2:47" s="176" customFormat="1" ht="18.75" customHeight="1" x14ac:dyDescent="0.2">
      <c r="B2" s="176" t="s">
        <v>317</v>
      </c>
      <c r="Z2" s="177"/>
      <c r="AA2" s="177"/>
      <c r="AB2" s="177"/>
      <c r="AC2" s="177"/>
      <c r="AD2" s="177"/>
      <c r="AE2" s="177"/>
    </row>
    <row r="3" spans="2:47" s="176" customFormat="1" ht="41.25" customHeight="1" x14ac:dyDescent="0.2">
      <c r="B3" s="425" t="s">
        <v>260</v>
      </c>
      <c r="C3" s="426"/>
      <c r="D3" s="427" t="s">
        <v>261</v>
      </c>
      <c r="E3" s="428"/>
      <c r="F3" s="428"/>
      <c r="G3" s="429"/>
      <c r="H3" s="427" t="s">
        <v>262</v>
      </c>
      <c r="I3" s="428"/>
      <c r="J3" s="428"/>
      <c r="K3" s="428"/>
      <c r="L3" s="429"/>
      <c r="M3" s="427" t="s">
        <v>263</v>
      </c>
      <c r="N3" s="428"/>
      <c r="O3" s="428"/>
      <c r="P3" s="428"/>
      <c r="Q3" s="428"/>
      <c r="R3" s="428"/>
      <c r="S3" s="429"/>
      <c r="T3" s="430" t="s">
        <v>264</v>
      </c>
      <c r="U3" s="431"/>
      <c r="V3" s="426"/>
      <c r="W3" s="430" t="s">
        <v>265</v>
      </c>
      <c r="X3" s="431"/>
      <c r="Y3" s="426"/>
      <c r="Z3" s="421" t="s">
        <v>314</v>
      </c>
      <c r="AA3" s="422"/>
      <c r="AB3" s="423"/>
      <c r="AC3" s="421" t="s">
        <v>315</v>
      </c>
      <c r="AD3" s="422"/>
      <c r="AE3" s="423"/>
      <c r="AK3" s="406"/>
      <c r="AL3" s="405"/>
      <c r="AM3" s="405"/>
      <c r="AN3" s="424"/>
      <c r="AO3" s="405"/>
      <c r="AP3" s="405"/>
      <c r="AQ3" s="405"/>
      <c r="AR3" s="405"/>
      <c r="AS3" s="406"/>
      <c r="AT3" s="406"/>
      <c r="AU3" s="406"/>
    </row>
    <row r="4" spans="2:47" s="176" customFormat="1" ht="25.5" customHeight="1" x14ac:dyDescent="0.2">
      <c r="B4" s="407">
        <v>1</v>
      </c>
      <c r="C4" s="408"/>
      <c r="D4" s="409" t="s">
        <v>266</v>
      </c>
      <c r="E4" s="410"/>
      <c r="F4" s="410"/>
      <c r="G4" s="411"/>
      <c r="H4" s="409" t="s">
        <v>267</v>
      </c>
      <c r="I4" s="410"/>
      <c r="J4" s="410"/>
      <c r="K4" s="410"/>
      <c r="L4" s="411"/>
      <c r="M4" s="409" t="s">
        <v>268</v>
      </c>
      <c r="N4" s="410"/>
      <c r="O4" s="410"/>
      <c r="P4" s="410"/>
      <c r="Q4" s="410"/>
      <c r="R4" s="410"/>
      <c r="S4" s="411"/>
      <c r="T4" s="412">
        <v>1.2</v>
      </c>
      <c r="U4" s="413"/>
      <c r="V4" s="414"/>
      <c r="W4" s="412">
        <v>1.5</v>
      </c>
      <c r="X4" s="413"/>
      <c r="Y4" s="414"/>
      <c r="Z4" s="415">
        <v>2</v>
      </c>
      <c r="AA4" s="416"/>
      <c r="AB4" s="417"/>
      <c r="AC4" s="418">
        <v>2.2999999999999998</v>
      </c>
      <c r="AD4" s="419"/>
      <c r="AE4" s="420"/>
      <c r="AK4" s="402"/>
      <c r="AL4" s="403"/>
      <c r="AM4" s="403"/>
      <c r="AN4" s="404"/>
      <c r="AO4" s="402"/>
      <c r="AP4" s="403"/>
      <c r="AQ4" s="403"/>
      <c r="AR4" s="404"/>
      <c r="AS4" s="402"/>
      <c r="AT4" s="402"/>
      <c r="AU4" s="402"/>
    </row>
    <row r="5" spans="2:47" s="176" customFormat="1" ht="25.5" customHeight="1" x14ac:dyDescent="0.2">
      <c r="B5" s="407">
        <v>2</v>
      </c>
      <c r="C5" s="408"/>
      <c r="D5" s="409" t="s">
        <v>269</v>
      </c>
      <c r="E5" s="410"/>
      <c r="F5" s="410"/>
      <c r="G5" s="411"/>
      <c r="H5" s="409" t="s">
        <v>270</v>
      </c>
      <c r="I5" s="410"/>
      <c r="J5" s="410"/>
      <c r="K5" s="410"/>
      <c r="L5" s="411"/>
      <c r="M5" s="409" t="s">
        <v>271</v>
      </c>
      <c r="N5" s="410"/>
      <c r="O5" s="410"/>
      <c r="P5" s="410"/>
      <c r="Q5" s="410"/>
      <c r="R5" s="410"/>
      <c r="S5" s="411"/>
      <c r="T5" s="412">
        <v>1.4</v>
      </c>
      <c r="U5" s="413"/>
      <c r="V5" s="414"/>
      <c r="W5" s="412">
        <v>2</v>
      </c>
      <c r="X5" s="413"/>
      <c r="Y5" s="414"/>
      <c r="Z5" s="415">
        <v>3</v>
      </c>
      <c r="AA5" s="416"/>
      <c r="AB5" s="417"/>
      <c r="AC5" s="418">
        <v>3.5</v>
      </c>
      <c r="AD5" s="419"/>
      <c r="AE5" s="420"/>
      <c r="AK5" s="402"/>
      <c r="AL5" s="403"/>
      <c r="AM5" s="403"/>
      <c r="AN5" s="404"/>
      <c r="AO5" s="402"/>
      <c r="AP5" s="403"/>
      <c r="AQ5" s="403"/>
      <c r="AR5" s="404"/>
      <c r="AS5" s="402"/>
      <c r="AT5" s="402"/>
      <c r="AU5" s="402"/>
    </row>
    <row r="6" spans="2:47" s="176" customFormat="1" ht="25.5" customHeight="1" x14ac:dyDescent="0.2">
      <c r="B6" s="407">
        <v>3</v>
      </c>
      <c r="C6" s="408"/>
      <c r="D6" s="409" t="s">
        <v>272</v>
      </c>
      <c r="E6" s="410"/>
      <c r="F6" s="410"/>
      <c r="G6" s="411"/>
      <c r="H6" s="409" t="s">
        <v>273</v>
      </c>
      <c r="I6" s="410"/>
      <c r="J6" s="410"/>
      <c r="K6" s="410"/>
      <c r="L6" s="411"/>
      <c r="M6" s="432" t="s">
        <v>274</v>
      </c>
      <c r="N6" s="410"/>
      <c r="O6" s="410"/>
      <c r="P6" s="410"/>
      <c r="Q6" s="410"/>
      <c r="R6" s="410"/>
      <c r="S6" s="411"/>
      <c r="T6" s="412">
        <v>2</v>
      </c>
      <c r="U6" s="413"/>
      <c r="V6" s="414"/>
      <c r="W6" s="412">
        <v>2.4</v>
      </c>
      <c r="X6" s="413"/>
      <c r="Y6" s="414"/>
      <c r="Z6" s="433">
        <v>3</v>
      </c>
      <c r="AA6" s="434"/>
      <c r="AB6" s="435"/>
      <c r="AC6" s="418">
        <v>3.75</v>
      </c>
      <c r="AD6" s="419"/>
      <c r="AE6" s="420"/>
      <c r="AK6" s="402"/>
      <c r="AL6" s="403"/>
      <c r="AM6" s="403"/>
      <c r="AN6" s="404"/>
      <c r="AO6" s="402"/>
      <c r="AP6" s="403"/>
      <c r="AQ6" s="403"/>
      <c r="AR6" s="404"/>
      <c r="AS6" s="402"/>
      <c r="AT6" s="402"/>
      <c r="AU6" s="402"/>
    </row>
    <row r="7" spans="2:47" s="176" customFormat="1" ht="25.5" customHeight="1" x14ac:dyDescent="0.2">
      <c r="B7" s="407">
        <v>4</v>
      </c>
      <c r="C7" s="408"/>
      <c r="D7" s="409" t="s">
        <v>272</v>
      </c>
      <c r="E7" s="410"/>
      <c r="F7" s="410"/>
      <c r="G7" s="411"/>
      <c r="H7" s="409" t="s">
        <v>275</v>
      </c>
      <c r="I7" s="410"/>
      <c r="J7" s="410"/>
      <c r="K7" s="410"/>
      <c r="L7" s="411"/>
      <c r="M7" s="409" t="s">
        <v>276</v>
      </c>
      <c r="N7" s="410"/>
      <c r="O7" s="410"/>
      <c r="P7" s="410"/>
      <c r="Q7" s="410"/>
      <c r="R7" s="410"/>
      <c r="S7" s="411"/>
      <c r="T7" s="412">
        <v>3.7</v>
      </c>
      <c r="U7" s="413"/>
      <c r="V7" s="414"/>
      <c r="W7" s="412">
        <v>4.5</v>
      </c>
      <c r="X7" s="413"/>
      <c r="Y7" s="414"/>
      <c r="Z7" s="433">
        <v>6.35</v>
      </c>
      <c r="AA7" s="434"/>
      <c r="AB7" s="435"/>
      <c r="AC7" s="436" t="s">
        <v>316</v>
      </c>
      <c r="AD7" s="437"/>
      <c r="AE7" s="438"/>
      <c r="AK7" s="402"/>
      <c r="AL7" s="403"/>
      <c r="AM7" s="403"/>
      <c r="AN7" s="404"/>
      <c r="AO7" s="402"/>
      <c r="AP7" s="403"/>
      <c r="AQ7" s="403"/>
      <c r="AR7" s="404"/>
      <c r="AS7" s="402"/>
      <c r="AT7" s="402"/>
      <c r="AU7" s="402"/>
    </row>
    <row r="8" spans="2:47" s="176" customFormat="1" ht="25.5" customHeight="1" x14ac:dyDescent="0.2">
      <c r="B8" s="407">
        <v>5</v>
      </c>
      <c r="C8" s="408"/>
      <c r="D8" s="409" t="s">
        <v>272</v>
      </c>
      <c r="E8" s="410"/>
      <c r="F8" s="410"/>
      <c r="G8" s="411"/>
      <c r="H8" s="409" t="s">
        <v>277</v>
      </c>
      <c r="I8" s="410"/>
      <c r="J8" s="410"/>
      <c r="K8" s="410"/>
      <c r="L8" s="411"/>
      <c r="M8" s="409" t="s">
        <v>278</v>
      </c>
      <c r="N8" s="410"/>
      <c r="O8" s="410"/>
      <c r="P8" s="410"/>
      <c r="Q8" s="410"/>
      <c r="R8" s="410"/>
      <c r="S8" s="411"/>
      <c r="T8" s="412">
        <v>3.8</v>
      </c>
      <c r="U8" s="413"/>
      <c r="V8" s="414"/>
      <c r="W8" s="412">
        <v>5.0999999999999996</v>
      </c>
      <c r="X8" s="413"/>
      <c r="Y8" s="414"/>
      <c r="Z8" s="415">
        <v>6.9</v>
      </c>
      <c r="AA8" s="416"/>
      <c r="AB8" s="417"/>
      <c r="AC8" s="418">
        <v>7.4</v>
      </c>
      <c r="AD8" s="419"/>
      <c r="AE8" s="420"/>
      <c r="AK8" s="402"/>
      <c r="AL8" s="403"/>
      <c r="AM8" s="403"/>
      <c r="AN8" s="404"/>
      <c r="AO8" s="402"/>
      <c r="AP8" s="403"/>
      <c r="AQ8" s="403"/>
      <c r="AR8" s="404"/>
      <c r="AS8" s="402"/>
      <c r="AT8" s="402"/>
      <c r="AU8" s="402"/>
    </row>
    <row r="9" spans="2:47" s="176" customFormat="1" ht="25.5" customHeight="1" x14ac:dyDescent="0.2">
      <c r="B9" s="407">
        <v>6</v>
      </c>
      <c r="C9" s="408"/>
      <c r="D9" s="409" t="s">
        <v>279</v>
      </c>
      <c r="E9" s="410"/>
      <c r="F9" s="410"/>
      <c r="G9" s="411"/>
      <c r="H9" s="409" t="s">
        <v>280</v>
      </c>
      <c r="I9" s="410"/>
      <c r="J9" s="410"/>
      <c r="K9" s="410"/>
      <c r="L9" s="411"/>
      <c r="M9" s="409" t="s">
        <v>281</v>
      </c>
      <c r="N9" s="410"/>
      <c r="O9" s="410"/>
      <c r="P9" s="410"/>
      <c r="Q9" s="410"/>
      <c r="R9" s="410"/>
      <c r="S9" s="411"/>
      <c r="T9" s="412">
        <v>2</v>
      </c>
      <c r="U9" s="413"/>
      <c r="V9" s="414"/>
      <c r="W9" s="412">
        <v>2.5</v>
      </c>
      <c r="X9" s="413"/>
      <c r="Y9" s="414"/>
      <c r="Z9" s="415">
        <v>2.7</v>
      </c>
      <c r="AA9" s="416"/>
      <c r="AB9" s="417"/>
      <c r="AC9" s="418">
        <v>3.2</v>
      </c>
      <c r="AD9" s="419"/>
      <c r="AE9" s="420"/>
      <c r="AK9" s="402"/>
      <c r="AL9" s="403"/>
      <c r="AM9" s="403"/>
      <c r="AN9" s="404"/>
      <c r="AO9" s="402"/>
      <c r="AP9" s="403"/>
      <c r="AQ9" s="403"/>
      <c r="AR9" s="404"/>
      <c r="AS9" s="402"/>
      <c r="AT9" s="402"/>
      <c r="AU9" s="402"/>
    </row>
    <row r="10" spans="2:47" s="176" customFormat="1" ht="25.5" customHeight="1" x14ac:dyDescent="0.2">
      <c r="B10" s="407">
        <v>7</v>
      </c>
      <c r="C10" s="408"/>
      <c r="D10" s="409" t="s">
        <v>279</v>
      </c>
      <c r="E10" s="410"/>
      <c r="F10" s="410"/>
      <c r="G10" s="411"/>
      <c r="H10" s="409" t="s">
        <v>282</v>
      </c>
      <c r="I10" s="410"/>
      <c r="J10" s="410"/>
      <c r="K10" s="410"/>
      <c r="L10" s="411"/>
      <c r="M10" s="409" t="s">
        <v>283</v>
      </c>
      <c r="N10" s="410"/>
      <c r="O10" s="410"/>
      <c r="P10" s="410"/>
      <c r="Q10" s="410"/>
      <c r="R10" s="410"/>
      <c r="S10" s="411"/>
      <c r="T10" s="412">
        <v>2.5</v>
      </c>
      <c r="U10" s="413"/>
      <c r="V10" s="414"/>
      <c r="W10" s="412">
        <v>3.3</v>
      </c>
      <c r="X10" s="413"/>
      <c r="Y10" s="414"/>
      <c r="Z10" s="433">
        <v>4.5</v>
      </c>
      <c r="AA10" s="434"/>
      <c r="AB10" s="435"/>
      <c r="AC10" s="418">
        <v>5.39</v>
      </c>
      <c r="AD10" s="419"/>
      <c r="AE10" s="420"/>
      <c r="AK10" s="402"/>
      <c r="AL10" s="403"/>
      <c r="AM10" s="403"/>
      <c r="AN10" s="404"/>
      <c r="AO10" s="402"/>
      <c r="AP10" s="403"/>
      <c r="AQ10" s="403"/>
      <c r="AR10" s="404"/>
      <c r="AS10" s="402"/>
      <c r="AT10" s="402"/>
      <c r="AU10" s="402"/>
    </row>
    <row r="11" spans="2:47" s="176" customFormat="1" ht="25.5" customHeight="1" x14ac:dyDescent="0.2">
      <c r="B11" s="407">
        <v>8</v>
      </c>
      <c r="C11" s="408"/>
      <c r="D11" s="409" t="s">
        <v>284</v>
      </c>
      <c r="E11" s="410"/>
      <c r="F11" s="410"/>
      <c r="G11" s="411"/>
      <c r="H11" s="409" t="s">
        <v>285</v>
      </c>
      <c r="I11" s="410"/>
      <c r="J11" s="410"/>
      <c r="K11" s="410"/>
      <c r="L11" s="411"/>
      <c r="M11" s="409" t="s">
        <v>286</v>
      </c>
      <c r="N11" s="410"/>
      <c r="O11" s="410"/>
      <c r="P11" s="410"/>
      <c r="Q11" s="410"/>
      <c r="R11" s="410"/>
      <c r="S11" s="411"/>
      <c r="T11" s="412">
        <v>2</v>
      </c>
      <c r="U11" s="413"/>
      <c r="V11" s="414"/>
      <c r="W11" s="412">
        <v>2.5</v>
      </c>
      <c r="X11" s="413"/>
      <c r="Y11" s="414"/>
      <c r="Z11" s="433">
        <v>2.6</v>
      </c>
      <c r="AA11" s="434"/>
      <c r="AB11" s="435"/>
      <c r="AC11" s="418">
        <v>3.43</v>
      </c>
      <c r="AD11" s="419"/>
      <c r="AE11" s="420"/>
      <c r="AK11" s="402"/>
      <c r="AL11" s="403"/>
      <c r="AM11" s="403"/>
      <c r="AN11" s="404"/>
      <c r="AO11" s="402"/>
      <c r="AP11" s="403"/>
      <c r="AQ11" s="403"/>
      <c r="AR11" s="404"/>
      <c r="AS11" s="402"/>
      <c r="AT11" s="402"/>
      <c r="AU11" s="402"/>
    </row>
    <row r="12" spans="2:47" s="176" customFormat="1" ht="25.5" customHeight="1" x14ac:dyDescent="0.2">
      <c r="B12" s="407">
        <v>9</v>
      </c>
      <c r="C12" s="408"/>
      <c r="D12" s="409" t="s">
        <v>287</v>
      </c>
      <c r="E12" s="410"/>
      <c r="F12" s="410"/>
      <c r="G12" s="411"/>
      <c r="H12" s="409" t="s">
        <v>288</v>
      </c>
      <c r="I12" s="410"/>
      <c r="J12" s="410"/>
      <c r="K12" s="410"/>
      <c r="L12" s="411"/>
      <c r="M12" s="409" t="s">
        <v>289</v>
      </c>
      <c r="N12" s="410"/>
      <c r="O12" s="410"/>
      <c r="P12" s="410"/>
      <c r="Q12" s="410"/>
      <c r="R12" s="410"/>
      <c r="S12" s="411"/>
      <c r="T12" s="412">
        <v>2.5</v>
      </c>
      <c r="U12" s="413"/>
      <c r="V12" s="414"/>
      <c r="W12" s="412">
        <v>3.4</v>
      </c>
      <c r="X12" s="413"/>
      <c r="Y12" s="414"/>
      <c r="Z12" s="433">
        <v>3.4</v>
      </c>
      <c r="AA12" s="434"/>
      <c r="AB12" s="435"/>
      <c r="AC12" s="439">
        <v>3.86</v>
      </c>
      <c r="AD12" s="440"/>
      <c r="AE12" s="441"/>
      <c r="AK12" s="402"/>
      <c r="AL12" s="403"/>
      <c r="AM12" s="403"/>
      <c r="AN12" s="404"/>
      <c r="AO12" s="402"/>
      <c r="AP12" s="403"/>
      <c r="AQ12" s="403"/>
      <c r="AR12" s="404"/>
      <c r="AS12" s="402"/>
      <c r="AT12" s="402"/>
      <c r="AU12" s="402"/>
    </row>
    <row r="13" spans="2:47" s="176" customFormat="1" ht="25.5" customHeight="1" x14ac:dyDescent="0.2">
      <c r="B13" s="407">
        <v>10</v>
      </c>
      <c r="C13" s="408"/>
      <c r="D13" s="409" t="s">
        <v>287</v>
      </c>
      <c r="E13" s="410"/>
      <c r="F13" s="410"/>
      <c r="G13" s="411"/>
      <c r="H13" s="409" t="s">
        <v>290</v>
      </c>
      <c r="I13" s="410"/>
      <c r="J13" s="410"/>
      <c r="K13" s="410"/>
      <c r="L13" s="411"/>
      <c r="M13" s="409" t="s">
        <v>291</v>
      </c>
      <c r="N13" s="410"/>
      <c r="O13" s="410"/>
      <c r="P13" s="410"/>
      <c r="Q13" s="410"/>
      <c r="R13" s="410"/>
      <c r="S13" s="411"/>
      <c r="T13" s="412">
        <v>2.7</v>
      </c>
      <c r="U13" s="413"/>
      <c r="V13" s="414"/>
      <c r="W13" s="412">
        <v>3.4</v>
      </c>
      <c r="X13" s="413"/>
      <c r="Y13" s="414"/>
      <c r="Z13" s="433">
        <v>3.4</v>
      </c>
      <c r="AA13" s="434"/>
      <c r="AB13" s="435"/>
      <c r="AC13" s="418">
        <v>3.74</v>
      </c>
      <c r="AD13" s="419"/>
      <c r="AE13" s="420"/>
      <c r="AK13" s="402"/>
      <c r="AL13" s="403"/>
      <c r="AM13" s="403"/>
      <c r="AN13" s="404"/>
      <c r="AO13" s="402"/>
      <c r="AP13" s="403"/>
      <c r="AQ13" s="403"/>
      <c r="AR13" s="404"/>
      <c r="AS13" s="402"/>
      <c r="AT13" s="402"/>
      <c r="AU13" s="402"/>
    </row>
    <row r="14" spans="2:47" s="176" customFormat="1" ht="25.5" customHeight="1" x14ac:dyDescent="0.2">
      <c r="B14" s="407">
        <v>11</v>
      </c>
      <c r="C14" s="408"/>
      <c r="D14" s="409" t="s">
        <v>292</v>
      </c>
      <c r="E14" s="410"/>
      <c r="F14" s="410"/>
      <c r="G14" s="411"/>
      <c r="H14" s="409" t="s">
        <v>293</v>
      </c>
      <c r="I14" s="410"/>
      <c r="J14" s="410"/>
      <c r="K14" s="410"/>
      <c r="L14" s="411"/>
      <c r="M14" s="409" t="s">
        <v>294</v>
      </c>
      <c r="N14" s="410"/>
      <c r="O14" s="410"/>
      <c r="P14" s="410"/>
      <c r="Q14" s="410"/>
      <c r="R14" s="410"/>
      <c r="S14" s="411"/>
      <c r="T14" s="412">
        <v>2.9</v>
      </c>
      <c r="U14" s="413"/>
      <c r="V14" s="414"/>
      <c r="W14" s="412">
        <v>3.3</v>
      </c>
      <c r="X14" s="413"/>
      <c r="Y14" s="414"/>
      <c r="Z14" s="415">
        <v>4.5999999999999996</v>
      </c>
      <c r="AA14" s="416"/>
      <c r="AB14" s="417"/>
      <c r="AC14" s="418">
        <v>5.0999999999999996</v>
      </c>
      <c r="AD14" s="419"/>
      <c r="AE14" s="420"/>
      <c r="AK14" s="402"/>
      <c r="AL14" s="403"/>
      <c r="AM14" s="403"/>
      <c r="AN14" s="404"/>
      <c r="AO14" s="402"/>
      <c r="AP14" s="403"/>
      <c r="AQ14" s="403"/>
      <c r="AR14" s="404"/>
      <c r="AS14" s="402"/>
      <c r="AT14" s="402"/>
      <c r="AU14" s="402"/>
    </row>
    <row r="15" spans="2:47" s="176" customFormat="1" ht="25.5" customHeight="1" x14ac:dyDescent="0.2">
      <c r="B15" s="407">
        <v>12</v>
      </c>
      <c r="C15" s="408"/>
      <c r="D15" s="409" t="s">
        <v>295</v>
      </c>
      <c r="E15" s="410"/>
      <c r="F15" s="410"/>
      <c r="G15" s="411"/>
      <c r="H15" s="409" t="s">
        <v>296</v>
      </c>
      <c r="I15" s="410"/>
      <c r="J15" s="410"/>
      <c r="K15" s="410"/>
      <c r="L15" s="411"/>
      <c r="M15" s="409" t="s">
        <v>297</v>
      </c>
      <c r="N15" s="410"/>
      <c r="O15" s="410"/>
      <c r="P15" s="410"/>
      <c r="Q15" s="410"/>
      <c r="R15" s="410"/>
      <c r="S15" s="411"/>
      <c r="T15" s="412">
        <v>3</v>
      </c>
      <c r="U15" s="413"/>
      <c r="V15" s="414"/>
      <c r="W15" s="412">
        <v>3.6</v>
      </c>
      <c r="X15" s="413"/>
      <c r="Y15" s="414"/>
      <c r="Z15" s="415" t="s">
        <v>298</v>
      </c>
      <c r="AA15" s="416"/>
      <c r="AB15" s="417"/>
      <c r="AC15" s="418" t="s">
        <v>298</v>
      </c>
      <c r="AD15" s="419"/>
      <c r="AE15" s="420"/>
      <c r="AK15" s="402"/>
      <c r="AL15" s="403"/>
      <c r="AM15" s="403"/>
      <c r="AN15" s="404"/>
      <c r="AO15" s="442"/>
      <c r="AP15" s="443"/>
      <c r="AQ15" s="443"/>
      <c r="AR15" s="444"/>
      <c r="AS15" s="402"/>
      <c r="AT15" s="402"/>
      <c r="AU15" s="402"/>
    </row>
    <row r="16" spans="2:47" s="176" customFormat="1" ht="25.5" customHeight="1" x14ac:dyDescent="0.2">
      <c r="B16" s="407">
        <v>13</v>
      </c>
      <c r="C16" s="408"/>
      <c r="D16" s="409" t="s">
        <v>295</v>
      </c>
      <c r="E16" s="410"/>
      <c r="F16" s="410"/>
      <c r="G16" s="411"/>
      <c r="H16" s="409" t="s">
        <v>299</v>
      </c>
      <c r="I16" s="410"/>
      <c r="J16" s="410"/>
      <c r="K16" s="410"/>
      <c r="L16" s="411"/>
      <c r="M16" s="409" t="s">
        <v>300</v>
      </c>
      <c r="N16" s="410"/>
      <c r="O16" s="410"/>
      <c r="P16" s="410"/>
      <c r="Q16" s="410"/>
      <c r="R16" s="410"/>
      <c r="S16" s="411"/>
      <c r="T16" s="412">
        <v>3.5</v>
      </c>
      <c r="U16" s="413"/>
      <c r="V16" s="414"/>
      <c r="W16" s="412">
        <v>4.7</v>
      </c>
      <c r="X16" s="413"/>
      <c r="Y16" s="414"/>
      <c r="Z16" s="433">
        <v>4.7</v>
      </c>
      <c r="AA16" s="434"/>
      <c r="AB16" s="435"/>
      <c r="AC16" s="418">
        <v>5.34</v>
      </c>
      <c r="AD16" s="419"/>
      <c r="AE16" s="420"/>
      <c r="AK16" s="402"/>
      <c r="AL16" s="403"/>
      <c r="AM16" s="403"/>
      <c r="AN16" s="404"/>
      <c r="AO16" s="402"/>
      <c r="AP16" s="403"/>
      <c r="AQ16" s="403"/>
      <c r="AR16" s="404"/>
      <c r="AS16" s="402"/>
      <c r="AT16" s="402"/>
      <c r="AU16" s="402"/>
    </row>
    <row r="17" spans="2:47" s="176" customFormat="1" ht="25.5" customHeight="1" x14ac:dyDescent="0.2">
      <c r="B17" s="407">
        <v>14</v>
      </c>
      <c r="C17" s="408"/>
      <c r="D17" s="409" t="s">
        <v>301</v>
      </c>
      <c r="E17" s="410"/>
      <c r="F17" s="410"/>
      <c r="G17" s="411"/>
      <c r="H17" s="409" t="s">
        <v>302</v>
      </c>
      <c r="I17" s="410"/>
      <c r="J17" s="410"/>
      <c r="K17" s="410"/>
      <c r="L17" s="411"/>
      <c r="M17" s="409" t="s">
        <v>303</v>
      </c>
      <c r="N17" s="410"/>
      <c r="O17" s="410"/>
      <c r="P17" s="410"/>
      <c r="Q17" s="410"/>
      <c r="R17" s="410"/>
      <c r="S17" s="411"/>
      <c r="T17" s="412">
        <v>2.2000000000000002</v>
      </c>
      <c r="U17" s="413"/>
      <c r="V17" s="414"/>
      <c r="W17" s="412">
        <v>2.5</v>
      </c>
      <c r="X17" s="413"/>
      <c r="Y17" s="414"/>
      <c r="Z17" s="433">
        <v>2.6</v>
      </c>
      <c r="AA17" s="434"/>
      <c r="AB17" s="435"/>
      <c r="AC17" s="418">
        <v>3.16</v>
      </c>
      <c r="AD17" s="419"/>
      <c r="AE17" s="420"/>
      <c r="AK17" s="402"/>
      <c r="AL17" s="403"/>
      <c r="AM17" s="403"/>
      <c r="AN17" s="404"/>
      <c r="AO17" s="402"/>
      <c r="AP17" s="403"/>
      <c r="AQ17" s="403"/>
      <c r="AR17" s="404"/>
      <c r="AS17" s="402"/>
      <c r="AT17" s="402"/>
      <c r="AU17" s="402"/>
    </row>
    <row r="18" spans="2:47" s="176" customFormat="1" ht="25.5" customHeight="1" x14ac:dyDescent="0.2">
      <c r="B18" s="407">
        <v>15</v>
      </c>
      <c r="C18" s="408"/>
      <c r="D18" s="409" t="s">
        <v>304</v>
      </c>
      <c r="E18" s="410"/>
      <c r="F18" s="410"/>
      <c r="G18" s="411"/>
      <c r="H18" s="409" t="s">
        <v>305</v>
      </c>
      <c r="I18" s="410"/>
      <c r="J18" s="410"/>
      <c r="K18" s="410"/>
      <c r="L18" s="411"/>
      <c r="M18" s="409" t="s">
        <v>306</v>
      </c>
      <c r="N18" s="410"/>
      <c r="O18" s="410"/>
      <c r="P18" s="410"/>
      <c r="Q18" s="410"/>
      <c r="R18" s="410"/>
      <c r="S18" s="411"/>
      <c r="T18" s="445">
        <v>4.2</v>
      </c>
      <c r="U18" s="446"/>
      <c r="V18" s="447"/>
      <c r="W18" s="445">
        <v>4.5999999999999996</v>
      </c>
      <c r="X18" s="446"/>
      <c r="Y18" s="447"/>
      <c r="Z18" s="415">
        <v>5.7</v>
      </c>
      <c r="AA18" s="416"/>
      <c r="AB18" s="417"/>
      <c r="AC18" s="418">
        <v>6.2</v>
      </c>
      <c r="AD18" s="419"/>
      <c r="AE18" s="420"/>
      <c r="AK18" s="402"/>
      <c r="AL18" s="403"/>
      <c r="AM18" s="403"/>
      <c r="AN18" s="404"/>
      <c r="AO18" s="402"/>
      <c r="AP18" s="403"/>
      <c r="AQ18" s="403"/>
      <c r="AR18" s="404"/>
      <c r="AS18" s="402"/>
      <c r="AT18" s="402"/>
      <c r="AU18" s="402"/>
    </row>
    <row r="19" spans="2:47" s="176" customFormat="1" ht="25.5" customHeight="1" x14ac:dyDescent="0.2">
      <c r="B19" s="407">
        <v>16</v>
      </c>
      <c r="C19" s="408"/>
      <c r="D19" s="409" t="s">
        <v>304</v>
      </c>
      <c r="E19" s="410"/>
      <c r="F19" s="410"/>
      <c r="G19" s="411"/>
      <c r="H19" s="409" t="s">
        <v>307</v>
      </c>
      <c r="I19" s="410"/>
      <c r="J19" s="410"/>
      <c r="K19" s="410"/>
      <c r="L19" s="411"/>
      <c r="M19" s="409" t="s">
        <v>308</v>
      </c>
      <c r="N19" s="410"/>
      <c r="O19" s="410"/>
      <c r="P19" s="410"/>
      <c r="Q19" s="410"/>
      <c r="R19" s="410"/>
      <c r="S19" s="411"/>
      <c r="T19" s="445">
        <v>3.6</v>
      </c>
      <c r="U19" s="446"/>
      <c r="V19" s="447"/>
      <c r="W19" s="445">
        <v>4.0999999999999996</v>
      </c>
      <c r="X19" s="446"/>
      <c r="Y19" s="447"/>
      <c r="Z19" s="415">
        <v>4.5999999999999996</v>
      </c>
      <c r="AA19" s="416"/>
      <c r="AB19" s="417"/>
      <c r="AC19" s="418">
        <v>5.0999999999999996</v>
      </c>
      <c r="AD19" s="419"/>
      <c r="AE19" s="420"/>
      <c r="AK19" s="402"/>
      <c r="AL19" s="403"/>
      <c r="AM19" s="403"/>
      <c r="AN19" s="404"/>
      <c r="AO19" s="402"/>
      <c r="AP19" s="403"/>
      <c r="AQ19" s="403"/>
      <c r="AR19" s="404"/>
      <c r="AS19" s="402"/>
      <c r="AT19" s="402"/>
      <c r="AU19" s="402"/>
    </row>
    <row r="20" spans="2:47" s="176" customFormat="1" ht="25.5" customHeight="1" x14ac:dyDescent="0.2">
      <c r="B20" s="407">
        <v>17</v>
      </c>
      <c r="C20" s="408"/>
      <c r="D20" s="409" t="s">
        <v>304</v>
      </c>
      <c r="E20" s="410"/>
      <c r="F20" s="410"/>
      <c r="G20" s="411"/>
      <c r="H20" s="409" t="s">
        <v>309</v>
      </c>
      <c r="I20" s="410"/>
      <c r="J20" s="410"/>
      <c r="K20" s="410"/>
      <c r="L20" s="411"/>
      <c r="M20" s="409" t="s">
        <v>310</v>
      </c>
      <c r="N20" s="410"/>
      <c r="O20" s="410"/>
      <c r="P20" s="410"/>
      <c r="Q20" s="410"/>
      <c r="R20" s="410"/>
      <c r="S20" s="411"/>
      <c r="T20" s="412">
        <v>2.1</v>
      </c>
      <c r="U20" s="413"/>
      <c r="V20" s="414"/>
      <c r="W20" s="412">
        <v>2.6</v>
      </c>
      <c r="X20" s="413"/>
      <c r="Y20" s="414"/>
      <c r="Z20" s="433">
        <v>3.1</v>
      </c>
      <c r="AA20" s="434"/>
      <c r="AB20" s="435"/>
      <c r="AC20" s="418">
        <v>3.54</v>
      </c>
      <c r="AD20" s="419"/>
      <c r="AE20" s="420"/>
      <c r="AK20" s="402"/>
      <c r="AL20" s="403"/>
      <c r="AM20" s="403"/>
      <c r="AN20" s="404"/>
      <c r="AO20" s="402"/>
      <c r="AP20" s="403"/>
      <c r="AQ20" s="403"/>
      <c r="AR20" s="404"/>
      <c r="AS20" s="402"/>
      <c r="AT20" s="402"/>
      <c r="AU20" s="402"/>
    </row>
    <row r="21" spans="2:47" s="176" customFormat="1" ht="25.5" customHeight="1" x14ac:dyDescent="0.2">
      <c r="B21" s="407">
        <v>18</v>
      </c>
      <c r="C21" s="408"/>
      <c r="D21" s="409" t="s">
        <v>311</v>
      </c>
      <c r="E21" s="410"/>
      <c r="F21" s="410"/>
      <c r="G21" s="411"/>
      <c r="H21" s="409" t="s">
        <v>312</v>
      </c>
      <c r="I21" s="410"/>
      <c r="J21" s="410"/>
      <c r="K21" s="410"/>
      <c r="L21" s="411"/>
      <c r="M21" s="409" t="s">
        <v>313</v>
      </c>
      <c r="N21" s="410"/>
      <c r="O21" s="410"/>
      <c r="P21" s="410"/>
      <c r="Q21" s="410"/>
      <c r="R21" s="410"/>
      <c r="S21" s="411"/>
      <c r="T21" s="448">
        <v>2.1</v>
      </c>
      <c r="U21" s="449"/>
      <c r="V21" s="450"/>
      <c r="W21" s="448">
        <v>2.8</v>
      </c>
      <c r="X21" s="449"/>
      <c r="Y21" s="450"/>
      <c r="Z21" s="415">
        <v>4.5</v>
      </c>
      <c r="AA21" s="416"/>
      <c r="AB21" s="417"/>
      <c r="AC21" s="418">
        <v>5</v>
      </c>
      <c r="AD21" s="419"/>
      <c r="AE21" s="420"/>
      <c r="AK21" s="402"/>
      <c r="AL21" s="403"/>
      <c r="AM21" s="403"/>
      <c r="AN21" s="404"/>
      <c r="AO21" s="402"/>
      <c r="AP21" s="403"/>
      <c r="AQ21" s="403"/>
      <c r="AR21" s="404"/>
      <c r="AS21" s="402"/>
      <c r="AT21" s="402"/>
      <c r="AU21" s="402"/>
    </row>
  </sheetData>
  <mergeCells count="209">
    <mergeCell ref="AO21:AR21"/>
    <mergeCell ref="AS21:AU21"/>
    <mergeCell ref="Z21:AB21"/>
    <mergeCell ref="AC21:AE21"/>
    <mergeCell ref="AK21:AN21"/>
    <mergeCell ref="B21:C21"/>
    <mergeCell ref="D21:G21"/>
    <mergeCell ref="H21:L21"/>
    <mergeCell ref="M21:S21"/>
    <mergeCell ref="T21:V21"/>
    <mergeCell ref="W21:Y21"/>
    <mergeCell ref="AK20:AN20"/>
    <mergeCell ref="AO20:AR20"/>
    <mergeCell ref="AS20:AU20"/>
    <mergeCell ref="AO19:AR19"/>
    <mergeCell ref="AS19:AU19"/>
    <mergeCell ref="B20:C20"/>
    <mergeCell ref="D20:G20"/>
    <mergeCell ref="H20:L20"/>
    <mergeCell ref="M20:S20"/>
    <mergeCell ref="T20:V20"/>
    <mergeCell ref="W20:Y20"/>
    <mergeCell ref="Z20:AB20"/>
    <mergeCell ref="AC20:AE20"/>
    <mergeCell ref="Z19:AB19"/>
    <mergeCell ref="AC19:AE19"/>
    <mergeCell ref="AK19:AN19"/>
    <mergeCell ref="B19:C19"/>
    <mergeCell ref="D19:G19"/>
    <mergeCell ref="H19:L19"/>
    <mergeCell ref="M19:S19"/>
    <mergeCell ref="T19:V19"/>
    <mergeCell ref="W19:Y19"/>
    <mergeCell ref="AK18:AN18"/>
    <mergeCell ref="AO18:AR18"/>
    <mergeCell ref="AS18:AU18"/>
    <mergeCell ref="AO17:AR17"/>
    <mergeCell ref="AS17:AU17"/>
    <mergeCell ref="B18:C18"/>
    <mergeCell ref="D18:G18"/>
    <mergeCell ref="H18:L18"/>
    <mergeCell ref="M18:S18"/>
    <mergeCell ref="T18:V18"/>
    <mergeCell ref="W18:Y18"/>
    <mergeCell ref="Z18:AB18"/>
    <mergeCell ref="AC18:AE18"/>
    <mergeCell ref="Z17:AB17"/>
    <mergeCell ref="AC17:AE17"/>
    <mergeCell ref="AK17:AN17"/>
    <mergeCell ref="B17:C17"/>
    <mergeCell ref="D17:G17"/>
    <mergeCell ref="H17:L17"/>
    <mergeCell ref="M17:S17"/>
    <mergeCell ref="T17:V17"/>
    <mergeCell ref="W17:Y17"/>
    <mergeCell ref="AK16:AN16"/>
    <mergeCell ref="AO16:AR16"/>
    <mergeCell ref="AS16:AU16"/>
    <mergeCell ref="AO15:AR15"/>
    <mergeCell ref="AS15:AU15"/>
    <mergeCell ref="B16:C16"/>
    <mergeCell ref="D16:G16"/>
    <mergeCell ref="H16:L16"/>
    <mergeCell ref="M16:S16"/>
    <mergeCell ref="T16:V16"/>
    <mergeCell ref="W16:Y16"/>
    <mergeCell ref="Z16:AB16"/>
    <mergeCell ref="AC16:AE16"/>
    <mergeCell ref="Z15:AB15"/>
    <mergeCell ref="AC15:AE15"/>
    <mergeCell ref="AK15:AN15"/>
    <mergeCell ref="B15:C15"/>
    <mergeCell ref="D15:G15"/>
    <mergeCell ref="H15:L15"/>
    <mergeCell ref="M15:S15"/>
    <mergeCell ref="T15:V15"/>
    <mergeCell ref="W15:Y15"/>
    <mergeCell ref="AK14:AN14"/>
    <mergeCell ref="AO14:AR14"/>
    <mergeCell ref="AS14:AU14"/>
    <mergeCell ref="AO13:AR13"/>
    <mergeCell ref="AS13:AU13"/>
    <mergeCell ref="B14:C14"/>
    <mergeCell ref="D14:G14"/>
    <mergeCell ref="H14:L14"/>
    <mergeCell ref="M14:S14"/>
    <mergeCell ref="T14:V14"/>
    <mergeCell ref="W14:Y14"/>
    <mergeCell ref="Z14:AB14"/>
    <mergeCell ref="AC14:AE14"/>
    <mergeCell ref="Z13:AB13"/>
    <mergeCell ref="AC13:AE13"/>
    <mergeCell ref="AK13:AN13"/>
    <mergeCell ref="B13:C13"/>
    <mergeCell ref="D13:G13"/>
    <mergeCell ref="H13:L13"/>
    <mergeCell ref="M13:S13"/>
    <mergeCell ref="T13:V13"/>
    <mergeCell ref="W13:Y13"/>
    <mergeCell ref="AK12:AN12"/>
    <mergeCell ref="AO12:AR12"/>
    <mergeCell ref="AS12:AU12"/>
    <mergeCell ref="AO11:AR11"/>
    <mergeCell ref="AS11:AU11"/>
    <mergeCell ref="B12:C12"/>
    <mergeCell ref="D12:G12"/>
    <mergeCell ref="H12:L12"/>
    <mergeCell ref="M12:S12"/>
    <mergeCell ref="T12:V12"/>
    <mergeCell ref="W12:Y12"/>
    <mergeCell ref="Z12:AB12"/>
    <mergeCell ref="AC12:AE12"/>
    <mergeCell ref="Z11:AB11"/>
    <mergeCell ref="AC11:AE11"/>
    <mergeCell ref="AK11:AN11"/>
    <mergeCell ref="B11:C11"/>
    <mergeCell ref="D11:G11"/>
    <mergeCell ref="H11:L11"/>
    <mergeCell ref="M11:S11"/>
    <mergeCell ref="T11:V11"/>
    <mergeCell ref="W11:Y11"/>
    <mergeCell ref="AK10:AN10"/>
    <mergeCell ref="AO10:AR10"/>
    <mergeCell ref="AS10:AU10"/>
    <mergeCell ref="AO9:AR9"/>
    <mergeCell ref="AS9:AU9"/>
    <mergeCell ref="B10:C10"/>
    <mergeCell ref="D10:G10"/>
    <mergeCell ref="H10:L10"/>
    <mergeCell ref="M10:S10"/>
    <mergeCell ref="T10:V10"/>
    <mergeCell ref="W10:Y10"/>
    <mergeCell ref="Z10:AB10"/>
    <mergeCell ref="AC10:AE10"/>
    <mergeCell ref="Z9:AB9"/>
    <mergeCell ref="AC9:AE9"/>
    <mergeCell ref="AK9:AN9"/>
    <mergeCell ref="B9:C9"/>
    <mergeCell ref="D9:G9"/>
    <mergeCell ref="H9:L9"/>
    <mergeCell ref="M9:S9"/>
    <mergeCell ref="T9:V9"/>
    <mergeCell ref="W9:Y9"/>
    <mergeCell ref="AK8:AN8"/>
    <mergeCell ref="AO8:AR8"/>
    <mergeCell ref="AS8:AU8"/>
    <mergeCell ref="AO7:AR7"/>
    <mergeCell ref="AS7:AU7"/>
    <mergeCell ref="B8:C8"/>
    <mergeCell ref="D8:G8"/>
    <mergeCell ref="H8:L8"/>
    <mergeCell ref="M8:S8"/>
    <mergeCell ref="T8:V8"/>
    <mergeCell ref="W8:Y8"/>
    <mergeCell ref="Z8:AB8"/>
    <mergeCell ref="AC8:AE8"/>
    <mergeCell ref="Z7:AB7"/>
    <mergeCell ref="AC7:AE7"/>
    <mergeCell ref="AK7:AN7"/>
    <mergeCell ref="B7:C7"/>
    <mergeCell ref="D7:G7"/>
    <mergeCell ref="H7:L7"/>
    <mergeCell ref="M7:S7"/>
    <mergeCell ref="T7:V7"/>
    <mergeCell ref="W7:Y7"/>
    <mergeCell ref="AK6:AN6"/>
    <mergeCell ref="AO6:AR6"/>
    <mergeCell ref="AS6:AU6"/>
    <mergeCell ref="AO5:AR5"/>
    <mergeCell ref="AS5:AU5"/>
    <mergeCell ref="B6:C6"/>
    <mergeCell ref="D6:G6"/>
    <mergeCell ref="H6:L6"/>
    <mergeCell ref="M6:S6"/>
    <mergeCell ref="T6:V6"/>
    <mergeCell ref="W6:Y6"/>
    <mergeCell ref="Z6:AB6"/>
    <mergeCell ref="AC6:AE6"/>
    <mergeCell ref="Z5:AB5"/>
    <mergeCell ref="AC5:AE5"/>
    <mergeCell ref="AK5:AN5"/>
    <mergeCell ref="B5:C5"/>
    <mergeCell ref="D5:G5"/>
    <mergeCell ref="H5:L5"/>
    <mergeCell ref="M5:S5"/>
    <mergeCell ref="T5:V5"/>
    <mergeCell ref="W5:Y5"/>
    <mergeCell ref="AK4:AN4"/>
    <mergeCell ref="AO4:AR4"/>
    <mergeCell ref="AS4:AU4"/>
    <mergeCell ref="AO3:AR3"/>
    <mergeCell ref="AS3:AU3"/>
    <mergeCell ref="B4:C4"/>
    <mergeCell ref="D4:G4"/>
    <mergeCell ref="H4:L4"/>
    <mergeCell ref="M4:S4"/>
    <mergeCell ref="T4:V4"/>
    <mergeCell ref="W4:Y4"/>
    <mergeCell ref="Z4:AB4"/>
    <mergeCell ref="AC4:AE4"/>
    <mergeCell ref="Z3:AB3"/>
    <mergeCell ref="AC3:AE3"/>
    <mergeCell ref="AK3:AN3"/>
    <mergeCell ref="B3:C3"/>
    <mergeCell ref="D3:G3"/>
    <mergeCell ref="H3:L3"/>
    <mergeCell ref="M3:S3"/>
    <mergeCell ref="T3:V3"/>
    <mergeCell ref="W3:Y3"/>
  </mergeCells>
  <phoneticPr fontId="9"/>
  <pageMargins left="0.7" right="0.7" top="0.75" bottom="0.75" header="0.3" footer="0.3"/>
  <pageSetup paperSize="9" orientation="landscape" r:id="rId1"/>
  <colBreaks count="1" manualBreakCount="1">
    <brk id="31" max="2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出力シート</vt:lpstr>
      <vt:lpstr>別紙一覧（水位観測所）</vt:lpstr>
      <vt:lpstr>出力シート!Print_Area</vt:lpstr>
      <vt:lpstr>入力シート!Print_Area</vt:lpstr>
      <vt:lpstr>'別紙一覧（水位観測所）'!Print_Area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裕史</cp:lastModifiedBy>
  <cp:lastPrinted>2020-07-08T05:08:18Z</cp:lastPrinted>
  <dcterms:modified xsi:type="dcterms:W3CDTF">2020-10-22T06:08:28Z</dcterms:modified>
</cp:coreProperties>
</file>