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l07jofls1\0601300_地域包括ケア推進課$\05 事業推進係\02_配食サービス事業\00b 事務様式\助成R7.10~\"/>
    </mc:Choice>
  </mc:AlternateContent>
  <xr:revisionPtr revIDLastSave="0" documentId="13_ncr:1_{7A7DDDFE-3B51-4DF3-ACC5-51DC9937DF3D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見守り実施報告書" sheetId="5" r:id="rId1"/>
    <sheet name="集計表" sheetId="7" r:id="rId2"/>
    <sheet name="記入例" sheetId="6" r:id="rId3"/>
  </sheets>
  <definedNames>
    <definedName name="_xlnm.Print_Area" localSheetId="2">記入例!$A$1:$BE$42</definedName>
    <definedName name="_xlnm.Print_Area" localSheetId="0">見守り実施報告書!$A$1:$AV$215,見守り実施報告書!$AY$5:$BE$37</definedName>
    <definedName name="_xlnm.Print_Area" localSheetId="1">集計表!$A$1:$I$35</definedName>
    <definedName name="_xlnm.Print_Titles" localSheetId="2">記入例!$2:$5</definedName>
    <definedName name="_xlnm.Print_Titles" localSheetId="0">見守り実施報告書!$1:$5</definedName>
    <definedName name="四倉・久之浜大久" localSheetId="2">記入例!#REF!</definedName>
    <definedName name="四倉・久之浜大久" localSheetId="0">見守り実施報告書!#REF!</definedName>
    <definedName name="四倉・久之浜大久">#REF!</definedName>
    <definedName name="小川・川前" localSheetId="2">記入例!#REF!</definedName>
    <definedName name="小川・川前" localSheetId="0">見守り実施報告書!#REF!</definedName>
    <definedName name="小川・川前">#REF!</definedName>
    <definedName name="常磐・遠野" localSheetId="2">記入例!#REF!</definedName>
    <definedName name="常磐・遠野" localSheetId="0">見守り実施報告書!#REF!</definedName>
    <definedName name="常磐・遠野">#REF!</definedName>
    <definedName name="地区セン名" localSheetId="2">記入例!#REF!</definedName>
    <definedName name="地区セン名" localSheetId="0">見守り実施報告書!#REF!</definedName>
    <definedName name="地区セン名">#REF!</definedName>
    <definedName name="地区名一覧" localSheetId="2">#REF!</definedName>
    <definedName name="地区名一覧" localSheetId="0">#REF!</definedName>
    <definedName name="地区名一覧">#REF!</definedName>
    <definedName name="内郷・好間・三和" localSheetId="2">記入例!#REF!</definedName>
    <definedName name="内郷・好間・三和" localSheetId="0">見守り実施報告書!#REF!</definedName>
    <definedName name="内郷・好間・三和">#REF!</definedName>
    <definedName name="勿来・田人" localSheetId="2">記入例!#REF!</definedName>
    <definedName name="勿来・田人" localSheetId="0">見守り実施報告書!#REF!</definedName>
    <definedName name="勿来・田人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B5" i="5" l="1"/>
  <c r="BC33" i="5"/>
  <c r="BB33" i="5"/>
  <c r="BD28" i="5"/>
  <c r="BC28" i="5" a="1"/>
  <c r="BC28" i="5" s="1"/>
  <c r="BB28" i="5" a="1"/>
  <c r="BB28" i="5" s="1"/>
  <c r="BE28" i="5" s="1"/>
  <c r="BD27" i="5"/>
  <c r="BC27" i="5" a="1"/>
  <c r="BC27" i="5" s="1"/>
  <c r="BB27" i="5" a="1"/>
  <c r="BB27" i="5" s="1"/>
  <c r="BE27" i="5" s="1"/>
  <c r="BD26" i="5"/>
  <c r="BC26" i="5" a="1"/>
  <c r="BC26" i="5" s="1"/>
  <c r="BB26" i="5" a="1"/>
  <c r="BB26" i="5" s="1"/>
  <c r="BE26" i="5" s="1"/>
  <c r="BD25" i="5"/>
  <c r="BC25" i="5" a="1"/>
  <c r="BC25" i="5" s="1"/>
  <c r="BB25" i="5" a="1"/>
  <c r="BB25" i="5" s="1"/>
  <c r="BE25" i="5" s="1"/>
  <c r="BD24" i="5"/>
  <c r="BC24" i="5" a="1"/>
  <c r="BC24" i="5" s="1"/>
  <c r="BB24" i="5" a="1"/>
  <c r="BB24" i="5" s="1"/>
  <c r="BE24" i="5" s="1"/>
  <c r="BD23" i="5"/>
  <c r="BC23" i="5" a="1"/>
  <c r="BC23" i="5" s="1"/>
  <c r="BB23" i="5" a="1"/>
  <c r="BB23" i="5" s="1"/>
  <c r="BE23" i="5" s="1"/>
  <c r="BD22" i="5"/>
  <c r="BC22" i="5" a="1"/>
  <c r="BC22" i="5" s="1"/>
  <c r="BB22" i="5" a="1"/>
  <c r="BB22" i="5" s="1"/>
  <c r="BE22" i="5" s="1"/>
  <c r="BD21" i="5"/>
  <c r="BC21" i="5" a="1"/>
  <c r="BC21" i="5" s="1"/>
  <c r="BB21" i="5" a="1"/>
  <c r="BB21" i="5" s="1"/>
  <c r="BE21" i="5" s="1"/>
  <c r="BD20" i="5"/>
  <c r="BC20" i="5" a="1"/>
  <c r="BC20" i="5" s="1"/>
  <c r="BB20" i="5" a="1"/>
  <c r="BB20" i="5" s="1"/>
  <c r="BE20" i="5" s="1"/>
  <c r="BD19" i="5"/>
  <c r="BC19" i="5" a="1"/>
  <c r="BC19" i="5" s="1"/>
  <c r="BB19" i="5" a="1"/>
  <c r="BB19" i="5" s="1"/>
  <c r="BE19" i="5" s="1"/>
  <c r="BD18" i="5"/>
  <c r="BC18" i="5" a="1"/>
  <c r="BC18" i="5" s="1"/>
  <c r="BB18" i="5" a="1"/>
  <c r="BB18" i="5" s="1"/>
  <c r="BE18" i="5" s="1"/>
  <c r="BD17" i="5"/>
  <c r="BC17" i="5" a="1"/>
  <c r="BC17" i="5" s="1"/>
  <c r="BB17" i="5" a="1"/>
  <c r="BB17" i="5" s="1"/>
  <c r="BE17" i="5" s="1"/>
  <c r="BD16" i="5"/>
  <c r="BC16" i="5" a="1"/>
  <c r="BC16" i="5" s="1"/>
  <c r="BB16" i="5" a="1"/>
  <c r="BB16" i="5" s="1"/>
  <c r="BE16" i="5" s="1"/>
  <c r="BD15" i="5"/>
  <c r="BC15" i="5" a="1"/>
  <c r="BC15" i="5" s="1"/>
  <c r="BB15" i="5" a="1"/>
  <c r="BB15" i="5" s="1"/>
  <c r="BE15" i="5" s="1"/>
  <c r="BD14" i="5"/>
  <c r="BC14" i="5" a="1"/>
  <c r="BC14" i="5" s="1"/>
  <c r="BB14" i="5" a="1"/>
  <c r="BB14" i="5" s="1"/>
  <c r="BE14" i="5" s="1"/>
  <c r="BD13" i="5"/>
  <c r="BC13" i="5" a="1"/>
  <c r="BC13" i="5" s="1"/>
  <c r="BB13" i="5" a="1"/>
  <c r="BB13" i="5" s="1"/>
  <c r="BE13" i="5" s="1"/>
  <c r="BD12" i="5"/>
  <c r="BC12" i="5" a="1"/>
  <c r="BC12" i="5" s="1"/>
  <c r="BB12" i="5" a="1"/>
  <c r="BB12" i="5" s="1"/>
  <c r="BE12" i="5" s="1"/>
  <c r="BD11" i="5"/>
  <c r="BC11" i="5" a="1"/>
  <c r="BC11" i="5" s="1"/>
  <c r="BB11" i="5" a="1"/>
  <c r="BB11" i="5" s="1"/>
  <c r="BE11" i="5" s="1"/>
  <c r="BD10" i="5"/>
  <c r="BC10" i="5" a="1"/>
  <c r="BC10" i="5" s="1"/>
  <c r="BB10" i="5" a="1"/>
  <c r="BB10" i="5" s="1"/>
  <c r="BE10" i="5" s="1"/>
  <c r="BD9" i="5"/>
  <c r="BD29" i="5" s="1"/>
  <c r="BC9" i="5" a="1"/>
  <c r="BC9" i="5" s="1"/>
  <c r="BB9" i="5" a="1"/>
  <c r="BB9" i="5" s="1"/>
  <c r="BE9" i="5" s="1"/>
  <c r="AZ38" i="5"/>
  <c r="BE29" i="5" l="1"/>
  <c r="AR8" i="5" l="1"/>
  <c r="AV8" i="5" l="1"/>
  <c r="AP4" i="5"/>
  <c r="AP5" i="5" s="1"/>
  <c r="AP6" i="5" s="1"/>
  <c r="AP7" i="5" s="1"/>
  <c r="AO4" i="5"/>
  <c r="AO5" i="5" s="1"/>
  <c r="AO6" i="5" s="1"/>
  <c r="AO7" i="5" s="1"/>
  <c r="AN4" i="5"/>
  <c r="AN5" i="5" s="1"/>
  <c r="AN6" i="5" s="1"/>
  <c r="AN7" i="5" s="1"/>
  <c r="AM4" i="5"/>
  <c r="AM5" i="5" s="1"/>
  <c r="AM6" i="5" s="1"/>
  <c r="AM7" i="5" s="1"/>
  <c r="AL4" i="5"/>
  <c r="AL5" i="5" s="1"/>
  <c r="AL6" i="5" s="1"/>
  <c r="AL7" i="5" s="1"/>
  <c r="AK4" i="5"/>
  <c r="AK5" i="5" s="1"/>
  <c r="AK6" i="5" s="1"/>
  <c r="AK7" i="5" s="1"/>
  <c r="AJ4" i="5"/>
  <c r="AJ5" i="5" s="1"/>
  <c r="AJ6" i="5" s="1"/>
  <c r="AJ7" i="5" s="1"/>
  <c r="AI4" i="5"/>
  <c r="AI5" i="5" s="1"/>
  <c r="AI6" i="5" s="1"/>
  <c r="AI7" i="5" s="1"/>
  <c r="AH4" i="5"/>
  <c r="AH5" i="5" s="1"/>
  <c r="AH6" i="5" s="1"/>
  <c r="AH7" i="5" s="1"/>
  <c r="AG4" i="5"/>
  <c r="AG5" i="5" s="1"/>
  <c r="AG6" i="5" s="1"/>
  <c r="AG7" i="5" s="1"/>
  <c r="AF4" i="5"/>
  <c r="AF5" i="5" s="1"/>
  <c r="AF6" i="5" s="1"/>
  <c r="AF7" i="5" s="1"/>
  <c r="AE4" i="5"/>
  <c r="AE5" i="5" s="1"/>
  <c r="AE6" i="5" s="1"/>
  <c r="AE7" i="5" s="1"/>
  <c r="AD4" i="5"/>
  <c r="AD5" i="5" s="1"/>
  <c r="AD6" i="5" s="1"/>
  <c r="AD7" i="5" s="1"/>
  <c r="AC4" i="5"/>
  <c r="AC5" i="5" s="1"/>
  <c r="AC6" i="5" s="1"/>
  <c r="AC7" i="5" s="1"/>
  <c r="AB4" i="5"/>
  <c r="AB5" i="5" s="1"/>
  <c r="AB6" i="5" s="1"/>
  <c r="AB7" i="5" s="1"/>
  <c r="AA4" i="5"/>
  <c r="AA5" i="5" s="1"/>
  <c r="AA6" i="5" s="1"/>
  <c r="AA7" i="5" s="1"/>
  <c r="Z4" i="5"/>
  <c r="Z5" i="5" s="1"/>
  <c r="Z6" i="5" s="1"/>
  <c r="Z7" i="5" s="1"/>
  <c r="Y4" i="5"/>
  <c r="Y5" i="5" s="1"/>
  <c r="Y6" i="5" s="1"/>
  <c r="Y7" i="5" s="1"/>
  <c r="X4" i="5"/>
  <c r="X5" i="5" s="1"/>
  <c r="X6" i="5" s="1"/>
  <c r="X7" i="5" s="1"/>
  <c r="W4" i="5"/>
  <c r="W5" i="5" s="1"/>
  <c r="W6" i="5" s="1"/>
  <c r="W7" i="5" s="1"/>
  <c r="V4" i="5"/>
  <c r="V5" i="5" s="1"/>
  <c r="V6" i="5" s="1"/>
  <c r="V7" i="5" s="1"/>
  <c r="U4" i="5"/>
  <c r="U5" i="5" s="1"/>
  <c r="U6" i="5" s="1"/>
  <c r="U7" i="5" s="1"/>
  <c r="T4" i="5"/>
  <c r="T5" i="5" s="1"/>
  <c r="T6" i="5" s="1"/>
  <c r="T7" i="5" s="1"/>
  <c r="S4" i="5"/>
  <c r="S5" i="5" s="1"/>
  <c r="S6" i="5" s="1"/>
  <c r="S7" i="5" s="1"/>
  <c r="R4" i="5"/>
  <c r="R5" i="5" s="1"/>
  <c r="R6" i="5" s="1"/>
  <c r="R7" i="5" s="1"/>
  <c r="Q4" i="5"/>
  <c r="Q5" i="5" s="1"/>
  <c r="Q6" i="5" s="1"/>
  <c r="Q7" i="5" s="1"/>
  <c r="P4" i="5"/>
  <c r="P5" i="5" s="1"/>
  <c r="P6" i="5" s="1"/>
  <c r="P7" i="5" s="1"/>
  <c r="O4" i="5"/>
  <c r="O5" i="5" s="1"/>
  <c r="O6" i="5" s="1"/>
  <c r="O7" i="5" s="1"/>
  <c r="N4" i="5"/>
  <c r="N5" i="5" s="1"/>
  <c r="N6" i="5" s="1"/>
  <c r="N7" i="5" s="1"/>
  <c r="M4" i="5"/>
  <c r="M5" i="5" s="1"/>
  <c r="M6" i="5" s="1"/>
  <c r="M7" i="5" s="1"/>
  <c r="L4" i="5"/>
  <c r="L5" i="5" s="1"/>
  <c r="L6" i="5" s="1"/>
  <c r="L7" i="5" s="1"/>
  <c r="AQ10" i="5" l="1"/>
  <c r="AQ8" i="5"/>
  <c r="AQ30" i="5"/>
  <c r="AQ32" i="5"/>
  <c r="AQ34" i="5"/>
  <c r="AQ36" i="5"/>
  <c r="AQ38" i="5"/>
  <c r="AQ40" i="5"/>
  <c r="AQ42" i="5"/>
  <c r="AQ44" i="5"/>
  <c r="AQ46" i="5"/>
  <c r="AQ48" i="5"/>
  <c r="AQ50" i="5"/>
  <c r="AQ52" i="5"/>
  <c r="AQ54" i="5"/>
  <c r="AQ56" i="5"/>
  <c r="AQ58" i="5"/>
  <c r="AQ60" i="5"/>
  <c r="AQ62" i="5"/>
  <c r="AQ64" i="5"/>
  <c r="AQ66" i="5"/>
  <c r="AQ68" i="5"/>
  <c r="AQ70" i="5"/>
  <c r="AQ72" i="5"/>
  <c r="AQ74" i="5"/>
  <c r="AQ76" i="5"/>
  <c r="AQ78" i="5"/>
  <c r="AQ80" i="5"/>
  <c r="AQ82" i="5"/>
  <c r="AQ84" i="5"/>
  <c r="AQ86" i="5"/>
  <c r="AQ88" i="5"/>
  <c r="AQ90" i="5"/>
  <c r="AQ92" i="5"/>
  <c r="AQ94" i="5"/>
  <c r="AQ96" i="5"/>
  <c r="AQ98" i="5"/>
  <c r="AQ100" i="5"/>
  <c r="AQ102" i="5"/>
  <c r="AQ104" i="5"/>
  <c r="AQ106" i="5"/>
  <c r="AQ108" i="5"/>
  <c r="AQ110" i="5"/>
  <c r="AQ112" i="5"/>
  <c r="AQ114" i="5"/>
  <c r="AQ116" i="5"/>
  <c r="AQ118" i="5"/>
  <c r="AQ120" i="5"/>
  <c r="AQ122" i="5"/>
  <c r="AQ124" i="5"/>
  <c r="AQ126" i="5"/>
  <c r="AQ128" i="5"/>
  <c r="AQ130" i="5"/>
  <c r="AQ132" i="5"/>
  <c r="AQ134" i="5"/>
  <c r="AQ136" i="5"/>
  <c r="AQ138" i="5"/>
  <c r="AQ140" i="5"/>
  <c r="AQ142" i="5"/>
  <c r="AQ144" i="5"/>
  <c r="AQ146" i="5"/>
  <c r="AQ148" i="5"/>
  <c r="AQ150" i="5"/>
  <c r="AQ152" i="5"/>
  <c r="AQ154" i="5"/>
  <c r="AQ156" i="5"/>
  <c r="AQ158" i="5"/>
  <c r="AQ160" i="5"/>
  <c r="AQ162" i="5"/>
  <c r="AQ164" i="5"/>
  <c r="AQ166" i="5"/>
  <c r="AQ168" i="5"/>
  <c r="AQ170" i="5"/>
  <c r="AQ172" i="5"/>
  <c r="AQ174" i="5"/>
  <c r="AQ176" i="5"/>
  <c r="AQ178" i="5"/>
  <c r="AQ180" i="5"/>
  <c r="AQ182" i="5"/>
  <c r="AQ184" i="5"/>
  <c r="AQ186" i="5"/>
  <c r="AQ188" i="5"/>
  <c r="AQ190" i="5"/>
  <c r="AQ192" i="5"/>
  <c r="AQ194" i="5"/>
  <c r="AQ196" i="5"/>
  <c r="AQ198" i="5"/>
  <c r="AQ200" i="5"/>
  <c r="AQ202" i="5"/>
  <c r="AQ204" i="5"/>
  <c r="AQ206" i="5"/>
  <c r="AQ208" i="5"/>
  <c r="AQ210" i="5"/>
  <c r="AQ212" i="5"/>
  <c r="AQ214" i="5"/>
  <c r="AQ216" i="5"/>
  <c r="AQ218" i="5"/>
  <c r="C6" i="7"/>
  <c r="D6" i="7" s="1" a="1"/>
  <c r="D6" i="7" s="1"/>
  <c r="C7" i="7"/>
  <c r="D7" i="7" s="1" a="1"/>
  <c r="D7" i="7" s="1"/>
  <c r="C8" i="7"/>
  <c r="D8" i="7" s="1" a="1"/>
  <c r="D8" i="7" s="1"/>
  <c r="C9" i="7"/>
  <c r="D9" i="7" s="1" a="1"/>
  <c r="D9" i="7" s="1"/>
  <c r="C10" i="7"/>
  <c r="D10" i="7" s="1" a="1"/>
  <c r="D10" i="7" s="1"/>
  <c r="C11" i="7"/>
  <c r="D11" i="7" s="1" a="1"/>
  <c r="D11" i="7" s="1"/>
  <c r="C12" i="7"/>
  <c r="D12" i="7" s="1" a="1"/>
  <c r="D12" i="7" s="1"/>
  <c r="C13" i="7"/>
  <c r="D13" i="7" s="1" a="1"/>
  <c r="D13" i="7" s="1"/>
  <c r="C14" i="7"/>
  <c r="D14" i="7" s="1" a="1"/>
  <c r="D14" i="7" s="1"/>
  <c r="C15" i="7"/>
  <c r="D15" i="7" s="1" a="1"/>
  <c r="D15" i="7" s="1"/>
  <c r="C16" i="7"/>
  <c r="D16" i="7" s="1" a="1"/>
  <c r="D16" i="7" s="1"/>
  <c r="C17" i="7"/>
  <c r="D17" i="7" s="1" a="1"/>
  <c r="D17" i="7" s="1"/>
  <c r="C18" i="7"/>
  <c r="D18" i="7" s="1" a="1"/>
  <c r="D18" i="7" s="1"/>
  <c r="C19" i="7"/>
  <c r="D19" i="7" s="1" a="1"/>
  <c r="D19" i="7" s="1"/>
  <c r="C20" i="7"/>
  <c r="D20" i="7" s="1" a="1"/>
  <c r="D20" i="7" s="1"/>
  <c r="C21" i="7"/>
  <c r="D21" i="7" s="1" a="1"/>
  <c r="D21" i="7" s="1"/>
  <c r="C22" i="7"/>
  <c r="D22" i="7" s="1" a="1"/>
  <c r="D22" i="7" s="1"/>
  <c r="C23" i="7"/>
  <c r="D23" i="7" s="1" a="1"/>
  <c r="D23" i="7" s="1"/>
  <c r="C24" i="7"/>
  <c r="D24" i="7" s="1" a="1"/>
  <c r="D24" i="7" s="1"/>
  <c r="C25" i="7"/>
  <c r="D25" i="7" s="1" a="1"/>
  <c r="D25" i="7" s="1"/>
  <c r="B6" i="7"/>
  <c r="B7" i="7"/>
  <c r="B8" i="7"/>
  <c r="B9" i="7"/>
  <c r="B10" i="7"/>
  <c r="B11" i="7"/>
  <c r="B12" i="7"/>
  <c r="B13" i="7"/>
  <c r="B14" i="7"/>
  <c r="B15" i="7"/>
  <c r="B16" i="7"/>
  <c r="B17" i="7"/>
  <c r="B18" i="7"/>
  <c r="B19" i="7"/>
  <c r="B20" i="7"/>
  <c r="B21" i="7"/>
  <c r="B22" i="7"/>
  <c r="B23" i="7"/>
  <c r="B24" i="7"/>
  <c r="B25" i="7"/>
  <c r="C219" i="5" l="1"/>
  <c r="K218" i="5"/>
  <c r="C217" i="5"/>
  <c r="K216" i="5"/>
  <c r="C215" i="5"/>
  <c r="K214" i="5"/>
  <c r="C213" i="5"/>
  <c r="K212" i="5"/>
  <c r="C211" i="5"/>
  <c r="K210" i="5"/>
  <c r="C209" i="5"/>
  <c r="K208" i="5"/>
  <c r="C207" i="5"/>
  <c r="K206" i="5"/>
  <c r="C205" i="5"/>
  <c r="K204" i="5"/>
  <c r="C203" i="5"/>
  <c r="K202" i="5"/>
  <c r="C201" i="5"/>
  <c r="K200" i="5"/>
  <c r="C199" i="5"/>
  <c r="K198" i="5"/>
  <c r="C197" i="5"/>
  <c r="K196" i="5"/>
  <c r="C195" i="5"/>
  <c r="K194" i="5"/>
  <c r="C193" i="5"/>
  <c r="K192" i="5"/>
  <c r="C191" i="5"/>
  <c r="K190" i="5"/>
  <c r="C189" i="5"/>
  <c r="K188" i="5"/>
  <c r="C187" i="5"/>
  <c r="K186" i="5"/>
  <c r="C185" i="5"/>
  <c r="K184" i="5"/>
  <c r="C183" i="5"/>
  <c r="K182" i="5"/>
  <c r="C181" i="5"/>
  <c r="K180" i="5"/>
  <c r="C179" i="5"/>
  <c r="K178" i="5"/>
  <c r="C177" i="5"/>
  <c r="K176" i="5"/>
  <c r="C175" i="5"/>
  <c r="K174" i="5"/>
  <c r="C173" i="5"/>
  <c r="K172" i="5"/>
  <c r="C171" i="5"/>
  <c r="K170" i="5"/>
  <c r="C169" i="5"/>
  <c r="K168" i="5"/>
  <c r="C167" i="5"/>
  <c r="K166" i="5"/>
  <c r="C165" i="5"/>
  <c r="K164" i="5"/>
  <c r="C163" i="5"/>
  <c r="K162" i="5"/>
  <c r="C161" i="5"/>
  <c r="K160" i="5"/>
  <c r="C159" i="5"/>
  <c r="K158" i="5"/>
  <c r="C157" i="5"/>
  <c r="K156" i="5"/>
  <c r="C155" i="5"/>
  <c r="K154" i="5"/>
  <c r="C153" i="5"/>
  <c r="K152" i="5"/>
  <c r="C151" i="5"/>
  <c r="K150" i="5"/>
  <c r="C149" i="5"/>
  <c r="K148" i="5"/>
  <c r="C147" i="5"/>
  <c r="K146" i="5"/>
  <c r="C145" i="5"/>
  <c r="K144" i="5"/>
  <c r="C143" i="5"/>
  <c r="K142" i="5"/>
  <c r="C141" i="5"/>
  <c r="K140" i="5"/>
  <c r="C139" i="5"/>
  <c r="K138" i="5"/>
  <c r="C137" i="5"/>
  <c r="K136" i="5"/>
  <c r="C135" i="5"/>
  <c r="K134" i="5"/>
  <c r="C133" i="5"/>
  <c r="K132" i="5"/>
  <c r="C131" i="5"/>
  <c r="K130" i="5"/>
  <c r="C129" i="5"/>
  <c r="K128" i="5"/>
  <c r="C127" i="5"/>
  <c r="K126" i="5"/>
  <c r="C125" i="5"/>
  <c r="K124" i="5"/>
  <c r="C123" i="5"/>
  <c r="K122" i="5"/>
  <c r="C121" i="5"/>
  <c r="K120" i="5"/>
  <c r="C119" i="5"/>
  <c r="K118" i="5"/>
  <c r="C117" i="5"/>
  <c r="K116" i="5"/>
  <c r="C115" i="5"/>
  <c r="K114" i="5"/>
  <c r="C113" i="5"/>
  <c r="K112" i="5"/>
  <c r="C111" i="5"/>
  <c r="K110" i="5"/>
  <c r="C109" i="5"/>
  <c r="K108" i="5"/>
  <c r="C107" i="5"/>
  <c r="K106" i="5"/>
  <c r="C105" i="5"/>
  <c r="K104" i="5"/>
  <c r="C103" i="5"/>
  <c r="K102" i="5"/>
  <c r="C101" i="5"/>
  <c r="K100" i="5"/>
  <c r="C99" i="5"/>
  <c r="K98" i="5"/>
  <c r="C97" i="5"/>
  <c r="K96" i="5"/>
  <c r="C95" i="5"/>
  <c r="K94" i="5"/>
  <c r="C93" i="5"/>
  <c r="K92" i="5"/>
  <c r="C91" i="5"/>
  <c r="K90" i="5"/>
  <c r="C89" i="5"/>
  <c r="K88" i="5"/>
  <c r="C87" i="5"/>
  <c r="K86" i="5"/>
  <c r="C85" i="5"/>
  <c r="K84" i="5"/>
  <c r="C83" i="5"/>
  <c r="K82" i="5"/>
  <c r="C81" i="5"/>
  <c r="K80" i="5"/>
  <c r="C79" i="5"/>
  <c r="K78" i="5"/>
  <c r="C77" i="5"/>
  <c r="K76" i="5"/>
  <c r="C75" i="5"/>
  <c r="K74" i="5"/>
  <c r="C73" i="5"/>
  <c r="K72" i="5"/>
  <c r="C71" i="5"/>
  <c r="K70" i="5"/>
  <c r="C69" i="5"/>
  <c r="K68" i="5"/>
  <c r="C67" i="5"/>
  <c r="K66" i="5"/>
  <c r="C65" i="5"/>
  <c r="K64" i="5"/>
  <c r="C63" i="5"/>
  <c r="K62" i="5"/>
  <c r="C61" i="5"/>
  <c r="K60" i="5"/>
  <c r="C59" i="5"/>
  <c r="K58" i="5"/>
  <c r="C57" i="5"/>
  <c r="K56" i="5"/>
  <c r="C55" i="5"/>
  <c r="K54" i="5"/>
  <c r="C53" i="5"/>
  <c r="K52" i="5"/>
  <c r="C51" i="5"/>
  <c r="K50" i="5"/>
  <c r="C49" i="5"/>
  <c r="K48" i="5"/>
  <c r="C47" i="5"/>
  <c r="K46" i="5"/>
  <c r="C45" i="5"/>
  <c r="K44" i="5"/>
  <c r="C43" i="5"/>
  <c r="K42" i="5"/>
  <c r="C41" i="5"/>
  <c r="K40" i="5"/>
  <c r="C39" i="5"/>
  <c r="K38" i="5"/>
  <c r="C37" i="5"/>
  <c r="K36" i="5"/>
  <c r="C35" i="5"/>
  <c r="K34" i="5"/>
  <c r="C33" i="5"/>
  <c r="K32" i="5"/>
  <c r="C31" i="5"/>
  <c r="K30" i="5"/>
  <c r="C29" i="5"/>
  <c r="AQ28" i="5"/>
  <c r="K28" i="5"/>
  <c r="C27" i="5"/>
  <c r="AQ26" i="5"/>
  <c r="K26" i="5"/>
  <c r="C25" i="5"/>
  <c r="AQ24" i="5"/>
  <c r="K24" i="5"/>
  <c r="C23" i="5"/>
  <c r="AQ22" i="5"/>
  <c r="K22" i="5"/>
  <c r="C21" i="5"/>
  <c r="AQ20" i="5"/>
  <c r="K20" i="5"/>
  <c r="C19" i="5"/>
  <c r="AQ18" i="5"/>
  <c r="K18" i="5"/>
  <c r="C17" i="5"/>
  <c r="AQ16" i="5"/>
  <c r="K16" i="5"/>
  <c r="C15" i="5"/>
  <c r="AQ14" i="5"/>
  <c r="K14" i="5"/>
  <c r="C13" i="5"/>
  <c r="AQ12" i="5"/>
  <c r="E29" i="7" s="1"/>
  <c r="K12" i="5"/>
  <c r="C11" i="5"/>
  <c r="K10" i="5"/>
  <c r="C9" i="5"/>
  <c r="K8" i="5"/>
  <c r="AS8" i="5"/>
  <c r="AU10" i="6"/>
  <c r="AU12" i="6"/>
  <c r="AU14" i="6"/>
  <c r="AU16" i="6"/>
  <c r="AU18" i="6"/>
  <c r="AU20" i="6"/>
  <c r="AU22" i="6"/>
  <c r="AU24" i="6"/>
  <c r="AU26" i="6"/>
  <c r="AU28" i="6"/>
  <c r="AU30" i="6"/>
  <c r="AU32" i="6"/>
  <c r="AU34" i="6"/>
  <c r="AU36" i="6"/>
  <c r="AU8" i="6"/>
  <c r="AW2" i="6"/>
  <c r="BD11" i="6" a="1"/>
  <c r="BD11" i="6" s="1"/>
  <c r="BE9" i="6" a="1"/>
  <c r="BE9" i="6" s="1"/>
  <c r="BE28" i="6" a="1"/>
  <c r="BE28" i="6" s="1"/>
  <c r="BD28" i="6" a="1"/>
  <c r="BD28" i="6" s="1"/>
  <c r="BE27" i="6" a="1"/>
  <c r="BE27" i="6" s="1"/>
  <c r="BD27" i="6" a="1"/>
  <c r="BD27" i="6" s="1"/>
  <c r="BE26" i="6" a="1"/>
  <c r="BE26" i="6" s="1"/>
  <c r="BD26" i="6" a="1"/>
  <c r="BD26" i="6" s="1"/>
  <c r="BE25" i="6" a="1"/>
  <c r="BE25" i="6" s="1"/>
  <c r="BD25" i="6" a="1"/>
  <c r="BD25" i="6" s="1"/>
  <c r="BE24" i="6" a="1"/>
  <c r="BE24" i="6" s="1"/>
  <c r="BD24" i="6" a="1"/>
  <c r="BD24" i="6" s="1"/>
  <c r="BE23" i="6" a="1"/>
  <c r="BE23" i="6" s="1"/>
  <c r="BD23" i="6" a="1"/>
  <c r="BD23" i="6" s="1"/>
  <c r="BE22" i="6" a="1"/>
  <c r="BE22" i="6" s="1"/>
  <c r="BD22" i="6" a="1"/>
  <c r="BD22" i="6" s="1"/>
  <c r="BE21" i="6" a="1"/>
  <c r="BE21" i="6" s="1"/>
  <c r="BD21" i="6" a="1"/>
  <c r="BD21" i="6" s="1"/>
  <c r="BE20" i="6" a="1"/>
  <c r="BE20" i="6" s="1"/>
  <c r="BD20" i="6" a="1"/>
  <c r="BD20" i="6" s="1"/>
  <c r="BE19" i="6" a="1"/>
  <c r="BE19" i="6" s="1"/>
  <c r="BD19" i="6" a="1"/>
  <c r="BD19" i="6" s="1"/>
  <c r="BE18" i="6" a="1"/>
  <c r="BE18" i="6" s="1"/>
  <c r="BD18" i="6" a="1"/>
  <c r="BD18" i="6" s="1"/>
  <c r="BE17" i="6" a="1"/>
  <c r="BE17" i="6" s="1"/>
  <c r="BD17" i="6" a="1"/>
  <c r="BD17" i="6" s="1"/>
  <c r="BE16" i="6" a="1"/>
  <c r="BE16" i="6" s="1"/>
  <c r="BD16" i="6" a="1"/>
  <c r="BD16" i="6" s="1"/>
  <c r="BE15" i="6" a="1"/>
  <c r="BE15" i="6" s="1"/>
  <c r="BD15" i="6" a="1"/>
  <c r="BD15" i="6" s="1"/>
  <c r="BE14" i="6" a="1"/>
  <c r="BE14" i="6" s="1"/>
  <c r="BD14" i="6" a="1"/>
  <c r="BD14" i="6" s="1"/>
  <c r="BE13" i="6" a="1"/>
  <c r="BE13" i="6" s="1"/>
  <c r="BD13" i="6" a="1"/>
  <c r="BD13" i="6" s="1"/>
  <c r="BE12" i="6" a="1"/>
  <c r="BE12" i="6" s="1"/>
  <c r="BD12" i="6" a="1"/>
  <c r="BD12" i="6" s="1"/>
  <c r="BE11" i="6" a="1"/>
  <c r="BE11" i="6" s="1"/>
  <c r="BE10" i="6" a="1"/>
  <c r="BE10" i="6" s="1"/>
  <c r="BD10" i="6" a="1"/>
  <c r="BD10" i="6" s="1"/>
  <c r="BD9" i="6" a="1"/>
  <c r="BD9" i="6" s="1"/>
  <c r="AF18" i="5" l="1"/>
  <c r="AF54" i="5"/>
  <c r="AF90" i="5"/>
  <c r="AF14" i="5"/>
  <c r="AF98" i="5"/>
  <c r="AF28" i="5"/>
  <c r="AF44" i="5"/>
  <c r="AF60" i="5"/>
  <c r="AF12" i="5"/>
  <c r="AF72" i="5"/>
  <c r="AF108" i="5"/>
  <c r="AF130" i="5"/>
  <c r="AF166" i="5"/>
  <c r="AF68" i="5"/>
  <c r="AF86" i="5"/>
  <c r="AF144" i="5"/>
  <c r="AF82" i="5"/>
  <c r="AF100" i="5"/>
  <c r="AF38" i="5"/>
  <c r="AF66" i="5"/>
  <c r="AF76" i="5"/>
  <c r="AF124" i="5"/>
  <c r="AF132" i="5"/>
  <c r="AF136" i="5"/>
  <c r="AF106" i="5"/>
  <c r="AF170" i="5"/>
  <c r="AF184" i="5"/>
  <c r="AF208" i="5"/>
  <c r="AF172" i="5"/>
  <c r="AF182" i="5"/>
  <c r="AF118" i="5"/>
  <c r="AF120" i="5"/>
  <c r="AF150" i="5"/>
  <c r="AF178" i="5"/>
  <c r="AF200" i="5"/>
  <c r="AF156" i="5"/>
  <c r="AF32" i="5"/>
  <c r="AF48" i="5"/>
  <c r="AF50" i="5"/>
  <c r="AF52" i="5"/>
  <c r="AF70" i="5"/>
  <c r="AF162" i="5"/>
  <c r="AF212" i="5"/>
  <c r="AF40" i="5"/>
  <c r="AF58" i="5"/>
  <c r="AF104" i="5"/>
  <c r="AF180" i="5"/>
  <c r="AF190" i="5"/>
  <c r="AF102" i="5"/>
  <c r="AF24" i="5"/>
  <c r="AF214" i="5"/>
  <c r="AF10" i="5"/>
  <c r="AF94" i="5"/>
  <c r="AF114" i="5"/>
  <c r="AF168" i="5"/>
  <c r="AF30" i="5"/>
  <c r="AF74" i="5"/>
  <c r="AF84" i="5"/>
  <c r="AF92" i="5"/>
  <c r="AF192" i="5"/>
  <c r="AF16" i="5"/>
  <c r="AF56" i="5"/>
  <c r="AF112" i="5"/>
  <c r="AF204" i="5"/>
  <c r="AF36" i="5"/>
  <c r="AF64" i="5"/>
  <c r="AF142" i="5"/>
  <c r="AF80" i="5"/>
  <c r="AF126" i="5"/>
  <c r="AF138" i="5"/>
  <c r="AF158" i="5"/>
  <c r="AF20" i="5"/>
  <c r="AF78" i="5"/>
  <c r="AF202" i="5"/>
  <c r="AF218" i="5"/>
  <c r="AF198" i="5"/>
  <c r="AF164" i="5"/>
  <c r="AF116" i="5"/>
  <c r="AF216" i="5"/>
  <c r="AF110" i="5"/>
  <c r="AF148" i="5"/>
  <c r="AF188" i="5"/>
  <c r="AF26" i="5"/>
  <c r="AF210" i="5"/>
  <c r="AF186" i="5"/>
  <c r="AF160" i="5"/>
  <c r="AF96" i="5"/>
  <c r="AF176" i="5"/>
  <c r="AF196" i="5"/>
  <c r="AF88" i="5"/>
  <c r="AF42" i="5"/>
  <c r="AF128" i="5"/>
  <c r="AF62" i="5"/>
  <c r="AF152" i="5"/>
  <c r="AF22" i="5"/>
  <c r="AF46" i="5"/>
  <c r="AF140" i="5"/>
  <c r="AF206" i="5"/>
  <c r="AF146" i="5"/>
  <c r="AF174" i="5"/>
  <c r="AF194" i="5"/>
  <c r="AF34" i="5"/>
  <c r="AF154" i="5"/>
  <c r="AF134" i="5"/>
  <c r="AF122" i="5"/>
  <c r="M32" i="5"/>
  <c r="M68" i="5"/>
  <c r="M104" i="5"/>
  <c r="M10" i="5"/>
  <c r="M98" i="5"/>
  <c r="M116" i="5"/>
  <c r="M14" i="5"/>
  <c r="M28" i="5"/>
  <c r="M44" i="5"/>
  <c r="M60" i="5"/>
  <c r="M30" i="5"/>
  <c r="M40" i="5"/>
  <c r="M94" i="5"/>
  <c r="M144" i="5"/>
  <c r="M180" i="5"/>
  <c r="M18" i="5"/>
  <c r="M36" i="5"/>
  <c r="M54" i="5"/>
  <c r="M108" i="5"/>
  <c r="M158" i="5"/>
  <c r="M12" i="5"/>
  <c r="M50" i="5"/>
  <c r="M74" i="5"/>
  <c r="M162" i="5"/>
  <c r="M208" i="5"/>
  <c r="M16" i="5"/>
  <c r="M112" i="5"/>
  <c r="M132" i="5"/>
  <c r="M136" i="5"/>
  <c r="M184" i="5"/>
  <c r="M38" i="5"/>
  <c r="M66" i="5"/>
  <c r="M76" i="5"/>
  <c r="M154" i="5"/>
  <c r="M186" i="5"/>
  <c r="M22" i="5"/>
  <c r="M24" i="5"/>
  <c r="M128" i="5"/>
  <c r="M160" i="5"/>
  <c r="M166" i="5"/>
  <c r="M118" i="5"/>
  <c r="M156" i="5"/>
  <c r="M196" i="5"/>
  <c r="M82" i="5"/>
  <c r="M100" i="5"/>
  <c r="M124" i="5"/>
  <c r="M206" i="5"/>
  <c r="M164" i="5"/>
  <c r="M110" i="5"/>
  <c r="M122" i="5"/>
  <c r="M176" i="5"/>
  <c r="M178" i="5"/>
  <c r="M188" i="5"/>
  <c r="M200" i="5"/>
  <c r="M20" i="5"/>
  <c r="M72" i="5"/>
  <c r="M90" i="5"/>
  <c r="M120" i="5"/>
  <c r="M198" i="5"/>
  <c r="M80" i="5"/>
  <c r="M52" i="5"/>
  <c r="M62" i="5"/>
  <c r="M70" i="5"/>
  <c r="M48" i="5"/>
  <c r="M106" i="5"/>
  <c r="M212" i="5"/>
  <c r="M56" i="5"/>
  <c r="M142" i="5"/>
  <c r="M148" i="5"/>
  <c r="M210" i="5"/>
  <c r="M34" i="5"/>
  <c r="M42" i="5"/>
  <c r="M88" i="5"/>
  <c r="M182" i="5"/>
  <c r="M134" i="5"/>
  <c r="M102" i="5"/>
  <c r="M92" i="5"/>
  <c r="M204" i="5"/>
  <c r="M130" i="5"/>
  <c r="M168" i="5"/>
  <c r="M194" i="5"/>
  <c r="M96" i="5"/>
  <c r="M192" i="5"/>
  <c r="M46" i="5"/>
  <c r="M174" i="5"/>
  <c r="M64" i="5"/>
  <c r="M114" i="5"/>
  <c r="M26" i="5"/>
  <c r="M84" i="5"/>
  <c r="M140" i="5"/>
  <c r="M146" i="5"/>
  <c r="M78" i="5"/>
  <c r="M190" i="5"/>
  <c r="M150" i="5"/>
  <c r="M216" i="5"/>
  <c r="M138" i="5"/>
  <c r="M218" i="5"/>
  <c r="M214" i="5"/>
  <c r="M170" i="5"/>
  <c r="M86" i="5"/>
  <c r="M202" i="5"/>
  <c r="M58" i="5"/>
  <c r="M152" i="5"/>
  <c r="M126" i="5"/>
  <c r="M172" i="5"/>
  <c r="AE32" i="5"/>
  <c r="AE68" i="5"/>
  <c r="AE104" i="5"/>
  <c r="AE28" i="5"/>
  <c r="AE44" i="5"/>
  <c r="AE60" i="5"/>
  <c r="AE116" i="5"/>
  <c r="AE18" i="5"/>
  <c r="AE76" i="5"/>
  <c r="AE92" i="5"/>
  <c r="AE86" i="5"/>
  <c r="AE144" i="5"/>
  <c r="AE180" i="5"/>
  <c r="AE20" i="5"/>
  <c r="AE26" i="5"/>
  <c r="AE50" i="5"/>
  <c r="AE112" i="5"/>
  <c r="AE158" i="5"/>
  <c r="AE42" i="5"/>
  <c r="AE96" i="5"/>
  <c r="AE106" i="5"/>
  <c r="AE166" i="5"/>
  <c r="AE170" i="5"/>
  <c r="AE184" i="5"/>
  <c r="AE208" i="5"/>
  <c r="AE24" i="5"/>
  <c r="AE48" i="5"/>
  <c r="AE140" i="5"/>
  <c r="AE70" i="5"/>
  <c r="AE98" i="5"/>
  <c r="AE108" i="5"/>
  <c r="AE118" i="5"/>
  <c r="AE120" i="5"/>
  <c r="AE150" i="5"/>
  <c r="AE178" i="5"/>
  <c r="AE200" i="5"/>
  <c r="AE14" i="5"/>
  <c r="AE130" i="5"/>
  <c r="AE156" i="5"/>
  <c r="AE122" i="5"/>
  <c r="AE40" i="5"/>
  <c r="AE46" i="5"/>
  <c r="AE58" i="5"/>
  <c r="AE64" i="5"/>
  <c r="AE74" i="5"/>
  <c r="AE78" i="5"/>
  <c r="AE80" i="5"/>
  <c r="AE168" i="5"/>
  <c r="AE188" i="5"/>
  <c r="AE214" i="5"/>
  <c r="AE66" i="5"/>
  <c r="AE114" i="5"/>
  <c r="AE190" i="5"/>
  <c r="AE30" i="5"/>
  <c r="AE38" i="5"/>
  <c r="AE84" i="5"/>
  <c r="AE192" i="5"/>
  <c r="AE10" i="5"/>
  <c r="AE94" i="5"/>
  <c r="AE102" i="5"/>
  <c r="AE16" i="5"/>
  <c r="AE56" i="5"/>
  <c r="AE182" i="5"/>
  <c r="AE22" i="5"/>
  <c r="AE82" i="5"/>
  <c r="AE126" i="5"/>
  <c r="AE138" i="5"/>
  <c r="AE90" i="5"/>
  <c r="AE164" i="5"/>
  <c r="AE142" i="5"/>
  <c r="AE110" i="5"/>
  <c r="AE12" i="5"/>
  <c r="AE212" i="5"/>
  <c r="AE132" i="5"/>
  <c r="AE172" i="5"/>
  <c r="AE202" i="5"/>
  <c r="AE148" i="5"/>
  <c r="AE36" i="5"/>
  <c r="AE218" i="5"/>
  <c r="AE198" i="5"/>
  <c r="AE72" i="5"/>
  <c r="AE162" i="5"/>
  <c r="AE210" i="5"/>
  <c r="AE216" i="5"/>
  <c r="AE52" i="5"/>
  <c r="AE124" i="5"/>
  <c r="AE136" i="5"/>
  <c r="AE176" i="5"/>
  <c r="AE134" i="5"/>
  <c r="AE152" i="5"/>
  <c r="AE196" i="5"/>
  <c r="AE88" i="5"/>
  <c r="AE128" i="5"/>
  <c r="AE62" i="5"/>
  <c r="AE54" i="5"/>
  <c r="AE174" i="5"/>
  <c r="AE154" i="5"/>
  <c r="AE186" i="5"/>
  <c r="AE204" i="5"/>
  <c r="AE146" i="5"/>
  <c r="AE34" i="5"/>
  <c r="AE160" i="5"/>
  <c r="AE206" i="5"/>
  <c r="AE100" i="5"/>
  <c r="AE194" i="5"/>
  <c r="N18" i="5"/>
  <c r="N54" i="5"/>
  <c r="N90" i="5"/>
  <c r="N34" i="5"/>
  <c r="N50" i="5"/>
  <c r="N66" i="5"/>
  <c r="N82" i="5"/>
  <c r="N10" i="5"/>
  <c r="N98" i="5"/>
  <c r="N22" i="5"/>
  <c r="N24" i="5"/>
  <c r="N58" i="5"/>
  <c r="N76" i="5"/>
  <c r="N118" i="5"/>
  <c r="N130" i="5"/>
  <c r="N166" i="5"/>
  <c r="N30" i="5"/>
  <c r="N40" i="5"/>
  <c r="N94" i="5"/>
  <c r="N144" i="5"/>
  <c r="N68" i="5"/>
  <c r="N86" i="5"/>
  <c r="N112" i="5"/>
  <c r="N122" i="5"/>
  <c r="N14" i="5"/>
  <c r="N44" i="5"/>
  <c r="N64" i="5"/>
  <c r="N128" i="5"/>
  <c r="N190" i="5"/>
  <c r="N74" i="5"/>
  <c r="N162" i="5"/>
  <c r="N208" i="5"/>
  <c r="N56" i="5"/>
  <c r="N96" i="5"/>
  <c r="N110" i="5"/>
  <c r="N114" i="5"/>
  <c r="N142" i="5"/>
  <c r="N176" i="5"/>
  <c r="N218" i="5"/>
  <c r="N154" i="5"/>
  <c r="N186" i="5"/>
  <c r="N116" i="5"/>
  <c r="N136" i="5"/>
  <c r="N160" i="5"/>
  <c r="N150" i="5"/>
  <c r="N178" i="5"/>
  <c r="N204" i="5"/>
  <c r="N36" i="5"/>
  <c r="N152" i="5"/>
  <c r="N156" i="5"/>
  <c r="N212" i="5"/>
  <c r="N28" i="5"/>
  <c r="N72" i="5"/>
  <c r="N158" i="5"/>
  <c r="N100" i="5"/>
  <c r="N124" i="5"/>
  <c r="N120" i="5"/>
  <c r="N198" i="5"/>
  <c r="N108" i="5"/>
  <c r="N188" i="5"/>
  <c r="N20" i="5"/>
  <c r="N206" i="5"/>
  <c r="N80" i="5"/>
  <c r="N52" i="5"/>
  <c r="N60" i="5"/>
  <c r="N12" i="5"/>
  <c r="N168" i="5"/>
  <c r="N26" i="5"/>
  <c r="N38" i="5"/>
  <c r="N42" i="5"/>
  <c r="N88" i="5"/>
  <c r="N146" i="5"/>
  <c r="N182" i="5"/>
  <c r="N192" i="5"/>
  <c r="N46" i="5"/>
  <c r="N174" i="5"/>
  <c r="N48" i="5"/>
  <c r="N106" i="5"/>
  <c r="N196" i="5"/>
  <c r="N140" i="5"/>
  <c r="N134" i="5"/>
  <c r="N16" i="5"/>
  <c r="N184" i="5"/>
  <c r="N194" i="5"/>
  <c r="N84" i="5"/>
  <c r="N104" i="5"/>
  <c r="N102" i="5"/>
  <c r="N148" i="5"/>
  <c r="N210" i="5"/>
  <c r="N214" i="5"/>
  <c r="N70" i="5"/>
  <c r="N172" i="5"/>
  <c r="N62" i="5"/>
  <c r="N200" i="5"/>
  <c r="N32" i="5"/>
  <c r="N78" i="5"/>
  <c r="N164" i="5"/>
  <c r="N170" i="5"/>
  <c r="N92" i="5"/>
  <c r="N138" i="5"/>
  <c r="N202" i="5"/>
  <c r="N126" i="5"/>
  <c r="N180" i="5"/>
  <c r="N216" i="5"/>
  <c r="N132" i="5"/>
  <c r="O40" i="5"/>
  <c r="O76" i="5"/>
  <c r="O10" i="5"/>
  <c r="O124" i="5"/>
  <c r="O34" i="5"/>
  <c r="O50" i="5"/>
  <c r="O66" i="5"/>
  <c r="O82" i="5"/>
  <c r="O18" i="5"/>
  <c r="O62" i="5"/>
  <c r="O152" i="5"/>
  <c r="O188" i="5"/>
  <c r="O24" i="5"/>
  <c r="O58" i="5"/>
  <c r="O118" i="5"/>
  <c r="O130" i="5"/>
  <c r="O166" i="5"/>
  <c r="O72" i="5"/>
  <c r="O12" i="5"/>
  <c r="O54" i="5"/>
  <c r="O102" i="5"/>
  <c r="O154" i="5"/>
  <c r="O158" i="5"/>
  <c r="O216" i="5"/>
  <c r="O14" i="5"/>
  <c r="O44" i="5"/>
  <c r="O64" i="5"/>
  <c r="O128" i="5"/>
  <c r="O190" i="5"/>
  <c r="O20" i="5"/>
  <c r="O22" i="5"/>
  <c r="O86" i="5"/>
  <c r="O140" i="5"/>
  <c r="O144" i="5"/>
  <c r="O26" i="5"/>
  <c r="O28" i="5"/>
  <c r="O110" i="5"/>
  <c r="O114" i="5"/>
  <c r="O142" i="5"/>
  <c r="O176" i="5"/>
  <c r="O218" i="5"/>
  <c r="O172" i="5"/>
  <c r="O92" i="5"/>
  <c r="O126" i="5"/>
  <c r="O196" i="5"/>
  <c r="O108" i="5"/>
  <c r="O36" i="5"/>
  <c r="O156" i="5"/>
  <c r="O212" i="5"/>
  <c r="O90" i="5"/>
  <c r="O100" i="5"/>
  <c r="O122" i="5"/>
  <c r="O178" i="5"/>
  <c r="O206" i="5"/>
  <c r="O120" i="5"/>
  <c r="O160" i="5"/>
  <c r="O162" i="5"/>
  <c r="O198" i="5"/>
  <c r="O98" i="5"/>
  <c r="O170" i="5"/>
  <c r="O68" i="5"/>
  <c r="O80" i="5"/>
  <c r="O84" i="5"/>
  <c r="O192" i="5"/>
  <c r="O52" i="5"/>
  <c r="O60" i="5"/>
  <c r="O94" i="5"/>
  <c r="O16" i="5"/>
  <c r="O208" i="5"/>
  <c r="O210" i="5"/>
  <c r="O184" i="5"/>
  <c r="O146" i="5"/>
  <c r="O48" i="5"/>
  <c r="O106" i="5"/>
  <c r="O136" i="5"/>
  <c r="O194" i="5"/>
  <c r="O182" i="5"/>
  <c r="O30" i="5"/>
  <c r="O56" i="5"/>
  <c r="O168" i="5"/>
  <c r="O148" i="5"/>
  <c r="O186" i="5"/>
  <c r="O38" i="5"/>
  <c r="O42" i="5"/>
  <c r="O88" i="5"/>
  <c r="O96" i="5"/>
  <c r="O132" i="5"/>
  <c r="O202" i="5"/>
  <c r="O164" i="5"/>
  <c r="O150" i="5"/>
  <c r="O174" i="5"/>
  <c r="O200" i="5"/>
  <c r="O112" i="5"/>
  <c r="O32" i="5"/>
  <c r="O46" i="5"/>
  <c r="O74" i="5"/>
  <c r="O138" i="5"/>
  <c r="O116" i="5"/>
  <c r="O214" i="5"/>
  <c r="O78" i="5"/>
  <c r="O134" i="5"/>
  <c r="O180" i="5"/>
  <c r="O104" i="5"/>
  <c r="O70" i="5"/>
  <c r="O204" i="5"/>
  <c r="AG40" i="5"/>
  <c r="AG76" i="5"/>
  <c r="AG10" i="5"/>
  <c r="AG34" i="5"/>
  <c r="AG50" i="5"/>
  <c r="AG66" i="5"/>
  <c r="AG82" i="5"/>
  <c r="AG14" i="5"/>
  <c r="AG98" i="5"/>
  <c r="AG22" i="5"/>
  <c r="AG36" i="5"/>
  <c r="AG90" i="5"/>
  <c r="AG118" i="5"/>
  <c r="AG152" i="5"/>
  <c r="AG188" i="5"/>
  <c r="AG12" i="5"/>
  <c r="AG72" i="5"/>
  <c r="AG108" i="5"/>
  <c r="AG130" i="5"/>
  <c r="AG166" i="5"/>
  <c r="AG46" i="5"/>
  <c r="AG64" i="5"/>
  <c r="AG122" i="5"/>
  <c r="AG56" i="5"/>
  <c r="AG86" i="5"/>
  <c r="AG96" i="5"/>
  <c r="AG162" i="5"/>
  <c r="AG190" i="5"/>
  <c r="AG216" i="5"/>
  <c r="AG38" i="5"/>
  <c r="AG124" i="5"/>
  <c r="AG132" i="5"/>
  <c r="AG136" i="5"/>
  <c r="AG60" i="5"/>
  <c r="AG88" i="5"/>
  <c r="AG120" i="5"/>
  <c r="AG16" i="5"/>
  <c r="AG144" i="5"/>
  <c r="AG172" i="5"/>
  <c r="AG182" i="5"/>
  <c r="AG150" i="5"/>
  <c r="AG42" i="5"/>
  <c r="AG138" i="5"/>
  <c r="AG192" i="5"/>
  <c r="AG116" i="5"/>
  <c r="AG206" i="5"/>
  <c r="AG114" i="5"/>
  <c r="AG170" i="5"/>
  <c r="AG18" i="5"/>
  <c r="AG58" i="5"/>
  <c r="AG104" i="5"/>
  <c r="AG180" i="5"/>
  <c r="AG168" i="5"/>
  <c r="AG24" i="5"/>
  <c r="AG48" i="5"/>
  <c r="AG200" i="5"/>
  <c r="AG214" i="5"/>
  <c r="AG94" i="5"/>
  <c r="AG102" i="5"/>
  <c r="AG208" i="5"/>
  <c r="AG30" i="5"/>
  <c r="AG74" i="5"/>
  <c r="AG84" i="5"/>
  <c r="AG92" i="5"/>
  <c r="AG62" i="5"/>
  <c r="AG70" i="5"/>
  <c r="AG112" i="5"/>
  <c r="AG78" i="5"/>
  <c r="AG202" i="5"/>
  <c r="AG52" i="5"/>
  <c r="AG156" i="5"/>
  <c r="AG198" i="5"/>
  <c r="AG204" i="5"/>
  <c r="AG158" i="5"/>
  <c r="AG20" i="5"/>
  <c r="AG110" i="5"/>
  <c r="AG68" i="5"/>
  <c r="AG28" i="5"/>
  <c r="AG126" i="5"/>
  <c r="AG148" i="5"/>
  <c r="AG212" i="5"/>
  <c r="AG32" i="5"/>
  <c r="AG44" i="5"/>
  <c r="AG164" i="5"/>
  <c r="AG218" i="5"/>
  <c r="AG106" i="5"/>
  <c r="AG142" i="5"/>
  <c r="AG178" i="5"/>
  <c r="AG140" i="5"/>
  <c r="AG154" i="5"/>
  <c r="AG196" i="5"/>
  <c r="AG100" i="5"/>
  <c r="AG186" i="5"/>
  <c r="AG146" i="5"/>
  <c r="AG174" i="5"/>
  <c r="AG194" i="5"/>
  <c r="AG176" i="5"/>
  <c r="AG134" i="5"/>
  <c r="AG210" i="5"/>
  <c r="AG128" i="5"/>
  <c r="AG160" i="5"/>
  <c r="AG26" i="5"/>
  <c r="AG184" i="5"/>
  <c r="AG80" i="5"/>
  <c r="AG54" i="5"/>
  <c r="P26" i="5"/>
  <c r="P62" i="5"/>
  <c r="P98" i="5"/>
  <c r="P56" i="5"/>
  <c r="P72" i="5"/>
  <c r="P88" i="5"/>
  <c r="P104" i="5"/>
  <c r="P110" i="5"/>
  <c r="P14" i="5"/>
  <c r="P28" i="5"/>
  <c r="P10" i="5"/>
  <c r="P80" i="5"/>
  <c r="P138" i="5"/>
  <c r="P174" i="5"/>
  <c r="P76" i="5"/>
  <c r="P152" i="5"/>
  <c r="P36" i="5"/>
  <c r="P90" i="5"/>
  <c r="P108" i="5"/>
  <c r="P92" i="5"/>
  <c r="P196" i="5"/>
  <c r="P202" i="5"/>
  <c r="P12" i="5"/>
  <c r="P54" i="5"/>
  <c r="P102" i="5"/>
  <c r="P154" i="5"/>
  <c r="P158" i="5"/>
  <c r="P216" i="5"/>
  <c r="P46" i="5"/>
  <c r="P84" i="5"/>
  <c r="P124" i="5"/>
  <c r="P30" i="5"/>
  <c r="P112" i="5"/>
  <c r="P134" i="5"/>
  <c r="P148" i="5"/>
  <c r="P190" i="5"/>
  <c r="P210" i="5"/>
  <c r="P214" i="5"/>
  <c r="P22" i="5"/>
  <c r="P24" i="5"/>
  <c r="P114" i="5"/>
  <c r="P128" i="5"/>
  <c r="P142" i="5"/>
  <c r="P20" i="5"/>
  <c r="P144" i="5"/>
  <c r="P182" i="5"/>
  <c r="P200" i="5"/>
  <c r="P64" i="5"/>
  <c r="P186" i="5"/>
  <c r="P204" i="5"/>
  <c r="P122" i="5"/>
  <c r="P188" i="5"/>
  <c r="P198" i="5"/>
  <c r="P82" i="5"/>
  <c r="P126" i="5"/>
  <c r="P100" i="5"/>
  <c r="P178" i="5"/>
  <c r="P120" i="5"/>
  <c r="P156" i="5"/>
  <c r="P176" i="5"/>
  <c r="P212" i="5"/>
  <c r="P160" i="5"/>
  <c r="P44" i="5"/>
  <c r="P162" i="5"/>
  <c r="P32" i="5"/>
  <c r="P40" i="5"/>
  <c r="P48" i="5"/>
  <c r="P106" i="5"/>
  <c r="P130" i="5"/>
  <c r="P136" i="5"/>
  <c r="P166" i="5"/>
  <c r="P206" i="5"/>
  <c r="P34" i="5"/>
  <c r="P42" i="5"/>
  <c r="P170" i="5"/>
  <c r="P184" i="5"/>
  <c r="P50" i="5"/>
  <c r="P96" i="5"/>
  <c r="P140" i="5"/>
  <c r="P52" i="5"/>
  <c r="P60" i="5"/>
  <c r="P94" i="5"/>
  <c r="P118" i="5"/>
  <c r="P38" i="5"/>
  <c r="P194" i="5"/>
  <c r="P16" i="5"/>
  <c r="P68" i="5"/>
  <c r="P208" i="5"/>
  <c r="P168" i="5"/>
  <c r="P18" i="5"/>
  <c r="P58" i="5"/>
  <c r="P116" i="5"/>
  <c r="P78" i="5"/>
  <c r="P164" i="5"/>
  <c r="P192" i="5"/>
  <c r="P172" i="5"/>
  <c r="P150" i="5"/>
  <c r="P180" i="5"/>
  <c r="P218" i="5"/>
  <c r="P132" i="5"/>
  <c r="P146" i="5"/>
  <c r="P86" i="5"/>
  <c r="P74" i="5"/>
  <c r="P66" i="5"/>
  <c r="P70" i="5"/>
  <c r="AH26" i="5"/>
  <c r="AH62" i="5"/>
  <c r="AH98" i="5"/>
  <c r="AH10" i="5"/>
  <c r="AH110" i="5"/>
  <c r="AH34" i="5"/>
  <c r="AH50" i="5"/>
  <c r="AH66" i="5"/>
  <c r="AH82" i="5"/>
  <c r="AH54" i="5"/>
  <c r="AH94" i="5"/>
  <c r="AH138" i="5"/>
  <c r="AH174" i="5"/>
  <c r="AH36" i="5"/>
  <c r="AH90" i="5"/>
  <c r="AH118" i="5"/>
  <c r="AH152" i="5"/>
  <c r="AH20" i="5"/>
  <c r="AH32" i="5"/>
  <c r="AH104" i="5"/>
  <c r="AH112" i="5"/>
  <c r="AH128" i="5"/>
  <c r="AH202" i="5"/>
  <c r="AH56" i="5"/>
  <c r="AH76" i="5"/>
  <c r="AH86" i="5"/>
  <c r="AH96" i="5"/>
  <c r="AH162" i="5"/>
  <c r="AH166" i="5"/>
  <c r="AH190" i="5"/>
  <c r="AH216" i="5"/>
  <c r="AH58" i="5"/>
  <c r="AH78" i="5"/>
  <c r="AH114" i="5"/>
  <c r="AH18" i="5"/>
  <c r="AH160" i="5"/>
  <c r="AH186" i="5"/>
  <c r="AH218" i="5"/>
  <c r="AH16" i="5"/>
  <c r="AH144" i="5"/>
  <c r="AH14" i="5"/>
  <c r="AH120" i="5"/>
  <c r="AH130" i="5"/>
  <c r="AH12" i="5"/>
  <c r="AH38" i="5"/>
  <c r="AH60" i="5"/>
  <c r="AH196" i="5"/>
  <c r="AH204" i="5"/>
  <c r="AH208" i="5"/>
  <c r="AH164" i="5"/>
  <c r="AH192" i="5"/>
  <c r="AH40" i="5"/>
  <c r="AH116" i="5"/>
  <c r="AH206" i="5"/>
  <c r="AH24" i="5"/>
  <c r="AH48" i="5"/>
  <c r="AH200" i="5"/>
  <c r="AH214" i="5"/>
  <c r="AH180" i="5"/>
  <c r="AH168" i="5"/>
  <c r="AH182" i="5"/>
  <c r="AH102" i="5"/>
  <c r="AH74" i="5"/>
  <c r="AH28" i="5"/>
  <c r="AH170" i="5"/>
  <c r="AH64" i="5"/>
  <c r="AH156" i="5"/>
  <c r="AH72" i="5"/>
  <c r="AH124" i="5"/>
  <c r="AH70" i="5"/>
  <c r="AH126" i="5"/>
  <c r="AH158" i="5"/>
  <c r="AH148" i="5"/>
  <c r="AH132" i="5"/>
  <c r="AH172" i="5"/>
  <c r="AH106" i="5"/>
  <c r="AH136" i="5"/>
  <c r="AH142" i="5"/>
  <c r="AH178" i="5"/>
  <c r="AH188" i="5"/>
  <c r="AH150" i="5"/>
  <c r="AH44" i="5"/>
  <c r="AH52" i="5"/>
  <c r="AH80" i="5"/>
  <c r="AH134" i="5"/>
  <c r="AH100" i="5"/>
  <c r="AH92" i="5"/>
  <c r="AH22" i="5"/>
  <c r="AH194" i="5"/>
  <c r="AH140" i="5"/>
  <c r="AH154" i="5"/>
  <c r="AH68" i="5"/>
  <c r="AH176" i="5"/>
  <c r="AH30" i="5"/>
  <c r="AH210" i="5"/>
  <c r="AH42" i="5"/>
  <c r="AH84" i="5"/>
  <c r="AH212" i="5"/>
  <c r="AH46" i="5"/>
  <c r="AH122" i="5"/>
  <c r="AH146" i="5"/>
  <c r="AH184" i="5"/>
  <c r="AH198" i="5"/>
  <c r="AH88" i="5"/>
  <c r="AH108" i="5"/>
  <c r="Q12" i="5"/>
  <c r="Q48" i="5"/>
  <c r="Q84" i="5"/>
  <c r="Q18" i="5"/>
  <c r="Q24" i="5"/>
  <c r="Q40" i="5"/>
  <c r="Q56" i="5"/>
  <c r="Q72" i="5"/>
  <c r="Q88" i="5"/>
  <c r="Q104" i="5"/>
  <c r="Q110" i="5"/>
  <c r="Q44" i="5"/>
  <c r="Q98" i="5"/>
  <c r="Q124" i="5"/>
  <c r="Q160" i="5"/>
  <c r="Q196" i="5"/>
  <c r="Q10" i="5"/>
  <c r="Q62" i="5"/>
  <c r="Q80" i="5"/>
  <c r="Q138" i="5"/>
  <c r="Q174" i="5"/>
  <c r="Q30" i="5"/>
  <c r="Q54" i="5"/>
  <c r="Q94" i="5"/>
  <c r="Q32" i="5"/>
  <c r="Q52" i="5"/>
  <c r="Q146" i="5"/>
  <c r="Q150" i="5"/>
  <c r="Q180" i="5"/>
  <c r="Q92" i="5"/>
  <c r="Q202" i="5"/>
  <c r="Q16" i="5"/>
  <c r="Q36" i="5"/>
  <c r="Q132" i="5"/>
  <c r="Q136" i="5"/>
  <c r="Q100" i="5"/>
  <c r="Q106" i="5"/>
  <c r="Q126" i="5"/>
  <c r="Q170" i="5"/>
  <c r="Q26" i="5"/>
  <c r="Q28" i="5"/>
  <c r="Q112" i="5"/>
  <c r="Q134" i="5"/>
  <c r="Q148" i="5"/>
  <c r="Q190" i="5"/>
  <c r="Q210" i="5"/>
  <c r="Q214" i="5"/>
  <c r="Q154" i="5"/>
  <c r="Q116" i="5"/>
  <c r="Q46" i="5"/>
  <c r="Q74" i="5"/>
  <c r="Q218" i="5"/>
  <c r="Q14" i="5"/>
  <c r="Q156" i="5"/>
  <c r="Q176" i="5"/>
  <c r="Q64" i="5"/>
  <c r="Q152" i="5"/>
  <c r="Q186" i="5"/>
  <c r="Q204" i="5"/>
  <c r="Q212" i="5"/>
  <c r="Q82" i="5"/>
  <c r="Q20" i="5"/>
  <c r="Q90" i="5"/>
  <c r="Q108" i="5"/>
  <c r="Q122" i="5"/>
  <c r="Q158" i="5"/>
  <c r="Q178" i="5"/>
  <c r="Q188" i="5"/>
  <c r="Q120" i="5"/>
  <c r="Q162" i="5"/>
  <c r="Q198" i="5"/>
  <c r="Q60" i="5"/>
  <c r="Q76" i="5"/>
  <c r="Q114" i="5"/>
  <c r="Q38" i="5"/>
  <c r="Q42" i="5"/>
  <c r="Q50" i="5"/>
  <c r="Q96" i="5"/>
  <c r="Q166" i="5"/>
  <c r="Q206" i="5"/>
  <c r="Q22" i="5"/>
  <c r="Q128" i="5"/>
  <c r="Q194" i="5"/>
  <c r="Q168" i="5"/>
  <c r="Q118" i="5"/>
  <c r="Q184" i="5"/>
  <c r="Q130" i="5"/>
  <c r="Q142" i="5"/>
  <c r="Q68" i="5"/>
  <c r="Q102" i="5"/>
  <c r="Q208" i="5"/>
  <c r="Q34" i="5"/>
  <c r="Q86" i="5"/>
  <c r="Q70" i="5"/>
  <c r="Q192" i="5"/>
  <c r="Q172" i="5"/>
  <c r="Q140" i="5"/>
  <c r="Q58" i="5"/>
  <c r="Q144" i="5"/>
  <c r="Q200" i="5"/>
  <c r="Q216" i="5"/>
  <c r="Q182" i="5"/>
  <c r="Q66" i="5"/>
  <c r="Q78" i="5"/>
  <c r="Q164" i="5"/>
  <c r="AI12" i="5"/>
  <c r="AI48" i="5"/>
  <c r="AI84" i="5"/>
  <c r="AI18" i="5"/>
  <c r="AI56" i="5"/>
  <c r="AI72" i="5"/>
  <c r="AI88" i="5"/>
  <c r="AI104" i="5"/>
  <c r="AI10" i="5"/>
  <c r="AI110" i="5"/>
  <c r="AI28" i="5"/>
  <c r="AI30" i="5"/>
  <c r="AI40" i="5"/>
  <c r="AI58" i="5"/>
  <c r="AI124" i="5"/>
  <c r="AI160" i="5"/>
  <c r="AI196" i="5"/>
  <c r="AI54" i="5"/>
  <c r="AI94" i="5"/>
  <c r="AI138" i="5"/>
  <c r="AI174" i="5"/>
  <c r="AI26" i="5"/>
  <c r="AI68" i="5"/>
  <c r="AI86" i="5"/>
  <c r="AI22" i="5"/>
  <c r="AI36" i="5"/>
  <c r="AI46" i="5"/>
  <c r="AI118" i="5"/>
  <c r="AI154" i="5"/>
  <c r="AI158" i="5"/>
  <c r="AI66" i="5"/>
  <c r="AI128" i="5"/>
  <c r="AI202" i="5"/>
  <c r="AI24" i="5"/>
  <c r="AI140" i="5"/>
  <c r="AI144" i="5"/>
  <c r="AI136" i="5"/>
  <c r="AI166" i="5"/>
  <c r="AI186" i="5"/>
  <c r="AI218" i="5"/>
  <c r="AI16" i="5"/>
  <c r="AI122" i="5"/>
  <c r="AI156" i="5"/>
  <c r="AI198" i="5"/>
  <c r="AI190" i="5"/>
  <c r="AI164" i="5"/>
  <c r="AI208" i="5"/>
  <c r="AI76" i="5"/>
  <c r="AI116" i="5"/>
  <c r="AI206" i="5"/>
  <c r="AI180" i="5"/>
  <c r="AI38" i="5"/>
  <c r="AI114" i="5"/>
  <c r="AI200" i="5"/>
  <c r="AI214" i="5"/>
  <c r="AI168" i="5"/>
  <c r="AI182" i="5"/>
  <c r="AI192" i="5"/>
  <c r="AI102" i="5"/>
  <c r="AI106" i="5"/>
  <c r="AI142" i="5"/>
  <c r="AI178" i="5"/>
  <c r="AI62" i="5"/>
  <c r="AI74" i="5"/>
  <c r="AI82" i="5"/>
  <c r="AI112" i="5"/>
  <c r="AI172" i="5"/>
  <c r="AI44" i="5"/>
  <c r="AI98" i="5"/>
  <c r="AI216" i="5"/>
  <c r="AI162" i="5"/>
  <c r="AI70" i="5"/>
  <c r="AI204" i="5"/>
  <c r="AI132" i="5"/>
  <c r="AI170" i="5"/>
  <c r="AI188" i="5"/>
  <c r="AI78" i="5"/>
  <c r="AI90" i="5"/>
  <c r="AI126" i="5"/>
  <c r="AI32" i="5"/>
  <c r="AI150" i="5"/>
  <c r="AI20" i="5"/>
  <c r="AI52" i="5"/>
  <c r="AI60" i="5"/>
  <c r="AI64" i="5"/>
  <c r="AI120" i="5"/>
  <c r="AI130" i="5"/>
  <c r="AI108" i="5"/>
  <c r="AI184" i="5"/>
  <c r="AI80" i="5"/>
  <c r="AI134" i="5"/>
  <c r="AI210" i="5"/>
  <c r="AI146" i="5"/>
  <c r="AI194" i="5"/>
  <c r="AI148" i="5"/>
  <c r="AI96" i="5"/>
  <c r="AI92" i="5"/>
  <c r="AI42" i="5"/>
  <c r="AI152" i="5"/>
  <c r="AI212" i="5"/>
  <c r="AI100" i="5"/>
  <c r="AI34" i="5"/>
  <c r="AI14" i="5"/>
  <c r="AI176" i="5"/>
  <c r="AI50" i="5"/>
  <c r="AM28" i="5"/>
  <c r="AM64" i="5"/>
  <c r="AM100" i="5"/>
  <c r="AM112" i="5"/>
  <c r="AM30" i="5"/>
  <c r="AM46" i="5"/>
  <c r="AM62" i="5"/>
  <c r="AM78" i="5"/>
  <c r="AM84" i="5"/>
  <c r="AM102" i="5"/>
  <c r="AM140" i="5"/>
  <c r="AM176" i="5"/>
  <c r="AM18" i="5"/>
  <c r="AM24" i="5"/>
  <c r="AM44" i="5"/>
  <c r="AM98" i="5"/>
  <c r="AM114" i="5"/>
  <c r="AM154" i="5"/>
  <c r="AM58" i="5"/>
  <c r="AM124" i="5"/>
  <c r="AM142" i="5"/>
  <c r="AM146" i="5"/>
  <c r="AM204" i="5"/>
  <c r="AM16" i="5"/>
  <c r="AM94" i="5"/>
  <c r="AM104" i="5"/>
  <c r="AM186" i="5"/>
  <c r="AM218" i="5"/>
  <c r="AM66" i="5"/>
  <c r="AM86" i="5"/>
  <c r="AM128" i="5"/>
  <c r="AM132" i="5"/>
  <c r="AM134" i="5"/>
  <c r="AM170" i="5"/>
  <c r="AM194" i="5"/>
  <c r="AM148" i="5"/>
  <c r="AM190" i="5"/>
  <c r="AM206" i="5"/>
  <c r="AM210" i="5"/>
  <c r="AM116" i="5"/>
  <c r="AM118" i="5"/>
  <c r="AM144" i="5"/>
  <c r="AM42" i="5"/>
  <c r="AM52" i="5"/>
  <c r="AM60" i="5"/>
  <c r="AM106" i="5"/>
  <c r="AM158" i="5"/>
  <c r="AM160" i="5"/>
  <c r="AM180" i="5"/>
  <c r="AM50" i="5"/>
  <c r="AM96" i="5"/>
  <c r="AM178" i="5"/>
  <c r="AM188" i="5"/>
  <c r="AM32" i="5"/>
  <c r="AM164" i="5"/>
  <c r="AM40" i="5"/>
  <c r="AM68" i="5"/>
  <c r="AM162" i="5"/>
  <c r="AM212" i="5"/>
  <c r="AM76" i="5"/>
  <c r="AM166" i="5"/>
  <c r="AM198" i="5"/>
  <c r="AM10" i="5"/>
  <c r="AM14" i="5"/>
  <c r="AM54" i="5"/>
  <c r="AM74" i="5"/>
  <c r="AM122" i="5"/>
  <c r="AM82" i="5"/>
  <c r="AM48" i="5"/>
  <c r="AM150" i="5"/>
  <c r="AM56" i="5"/>
  <c r="AM90" i="5"/>
  <c r="AM184" i="5"/>
  <c r="AM172" i="5"/>
  <c r="AM200" i="5"/>
  <c r="AM214" i="5"/>
  <c r="AM108" i="5"/>
  <c r="AM174" i="5"/>
  <c r="AM182" i="5"/>
  <c r="AM152" i="5"/>
  <c r="AM202" i="5"/>
  <c r="AM136" i="5"/>
  <c r="AM216" i="5"/>
  <c r="AM12" i="5"/>
  <c r="AM192" i="5"/>
  <c r="AM36" i="5"/>
  <c r="AM70" i="5"/>
  <c r="AM138" i="5"/>
  <c r="AM20" i="5"/>
  <c r="AM126" i="5"/>
  <c r="AM22" i="5"/>
  <c r="AM34" i="5"/>
  <c r="AM88" i="5"/>
  <c r="AM110" i="5"/>
  <c r="AM72" i="5"/>
  <c r="AM92" i="5"/>
  <c r="AM130" i="5"/>
  <c r="AM38" i="5"/>
  <c r="AM196" i="5"/>
  <c r="AM26" i="5"/>
  <c r="AM80" i="5"/>
  <c r="AM120" i="5"/>
  <c r="AM168" i="5"/>
  <c r="AM156" i="5"/>
  <c r="AM208" i="5"/>
  <c r="R34" i="5"/>
  <c r="R70" i="5"/>
  <c r="R106" i="5"/>
  <c r="R78" i="5"/>
  <c r="R94" i="5"/>
  <c r="R118" i="5"/>
  <c r="R24" i="5"/>
  <c r="R40" i="5"/>
  <c r="R10" i="5"/>
  <c r="R16" i="5"/>
  <c r="R84" i="5"/>
  <c r="R102" i="5"/>
  <c r="R146" i="5"/>
  <c r="R182" i="5"/>
  <c r="R44" i="5"/>
  <c r="R98" i="5"/>
  <c r="R124" i="5"/>
  <c r="R160" i="5"/>
  <c r="R58" i="5"/>
  <c r="R42" i="5"/>
  <c r="R62" i="5"/>
  <c r="R82" i="5"/>
  <c r="R110" i="5"/>
  <c r="R176" i="5"/>
  <c r="R210" i="5"/>
  <c r="R32" i="5"/>
  <c r="R52" i="5"/>
  <c r="R150" i="5"/>
  <c r="R180" i="5"/>
  <c r="R196" i="5"/>
  <c r="R74" i="5"/>
  <c r="R112" i="5"/>
  <c r="R164" i="5"/>
  <c r="R194" i="5"/>
  <c r="R206" i="5"/>
  <c r="R30" i="5"/>
  <c r="R100" i="5"/>
  <c r="R126" i="5"/>
  <c r="R170" i="5"/>
  <c r="R26" i="5"/>
  <c r="R28" i="5"/>
  <c r="R134" i="5"/>
  <c r="R148" i="5"/>
  <c r="R136" i="5"/>
  <c r="R166" i="5"/>
  <c r="R186" i="5"/>
  <c r="R132" i="5"/>
  <c r="R140" i="5"/>
  <c r="R174" i="5"/>
  <c r="R158" i="5"/>
  <c r="R178" i="5"/>
  <c r="R188" i="5"/>
  <c r="R46" i="5"/>
  <c r="R92" i="5"/>
  <c r="R218" i="5"/>
  <c r="R36" i="5"/>
  <c r="R54" i="5"/>
  <c r="R64" i="5"/>
  <c r="R152" i="5"/>
  <c r="R154" i="5"/>
  <c r="R204" i="5"/>
  <c r="R14" i="5"/>
  <c r="R72" i="5"/>
  <c r="R156" i="5"/>
  <c r="R212" i="5"/>
  <c r="R20" i="5"/>
  <c r="R90" i="5"/>
  <c r="R108" i="5"/>
  <c r="R122" i="5"/>
  <c r="R86" i="5"/>
  <c r="R76" i="5"/>
  <c r="R80" i="5"/>
  <c r="R114" i="5"/>
  <c r="R168" i="5"/>
  <c r="R88" i="5"/>
  <c r="R184" i="5"/>
  <c r="R120" i="5"/>
  <c r="R162" i="5"/>
  <c r="R198" i="5"/>
  <c r="R68" i="5"/>
  <c r="R18" i="5"/>
  <c r="R208" i="5"/>
  <c r="R38" i="5"/>
  <c r="R12" i="5"/>
  <c r="R48" i="5"/>
  <c r="R60" i="5"/>
  <c r="R56" i="5"/>
  <c r="R130" i="5"/>
  <c r="R142" i="5"/>
  <c r="R66" i="5"/>
  <c r="R214" i="5"/>
  <c r="R50" i="5"/>
  <c r="R128" i="5"/>
  <c r="R172" i="5"/>
  <c r="R216" i="5"/>
  <c r="R116" i="5"/>
  <c r="R190" i="5"/>
  <c r="R202" i="5"/>
  <c r="R192" i="5"/>
  <c r="R104" i="5"/>
  <c r="R96" i="5"/>
  <c r="R144" i="5"/>
  <c r="R200" i="5"/>
  <c r="R22" i="5"/>
  <c r="R138" i="5"/>
  <c r="AK20" i="5"/>
  <c r="AK56" i="5"/>
  <c r="AK92" i="5"/>
  <c r="AK78" i="5"/>
  <c r="AK94" i="5"/>
  <c r="AK24" i="5"/>
  <c r="AK40" i="5"/>
  <c r="AK62" i="5"/>
  <c r="AK80" i="5"/>
  <c r="AK132" i="5"/>
  <c r="AK168" i="5"/>
  <c r="AK76" i="5"/>
  <c r="AK146" i="5"/>
  <c r="AK12" i="5"/>
  <c r="AK36" i="5"/>
  <c r="AK90" i="5"/>
  <c r="AK74" i="5"/>
  <c r="AK150" i="5"/>
  <c r="AK84" i="5"/>
  <c r="AK112" i="5"/>
  <c r="AK118" i="5"/>
  <c r="AK180" i="5"/>
  <c r="AK196" i="5"/>
  <c r="AK210" i="5"/>
  <c r="AK38" i="5"/>
  <c r="AK106" i="5"/>
  <c r="AK136" i="5"/>
  <c r="AK116" i="5"/>
  <c r="AK128" i="5"/>
  <c r="AK142" i="5"/>
  <c r="AK154" i="5"/>
  <c r="AK190" i="5"/>
  <c r="AK18" i="5"/>
  <c r="AK160" i="5"/>
  <c r="AK176" i="5"/>
  <c r="AK214" i="5"/>
  <c r="AK120" i="5"/>
  <c r="AK130" i="5"/>
  <c r="AK172" i="5"/>
  <c r="AK68" i="5"/>
  <c r="AK96" i="5"/>
  <c r="AK162" i="5"/>
  <c r="AK188" i="5"/>
  <c r="AK212" i="5"/>
  <c r="AK164" i="5"/>
  <c r="AK32" i="5"/>
  <c r="AK86" i="5"/>
  <c r="AK58" i="5"/>
  <c r="AK104" i="5"/>
  <c r="AK166" i="5"/>
  <c r="AK198" i="5"/>
  <c r="AK200" i="5"/>
  <c r="AK48" i="5"/>
  <c r="AK206" i="5"/>
  <c r="AK10" i="5"/>
  <c r="AK66" i="5"/>
  <c r="AK108" i="5"/>
  <c r="AK134" i="5"/>
  <c r="AK174" i="5"/>
  <c r="AK194" i="5"/>
  <c r="AK82" i="5"/>
  <c r="AK138" i="5"/>
  <c r="AK126" i="5"/>
  <c r="AK16" i="5"/>
  <c r="AK156" i="5"/>
  <c r="AK170" i="5"/>
  <c r="AK52" i="5"/>
  <c r="AK60" i="5"/>
  <c r="AK64" i="5"/>
  <c r="AK122" i="5"/>
  <c r="AK152" i="5"/>
  <c r="AK182" i="5"/>
  <c r="AK70" i="5"/>
  <c r="AK202" i="5"/>
  <c r="AK144" i="5"/>
  <c r="AK192" i="5"/>
  <c r="AK216" i="5"/>
  <c r="AK218" i="5"/>
  <c r="AK158" i="5"/>
  <c r="AK204" i="5"/>
  <c r="AK28" i="5"/>
  <c r="AK44" i="5"/>
  <c r="AK98" i="5"/>
  <c r="AK102" i="5"/>
  <c r="AK148" i="5"/>
  <c r="AK208" i="5"/>
  <c r="AK26" i="5"/>
  <c r="AK110" i="5"/>
  <c r="AK30" i="5"/>
  <c r="AK100" i="5"/>
  <c r="AK114" i="5"/>
  <c r="AK22" i="5"/>
  <c r="AK54" i="5"/>
  <c r="AK140" i="5"/>
  <c r="AK50" i="5"/>
  <c r="AK72" i="5"/>
  <c r="AK42" i="5"/>
  <c r="AK186" i="5"/>
  <c r="AK46" i="5"/>
  <c r="AK178" i="5"/>
  <c r="AK184" i="5"/>
  <c r="AK34" i="5"/>
  <c r="AK124" i="5"/>
  <c r="AK14" i="5"/>
  <c r="AK88" i="5"/>
  <c r="W36" i="5"/>
  <c r="W72" i="5"/>
  <c r="W12" i="5"/>
  <c r="W58" i="5"/>
  <c r="W74" i="5"/>
  <c r="W90" i="5"/>
  <c r="W106" i="5"/>
  <c r="W120" i="5"/>
  <c r="W30" i="5"/>
  <c r="W38" i="5"/>
  <c r="W92" i="5"/>
  <c r="W148" i="5"/>
  <c r="W184" i="5"/>
  <c r="W22" i="5"/>
  <c r="W28" i="5"/>
  <c r="W52" i="5"/>
  <c r="W126" i="5"/>
  <c r="W162" i="5"/>
  <c r="W48" i="5"/>
  <c r="W66" i="5"/>
  <c r="W114" i="5"/>
  <c r="W70" i="5"/>
  <c r="W130" i="5"/>
  <c r="W212" i="5"/>
  <c r="W60" i="5"/>
  <c r="W80" i="5"/>
  <c r="W100" i="5"/>
  <c r="W164" i="5"/>
  <c r="W168" i="5"/>
  <c r="W82" i="5"/>
  <c r="W102" i="5"/>
  <c r="W10" i="5"/>
  <c r="W40" i="5"/>
  <c r="W46" i="5"/>
  <c r="W54" i="5"/>
  <c r="W84" i="5"/>
  <c r="W174" i="5"/>
  <c r="W42" i="5"/>
  <c r="W50" i="5"/>
  <c r="W56" i="5"/>
  <c r="W64" i="5"/>
  <c r="W68" i="5"/>
  <c r="W76" i="5"/>
  <c r="W94" i="5"/>
  <c r="W140" i="5"/>
  <c r="W152" i="5"/>
  <c r="W32" i="5"/>
  <c r="W78" i="5"/>
  <c r="W86" i="5"/>
  <c r="W88" i="5"/>
  <c r="W98" i="5"/>
  <c r="W104" i="5"/>
  <c r="W158" i="5"/>
  <c r="W24" i="5"/>
  <c r="W134" i="5"/>
  <c r="W176" i="5"/>
  <c r="W194" i="5"/>
  <c r="W206" i="5"/>
  <c r="W210" i="5"/>
  <c r="W16" i="5"/>
  <c r="W202" i="5"/>
  <c r="W216" i="5"/>
  <c r="W132" i="5"/>
  <c r="W204" i="5"/>
  <c r="W142" i="5"/>
  <c r="W172" i="5"/>
  <c r="W110" i="5"/>
  <c r="W128" i="5"/>
  <c r="W136" i="5"/>
  <c r="W138" i="5"/>
  <c r="W144" i="5"/>
  <c r="W146" i="5"/>
  <c r="W218" i="5"/>
  <c r="W150" i="5"/>
  <c r="W154" i="5"/>
  <c r="W186" i="5"/>
  <c r="W124" i="5"/>
  <c r="W196" i="5"/>
  <c r="W20" i="5"/>
  <c r="W156" i="5"/>
  <c r="W198" i="5"/>
  <c r="W214" i="5"/>
  <c r="W34" i="5"/>
  <c r="W118" i="5"/>
  <c r="W44" i="5"/>
  <c r="W116" i="5"/>
  <c r="W200" i="5"/>
  <c r="W170" i="5"/>
  <c r="W160" i="5"/>
  <c r="W26" i="5"/>
  <c r="W178" i="5"/>
  <c r="W188" i="5"/>
  <c r="W182" i="5"/>
  <c r="W208" i="5"/>
  <c r="W18" i="5"/>
  <c r="W14" i="5"/>
  <c r="W108" i="5"/>
  <c r="W192" i="5"/>
  <c r="W180" i="5"/>
  <c r="W122" i="5"/>
  <c r="W62" i="5"/>
  <c r="W166" i="5"/>
  <c r="W112" i="5"/>
  <c r="W96" i="5"/>
  <c r="W190" i="5"/>
  <c r="X22" i="5"/>
  <c r="X58" i="5"/>
  <c r="X94" i="5"/>
  <c r="X26" i="5"/>
  <c r="X42" i="5"/>
  <c r="X12" i="5"/>
  <c r="X74" i="5"/>
  <c r="X90" i="5"/>
  <c r="X106" i="5"/>
  <c r="X56" i="5"/>
  <c r="X96" i="5"/>
  <c r="X134" i="5"/>
  <c r="X170" i="5"/>
  <c r="X38" i="5"/>
  <c r="X92" i="5"/>
  <c r="X148" i="5"/>
  <c r="X16" i="5"/>
  <c r="X84" i="5"/>
  <c r="X28" i="5"/>
  <c r="X50" i="5"/>
  <c r="X108" i="5"/>
  <c r="X126" i="5"/>
  <c r="X156" i="5"/>
  <c r="X160" i="5"/>
  <c r="X182" i="5"/>
  <c r="X198" i="5"/>
  <c r="X70" i="5"/>
  <c r="X130" i="5"/>
  <c r="X212" i="5"/>
  <c r="X122" i="5"/>
  <c r="X142" i="5"/>
  <c r="X34" i="5"/>
  <c r="X44" i="5"/>
  <c r="X52" i="5"/>
  <c r="X62" i="5"/>
  <c r="X124" i="5"/>
  <c r="X132" i="5"/>
  <c r="X188" i="5"/>
  <c r="X10" i="5"/>
  <c r="X40" i="5"/>
  <c r="X46" i="5"/>
  <c r="X48" i="5"/>
  <c r="X54" i="5"/>
  <c r="X66" i="5"/>
  <c r="X72" i="5"/>
  <c r="X174" i="5"/>
  <c r="X184" i="5"/>
  <c r="X30" i="5"/>
  <c r="X60" i="5"/>
  <c r="X64" i="5"/>
  <c r="X68" i="5"/>
  <c r="X76" i="5"/>
  <c r="X80" i="5"/>
  <c r="X82" i="5"/>
  <c r="X100" i="5"/>
  <c r="X102" i="5"/>
  <c r="X140" i="5"/>
  <c r="X152" i="5"/>
  <c r="X112" i="5"/>
  <c r="X128" i="5"/>
  <c r="X136" i="5"/>
  <c r="X138" i="5"/>
  <c r="X146" i="5"/>
  <c r="X176" i="5"/>
  <c r="X186" i="5"/>
  <c r="X202" i="5"/>
  <c r="X216" i="5"/>
  <c r="X110" i="5"/>
  <c r="X144" i="5"/>
  <c r="X172" i="5"/>
  <c r="X194" i="5"/>
  <c r="X210" i="5"/>
  <c r="X218" i="5"/>
  <c r="X150" i="5"/>
  <c r="X36" i="5"/>
  <c r="X154" i="5"/>
  <c r="X78" i="5"/>
  <c r="X180" i="5"/>
  <c r="X190" i="5"/>
  <c r="X196" i="5"/>
  <c r="X88" i="5"/>
  <c r="X20" i="5"/>
  <c r="X200" i="5"/>
  <c r="X24" i="5"/>
  <c r="X32" i="5"/>
  <c r="X86" i="5"/>
  <c r="X98" i="5"/>
  <c r="X116" i="5"/>
  <c r="X114" i="5"/>
  <c r="X168" i="5"/>
  <c r="X120" i="5"/>
  <c r="X214" i="5"/>
  <c r="X162" i="5"/>
  <c r="X178" i="5"/>
  <c r="X14" i="5"/>
  <c r="X118" i="5"/>
  <c r="X204" i="5"/>
  <c r="X18" i="5"/>
  <c r="X104" i="5"/>
  <c r="X208" i="5"/>
  <c r="X164" i="5"/>
  <c r="X166" i="5"/>
  <c r="X192" i="5"/>
  <c r="X206" i="5"/>
  <c r="X158" i="5"/>
  <c r="Y44" i="5"/>
  <c r="Y80" i="5"/>
  <c r="Y14" i="5"/>
  <c r="Y96" i="5"/>
  <c r="Y26" i="5"/>
  <c r="Y42" i="5"/>
  <c r="Y58" i="5"/>
  <c r="Y16" i="5"/>
  <c r="Y20" i="5"/>
  <c r="Y60" i="5"/>
  <c r="Y156" i="5"/>
  <c r="Y192" i="5"/>
  <c r="Y56" i="5"/>
  <c r="Y74" i="5"/>
  <c r="Y134" i="5"/>
  <c r="Y170" i="5"/>
  <c r="Y34" i="5"/>
  <c r="Y70" i="5"/>
  <c r="Y88" i="5"/>
  <c r="Y110" i="5"/>
  <c r="Y40" i="5"/>
  <c r="Y28" i="5"/>
  <c r="Y50" i="5"/>
  <c r="Y108" i="5"/>
  <c r="Y126" i="5"/>
  <c r="Y160" i="5"/>
  <c r="Y182" i="5"/>
  <c r="Y198" i="5"/>
  <c r="Y10" i="5"/>
  <c r="Y72" i="5"/>
  <c r="Y116" i="5"/>
  <c r="Y36" i="5"/>
  <c r="Y146" i="5"/>
  <c r="Y216" i="5"/>
  <c r="Y52" i="5"/>
  <c r="Y62" i="5"/>
  <c r="Y84" i="5"/>
  <c r="Y124" i="5"/>
  <c r="Y132" i="5"/>
  <c r="Y188" i="5"/>
  <c r="Y38" i="5"/>
  <c r="Y46" i="5"/>
  <c r="Y48" i="5"/>
  <c r="Y54" i="5"/>
  <c r="Y66" i="5"/>
  <c r="Y90" i="5"/>
  <c r="Y92" i="5"/>
  <c r="Y94" i="5"/>
  <c r="Y164" i="5"/>
  <c r="Y202" i="5"/>
  <c r="Y30" i="5"/>
  <c r="Y102" i="5"/>
  <c r="Y112" i="5"/>
  <c r="Y208" i="5"/>
  <c r="Y148" i="5"/>
  <c r="Y172" i="5"/>
  <c r="Y194" i="5"/>
  <c r="Y210" i="5"/>
  <c r="Y174" i="5"/>
  <c r="Y22" i="5"/>
  <c r="Y140" i="5"/>
  <c r="Y142" i="5"/>
  <c r="Y184" i="5"/>
  <c r="Y64" i="5"/>
  <c r="Y82" i="5"/>
  <c r="Y100" i="5"/>
  <c r="Y128" i="5"/>
  <c r="Y130" i="5"/>
  <c r="Y136" i="5"/>
  <c r="Y138" i="5"/>
  <c r="Y144" i="5"/>
  <c r="Y150" i="5"/>
  <c r="Y24" i="5"/>
  <c r="Y32" i="5"/>
  <c r="Y86" i="5"/>
  <c r="Y98" i="5"/>
  <c r="Y214" i="5"/>
  <c r="Y154" i="5"/>
  <c r="Y162" i="5"/>
  <c r="Y186" i="5"/>
  <c r="Y76" i="5"/>
  <c r="Y114" i="5"/>
  <c r="Y78" i="5"/>
  <c r="Y180" i="5"/>
  <c r="Y190" i="5"/>
  <c r="Y196" i="5"/>
  <c r="Y168" i="5"/>
  <c r="Y212" i="5"/>
  <c r="Y178" i="5"/>
  <c r="Y12" i="5"/>
  <c r="Y106" i="5"/>
  <c r="Y200" i="5"/>
  <c r="Y120" i="5"/>
  <c r="Y176" i="5"/>
  <c r="Y68" i="5"/>
  <c r="Y204" i="5"/>
  <c r="Y206" i="5"/>
  <c r="Y166" i="5"/>
  <c r="Y122" i="5"/>
  <c r="Y218" i="5"/>
  <c r="Y158" i="5"/>
  <c r="Y18" i="5"/>
  <c r="Y104" i="5"/>
  <c r="Y118" i="5"/>
  <c r="Y152" i="5"/>
  <c r="T42" i="5"/>
  <c r="T78" i="5"/>
  <c r="T12" i="5"/>
  <c r="T20" i="5"/>
  <c r="T100" i="5"/>
  <c r="T30" i="5"/>
  <c r="T46" i="5"/>
  <c r="T62" i="5"/>
  <c r="T52" i="5"/>
  <c r="T106" i="5"/>
  <c r="T154" i="5"/>
  <c r="T190" i="5"/>
  <c r="T48" i="5"/>
  <c r="T66" i="5"/>
  <c r="T114" i="5"/>
  <c r="T132" i="5"/>
  <c r="T168" i="5"/>
  <c r="T24" i="5"/>
  <c r="T40" i="5"/>
  <c r="T80" i="5"/>
  <c r="T116" i="5"/>
  <c r="T172" i="5"/>
  <c r="T218" i="5"/>
  <c r="T10" i="5"/>
  <c r="T72" i="5"/>
  <c r="T122" i="5"/>
  <c r="T142" i="5"/>
  <c r="T146" i="5"/>
  <c r="T186" i="5"/>
  <c r="T14" i="5"/>
  <c r="T18" i="5"/>
  <c r="T34" i="5"/>
  <c r="T94" i="5"/>
  <c r="T118" i="5"/>
  <c r="T32" i="5"/>
  <c r="T60" i="5"/>
  <c r="T68" i="5"/>
  <c r="T74" i="5"/>
  <c r="T86" i="5"/>
  <c r="T92" i="5"/>
  <c r="T98" i="5"/>
  <c r="T102" i="5"/>
  <c r="T140" i="5"/>
  <c r="T202" i="5"/>
  <c r="T70" i="5"/>
  <c r="T88" i="5"/>
  <c r="T90" i="5"/>
  <c r="T96" i="5"/>
  <c r="T108" i="5"/>
  <c r="T198" i="5"/>
  <c r="T110" i="5"/>
  <c r="T164" i="5"/>
  <c r="T128" i="5"/>
  <c r="T22" i="5"/>
  <c r="T56" i="5"/>
  <c r="T184" i="5"/>
  <c r="T82" i="5"/>
  <c r="T124" i="5"/>
  <c r="T38" i="5"/>
  <c r="T130" i="5"/>
  <c r="T134" i="5"/>
  <c r="T138" i="5"/>
  <c r="T148" i="5"/>
  <c r="T150" i="5"/>
  <c r="T64" i="5"/>
  <c r="T126" i="5"/>
  <c r="T174" i="5"/>
  <c r="T196" i="5"/>
  <c r="T36" i="5"/>
  <c r="T54" i="5"/>
  <c r="T152" i="5"/>
  <c r="T176" i="5"/>
  <c r="T204" i="5"/>
  <c r="T28" i="5"/>
  <c r="T44" i="5"/>
  <c r="T156" i="5"/>
  <c r="T120" i="5"/>
  <c r="T162" i="5"/>
  <c r="T170" i="5"/>
  <c r="T210" i="5"/>
  <c r="T178" i="5"/>
  <c r="T188" i="5"/>
  <c r="T214" i="5"/>
  <c r="T216" i="5"/>
  <c r="T166" i="5"/>
  <c r="T212" i="5"/>
  <c r="T160" i="5"/>
  <c r="T206" i="5"/>
  <c r="T208" i="5"/>
  <c r="T26" i="5"/>
  <c r="T16" i="5"/>
  <c r="T136" i="5"/>
  <c r="T76" i="5"/>
  <c r="T158" i="5"/>
  <c r="T144" i="5"/>
  <c r="T112" i="5"/>
  <c r="T194" i="5"/>
  <c r="T200" i="5"/>
  <c r="T58" i="5"/>
  <c r="T192" i="5"/>
  <c r="T180" i="5"/>
  <c r="T84" i="5"/>
  <c r="T104" i="5"/>
  <c r="T182" i="5"/>
  <c r="T50" i="5"/>
  <c r="V14" i="5"/>
  <c r="V50" i="5"/>
  <c r="V86" i="5"/>
  <c r="V20" i="5"/>
  <c r="V16" i="5"/>
  <c r="V36" i="5"/>
  <c r="V52" i="5"/>
  <c r="V68" i="5"/>
  <c r="V84" i="5"/>
  <c r="V100" i="5"/>
  <c r="V112" i="5"/>
  <c r="V22" i="5"/>
  <c r="V28" i="5"/>
  <c r="V74" i="5"/>
  <c r="V126" i="5"/>
  <c r="V162" i="5"/>
  <c r="V198" i="5"/>
  <c r="V34" i="5"/>
  <c r="V70" i="5"/>
  <c r="V88" i="5"/>
  <c r="V110" i="5"/>
  <c r="V120" i="5"/>
  <c r="V140" i="5"/>
  <c r="V176" i="5"/>
  <c r="V62" i="5"/>
  <c r="V102" i="5"/>
  <c r="V60" i="5"/>
  <c r="V80" i="5"/>
  <c r="V164" i="5"/>
  <c r="V168" i="5"/>
  <c r="V30" i="5"/>
  <c r="V90" i="5"/>
  <c r="V134" i="5"/>
  <c r="V138" i="5"/>
  <c r="V192" i="5"/>
  <c r="V204" i="5"/>
  <c r="V10" i="5"/>
  <c r="V12" i="5"/>
  <c r="V32" i="5"/>
  <c r="V44" i="5"/>
  <c r="V92" i="5"/>
  <c r="V42" i="5"/>
  <c r="V48" i="5"/>
  <c r="V56" i="5"/>
  <c r="V64" i="5"/>
  <c r="V66" i="5"/>
  <c r="V72" i="5"/>
  <c r="V76" i="5"/>
  <c r="V94" i="5"/>
  <c r="V152" i="5"/>
  <c r="V184" i="5"/>
  <c r="V38" i="5"/>
  <c r="V58" i="5"/>
  <c r="V78" i="5"/>
  <c r="V82" i="5"/>
  <c r="V98" i="5"/>
  <c r="V104" i="5"/>
  <c r="V158" i="5"/>
  <c r="V180" i="5"/>
  <c r="V106" i="5"/>
  <c r="V154" i="5"/>
  <c r="V170" i="5"/>
  <c r="V190" i="5"/>
  <c r="V142" i="5"/>
  <c r="V172" i="5"/>
  <c r="V46" i="5"/>
  <c r="V150" i="5"/>
  <c r="V186" i="5"/>
  <c r="V128" i="5"/>
  <c r="V136" i="5"/>
  <c r="V144" i="5"/>
  <c r="V146" i="5"/>
  <c r="V194" i="5"/>
  <c r="V210" i="5"/>
  <c r="V130" i="5"/>
  <c r="V132" i="5"/>
  <c r="V148" i="5"/>
  <c r="V218" i="5"/>
  <c r="V124" i="5"/>
  <c r="V174" i="5"/>
  <c r="V196" i="5"/>
  <c r="V54" i="5"/>
  <c r="V116" i="5"/>
  <c r="V40" i="5"/>
  <c r="V188" i="5"/>
  <c r="V216" i="5"/>
  <c r="V118" i="5"/>
  <c r="V208" i="5"/>
  <c r="V24" i="5"/>
  <c r="V200" i="5"/>
  <c r="V156" i="5"/>
  <c r="V214" i="5"/>
  <c r="V178" i="5"/>
  <c r="V212" i="5"/>
  <c r="V26" i="5"/>
  <c r="V206" i="5"/>
  <c r="V114" i="5"/>
  <c r="V160" i="5"/>
  <c r="V18" i="5"/>
  <c r="V166" i="5"/>
  <c r="V108" i="5"/>
  <c r="V202" i="5"/>
  <c r="V122" i="5"/>
  <c r="V182" i="5"/>
  <c r="V96" i="5"/>
  <c r="AO36" i="5"/>
  <c r="AO72" i="5"/>
  <c r="AO16" i="5"/>
  <c r="AO20" i="5"/>
  <c r="AO120" i="5"/>
  <c r="AO52" i="5"/>
  <c r="AO68" i="5"/>
  <c r="AO84" i="5"/>
  <c r="AO100" i="5"/>
  <c r="AO106" i="5"/>
  <c r="AO110" i="5"/>
  <c r="AO148" i="5"/>
  <c r="AO184" i="5"/>
  <c r="AO10" i="5"/>
  <c r="AO48" i="5"/>
  <c r="AO66" i="5"/>
  <c r="AO126" i="5"/>
  <c r="AO162" i="5"/>
  <c r="AO30" i="5"/>
  <c r="AO40" i="5"/>
  <c r="AO80" i="5"/>
  <c r="AO92" i="5"/>
  <c r="AO102" i="5"/>
  <c r="AO122" i="5"/>
  <c r="AO134" i="5"/>
  <c r="AO138" i="5"/>
  <c r="AO212" i="5"/>
  <c r="AO18" i="5"/>
  <c r="AO34" i="5"/>
  <c r="AO44" i="5"/>
  <c r="AO54" i="5"/>
  <c r="AO172" i="5"/>
  <c r="AO176" i="5"/>
  <c r="AO192" i="5"/>
  <c r="AO56" i="5"/>
  <c r="AO76" i="5"/>
  <c r="AO114" i="5"/>
  <c r="AO164" i="5"/>
  <c r="AO198" i="5"/>
  <c r="AO202" i="5"/>
  <c r="AO142" i="5"/>
  <c r="AO154" i="5"/>
  <c r="AO136" i="5"/>
  <c r="AO160" i="5"/>
  <c r="AO186" i="5"/>
  <c r="AO214" i="5"/>
  <c r="AO218" i="5"/>
  <c r="AO204" i="5"/>
  <c r="AO86" i="5"/>
  <c r="AO96" i="5"/>
  <c r="AO178" i="5"/>
  <c r="AO116" i="5"/>
  <c r="AO166" i="5"/>
  <c r="AO12" i="5"/>
  <c r="AO26" i="5"/>
  <c r="AO70" i="5"/>
  <c r="AO78" i="5"/>
  <c r="AO88" i="5"/>
  <c r="AO118" i="5"/>
  <c r="AO156" i="5"/>
  <c r="AO42" i="5"/>
  <c r="AO50" i="5"/>
  <c r="AO60" i="5"/>
  <c r="AO158" i="5"/>
  <c r="AO24" i="5"/>
  <c r="AO104" i="5"/>
  <c r="AO188" i="5"/>
  <c r="AO32" i="5"/>
  <c r="AO58" i="5"/>
  <c r="AO94" i="5"/>
  <c r="AO128" i="5"/>
  <c r="AO140" i="5"/>
  <c r="AO146" i="5"/>
  <c r="AO208" i="5"/>
  <c r="AO62" i="5"/>
  <c r="AO112" i="5"/>
  <c r="AO190" i="5"/>
  <c r="AO180" i="5"/>
  <c r="AO200" i="5"/>
  <c r="AO98" i="5"/>
  <c r="AO14" i="5"/>
  <c r="AO206" i="5"/>
  <c r="AO82" i="5"/>
  <c r="AO194" i="5"/>
  <c r="AO132" i="5"/>
  <c r="AO90" i="5"/>
  <c r="AO108" i="5"/>
  <c r="AO174" i="5"/>
  <c r="AO182" i="5"/>
  <c r="AO74" i="5"/>
  <c r="AO144" i="5"/>
  <c r="AO152" i="5"/>
  <c r="AO28" i="5"/>
  <c r="AO150" i="5"/>
  <c r="AO168" i="5"/>
  <c r="AO170" i="5"/>
  <c r="AO196" i="5"/>
  <c r="AO64" i="5"/>
  <c r="AO22" i="5"/>
  <c r="AO46" i="5"/>
  <c r="AO124" i="5"/>
  <c r="AO38" i="5"/>
  <c r="AO130" i="5"/>
  <c r="AO216" i="5"/>
  <c r="AO210" i="5"/>
  <c r="AP22" i="5"/>
  <c r="AP58" i="5"/>
  <c r="AP94" i="5"/>
  <c r="AP74" i="5"/>
  <c r="AP90" i="5"/>
  <c r="AP106" i="5"/>
  <c r="AP16" i="5"/>
  <c r="AP20" i="5"/>
  <c r="AP36" i="5"/>
  <c r="AP30" i="5"/>
  <c r="AP70" i="5"/>
  <c r="AP88" i="5"/>
  <c r="AP134" i="5"/>
  <c r="AP170" i="5"/>
  <c r="AP84" i="5"/>
  <c r="AP110" i="5"/>
  <c r="AP120" i="5"/>
  <c r="AP148" i="5"/>
  <c r="AP18" i="5"/>
  <c r="AP44" i="5"/>
  <c r="AP98" i="5"/>
  <c r="AP114" i="5"/>
  <c r="AP14" i="5"/>
  <c r="AP32" i="5"/>
  <c r="AP82" i="5"/>
  <c r="AP116" i="5"/>
  <c r="AP164" i="5"/>
  <c r="AP168" i="5"/>
  <c r="AP198" i="5"/>
  <c r="AP92" i="5"/>
  <c r="AP102" i="5"/>
  <c r="AP122" i="5"/>
  <c r="AP138" i="5"/>
  <c r="AP212" i="5"/>
  <c r="AP46" i="5"/>
  <c r="AP118" i="5"/>
  <c r="AP180" i="5"/>
  <c r="AP152" i="5"/>
  <c r="AP196" i="5"/>
  <c r="AP50" i="5"/>
  <c r="AP60" i="5"/>
  <c r="AP158" i="5"/>
  <c r="AP162" i="5"/>
  <c r="AP52" i="5"/>
  <c r="AP204" i="5"/>
  <c r="AP42" i="5"/>
  <c r="AP68" i="5"/>
  <c r="AP188" i="5"/>
  <c r="AP12" i="5"/>
  <c r="AP26" i="5"/>
  <c r="AP78" i="5"/>
  <c r="AP156" i="5"/>
  <c r="AP160" i="5"/>
  <c r="AP40" i="5"/>
  <c r="AP86" i="5"/>
  <c r="AP96" i="5"/>
  <c r="AP178" i="5"/>
  <c r="AP24" i="5"/>
  <c r="AP76" i="5"/>
  <c r="AP104" i="5"/>
  <c r="AP166" i="5"/>
  <c r="AP184" i="5"/>
  <c r="AP174" i="5"/>
  <c r="AP144" i="5"/>
  <c r="AP48" i="5"/>
  <c r="AP172" i="5"/>
  <c r="AP56" i="5"/>
  <c r="AP10" i="5"/>
  <c r="AP54" i="5"/>
  <c r="AP66" i="5"/>
  <c r="AP100" i="5"/>
  <c r="AP128" i="5"/>
  <c r="AP140" i="5"/>
  <c r="AP146" i="5"/>
  <c r="AP208" i="5"/>
  <c r="AP132" i="5"/>
  <c r="AP190" i="5"/>
  <c r="AP126" i="5"/>
  <c r="AP150" i="5"/>
  <c r="AP206" i="5"/>
  <c r="AP194" i="5"/>
  <c r="AP192" i="5"/>
  <c r="AP202" i="5"/>
  <c r="AP200" i="5"/>
  <c r="AP62" i="5"/>
  <c r="AP112" i="5"/>
  <c r="AP108" i="5"/>
  <c r="AP182" i="5"/>
  <c r="AP28" i="5"/>
  <c r="AP142" i="5"/>
  <c r="AP136" i="5"/>
  <c r="AP72" i="5"/>
  <c r="AP216" i="5"/>
  <c r="AP34" i="5"/>
  <c r="AP124" i="5"/>
  <c r="AP154" i="5"/>
  <c r="AP38" i="5"/>
  <c r="AP210" i="5"/>
  <c r="AP186" i="5"/>
  <c r="AP80" i="5"/>
  <c r="AP64" i="5"/>
  <c r="AP130" i="5"/>
  <c r="AP218" i="5"/>
  <c r="AP214" i="5"/>
  <c r="AP176" i="5"/>
  <c r="Z30" i="5"/>
  <c r="Z66" i="5"/>
  <c r="Z102" i="5"/>
  <c r="Z32" i="5"/>
  <c r="Z48" i="5"/>
  <c r="Z64" i="5"/>
  <c r="Z80" i="5"/>
  <c r="Z114" i="5"/>
  <c r="Z96" i="5"/>
  <c r="Z14" i="5"/>
  <c r="Z78" i="5"/>
  <c r="Z116" i="5"/>
  <c r="Z142" i="5"/>
  <c r="Z178" i="5"/>
  <c r="Z60" i="5"/>
  <c r="Z156" i="5"/>
  <c r="Z28" i="5"/>
  <c r="Z52" i="5"/>
  <c r="Z106" i="5"/>
  <c r="Z120" i="5"/>
  <c r="Z126" i="5"/>
  <c r="Z26" i="5"/>
  <c r="Z98" i="5"/>
  <c r="Z152" i="5"/>
  <c r="Z188" i="5"/>
  <c r="Z206" i="5"/>
  <c r="Z40" i="5"/>
  <c r="Z42" i="5"/>
  <c r="Z62" i="5"/>
  <c r="Z110" i="5"/>
  <c r="Z138" i="5"/>
  <c r="Z12" i="5"/>
  <c r="Z122" i="5"/>
  <c r="Z168" i="5"/>
  <c r="Z34" i="5"/>
  <c r="Z36" i="5"/>
  <c r="Z44" i="5"/>
  <c r="Z146" i="5"/>
  <c r="Z216" i="5"/>
  <c r="Z10" i="5"/>
  <c r="Z50" i="5"/>
  <c r="Z56" i="5"/>
  <c r="Z58" i="5"/>
  <c r="Z70" i="5"/>
  <c r="Z72" i="5"/>
  <c r="Z74" i="5"/>
  <c r="Z84" i="5"/>
  <c r="Z124" i="5"/>
  <c r="Z132" i="5"/>
  <c r="Z86" i="5"/>
  <c r="Z104" i="5"/>
  <c r="Z108" i="5"/>
  <c r="Z158" i="5"/>
  <c r="Z180" i="5"/>
  <c r="Z170" i="5"/>
  <c r="Z192" i="5"/>
  <c r="Z140" i="5"/>
  <c r="Z16" i="5"/>
  <c r="Z112" i="5"/>
  <c r="Z208" i="5"/>
  <c r="Z134" i="5"/>
  <c r="Z22" i="5"/>
  <c r="Z184" i="5"/>
  <c r="Z38" i="5"/>
  <c r="Z92" i="5"/>
  <c r="Z202" i="5"/>
  <c r="Z46" i="5"/>
  <c r="Z148" i="5"/>
  <c r="Z172" i="5"/>
  <c r="Z194" i="5"/>
  <c r="Z210" i="5"/>
  <c r="Z128" i="5"/>
  <c r="Z130" i="5"/>
  <c r="Z136" i="5"/>
  <c r="Z144" i="5"/>
  <c r="Z82" i="5"/>
  <c r="Z100" i="5"/>
  <c r="Z90" i="5"/>
  <c r="Z164" i="5"/>
  <c r="Z218" i="5"/>
  <c r="Z200" i="5"/>
  <c r="Z214" i="5"/>
  <c r="Z154" i="5"/>
  <c r="Z162" i="5"/>
  <c r="Z68" i="5"/>
  <c r="Z150" i="5"/>
  <c r="Z20" i="5"/>
  <c r="Z176" i="5"/>
  <c r="Z190" i="5"/>
  <c r="Z212" i="5"/>
  <c r="Z186" i="5"/>
  <c r="Z196" i="5"/>
  <c r="Z160" i="5"/>
  <c r="Z24" i="5"/>
  <c r="Z94" i="5"/>
  <c r="Z198" i="5"/>
  <c r="Z204" i="5"/>
  <c r="Z166" i="5"/>
  <c r="Z76" i="5"/>
  <c r="Z88" i="5"/>
  <c r="Z182" i="5"/>
  <c r="Z18" i="5"/>
  <c r="Z54" i="5"/>
  <c r="Z174" i="5"/>
  <c r="Z118" i="5"/>
  <c r="AA16" i="5"/>
  <c r="AA52" i="5"/>
  <c r="AA88" i="5"/>
  <c r="AA32" i="5"/>
  <c r="AA48" i="5"/>
  <c r="AA64" i="5"/>
  <c r="AA80" i="5"/>
  <c r="AA12" i="5"/>
  <c r="AA42" i="5"/>
  <c r="AA82" i="5"/>
  <c r="AA128" i="5"/>
  <c r="AA164" i="5"/>
  <c r="AA14" i="5"/>
  <c r="AA78" i="5"/>
  <c r="AA96" i="5"/>
  <c r="AA116" i="5"/>
  <c r="AA142" i="5"/>
  <c r="AA178" i="5"/>
  <c r="AA22" i="5"/>
  <c r="AA38" i="5"/>
  <c r="AA92" i="5"/>
  <c r="AA68" i="5"/>
  <c r="AA26" i="5"/>
  <c r="AA98" i="5"/>
  <c r="AA152" i="5"/>
  <c r="AA156" i="5"/>
  <c r="AA188" i="5"/>
  <c r="AA206" i="5"/>
  <c r="AA100" i="5"/>
  <c r="AA162" i="5"/>
  <c r="AA208" i="5"/>
  <c r="AA212" i="5"/>
  <c r="AA122" i="5"/>
  <c r="AA168" i="5"/>
  <c r="AA34" i="5"/>
  <c r="AA36" i="5"/>
  <c r="AA40" i="5"/>
  <c r="AA44" i="5"/>
  <c r="AA62" i="5"/>
  <c r="AA146" i="5"/>
  <c r="AA28" i="5"/>
  <c r="AA76" i="5"/>
  <c r="AA110" i="5"/>
  <c r="AA126" i="5"/>
  <c r="AA140" i="5"/>
  <c r="AA198" i="5"/>
  <c r="AA10" i="5"/>
  <c r="AA66" i="5"/>
  <c r="AA84" i="5"/>
  <c r="AA182" i="5"/>
  <c r="AA200" i="5"/>
  <c r="AA112" i="5"/>
  <c r="AA134" i="5"/>
  <c r="AA202" i="5"/>
  <c r="AA30" i="5"/>
  <c r="AA102" i="5"/>
  <c r="AA170" i="5"/>
  <c r="AA192" i="5"/>
  <c r="AA56" i="5"/>
  <c r="AA74" i="5"/>
  <c r="AA216" i="5"/>
  <c r="AA172" i="5"/>
  <c r="AA194" i="5"/>
  <c r="AA210" i="5"/>
  <c r="AA132" i="5"/>
  <c r="AA184" i="5"/>
  <c r="AA138" i="5"/>
  <c r="AA148" i="5"/>
  <c r="AA46" i="5"/>
  <c r="AA144" i="5"/>
  <c r="AA60" i="5"/>
  <c r="AA72" i="5"/>
  <c r="AA120" i="5"/>
  <c r="AA124" i="5"/>
  <c r="AA130" i="5"/>
  <c r="AA90" i="5"/>
  <c r="AA218" i="5"/>
  <c r="AA190" i="5"/>
  <c r="AA136" i="5"/>
  <c r="AA196" i="5"/>
  <c r="AA150" i="5"/>
  <c r="AA180" i="5"/>
  <c r="AA20" i="5"/>
  <c r="AA214" i="5"/>
  <c r="AA186" i="5"/>
  <c r="AA86" i="5"/>
  <c r="AA24" i="5"/>
  <c r="AA94" i="5"/>
  <c r="AA106" i="5"/>
  <c r="AA154" i="5"/>
  <c r="AA176" i="5"/>
  <c r="AA118" i="5"/>
  <c r="AA70" i="5"/>
  <c r="AA204" i="5"/>
  <c r="AA158" i="5"/>
  <c r="AA18" i="5"/>
  <c r="AA166" i="5"/>
  <c r="AA174" i="5"/>
  <c r="AA108" i="5"/>
  <c r="AA160" i="5"/>
  <c r="AA114" i="5"/>
  <c r="AA104" i="5"/>
  <c r="AA58" i="5"/>
  <c r="AA50" i="5"/>
  <c r="AA54" i="5"/>
  <c r="AB38" i="5"/>
  <c r="AB74" i="5"/>
  <c r="AB54" i="5"/>
  <c r="AB70" i="5"/>
  <c r="AB86" i="5"/>
  <c r="AB102" i="5"/>
  <c r="AB122" i="5"/>
  <c r="AB26" i="5"/>
  <c r="AB32" i="5"/>
  <c r="AB46" i="5"/>
  <c r="AB100" i="5"/>
  <c r="AB150" i="5"/>
  <c r="AB186" i="5"/>
  <c r="AB42" i="5"/>
  <c r="AB82" i="5"/>
  <c r="AB128" i="5"/>
  <c r="AB164" i="5"/>
  <c r="AB56" i="5"/>
  <c r="AB78" i="5"/>
  <c r="AB88" i="5"/>
  <c r="AB120" i="5"/>
  <c r="AB144" i="5"/>
  <c r="AB148" i="5"/>
  <c r="AB194" i="5"/>
  <c r="AB214" i="5"/>
  <c r="AB68" i="5"/>
  <c r="AB30" i="5"/>
  <c r="AB52" i="5"/>
  <c r="AB90" i="5"/>
  <c r="AB130" i="5"/>
  <c r="AB134" i="5"/>
  <c r="AB138" i="5"/>
  <c r="AB192" i="5"/>
  <c r="AB12" i="5"/>
  <c r="AB162" i="5"/>
  <c r="AB208" i="5"/>
  <c r="AB212" i="5"/>
  <c r="AB94" i="5"/>
  <c r="AB96" i="5"/>
  <c r="AB98" i="5"/>
  <c r="AB106" i="5"/>
  <c r="AB174" i="5"/>
  <c r="AB184" i="5"/>
  <c r="AB24" i="5"/>
  <c r="AB48" i="5"/>
  <c r="AB76" i="5"/>
  <c r="AB114" i="5"/>
  <c r="AB92" i="5"/>
  <c r="AB112" i="5"/>
  <c r="AB142" i="5"/>
  <c r="AB10" i="5"/>
  <c r="AB66" i="5"/>
  <c r="AB84" i="5"/>
  <c r="AB182" i="5"/>
  <c r="AB200" i="5"/>
  <c r="AB216" i="5"/>
  <c r="AB16" i="5"/>
  <c r="AB170" i="5"/>
  <c r="AB22" i="5"/>
  <c r="AB110" i="5"/>
  <c r="AB126" i="5"/>
  <c r="AB140" i="5"/>
  <c r="AB146" i="5"/>
  <c r="AB202" i="5"/>
  <c r="AB64" i="5"/>
  <c r="AB132" i="5"/>
  <c r="AB28" i="5"/>
  <c r="AB36" i="5"/>
  <c r="AB172" i="5"/>
  <c r="AB116" i="5"/>
  <c r="AB180" i="5"/>
  <c r="AB72" i="5"/>
  <c r="AB124" i="5"/>
  <c r="AB136" i="5"/>
  <c r="AB34" i="5"/>
  <c r="AB188" i="5"/>
  <c r="AB176" i="5"/>
  <c r="AB44" i="5"/>
  <c r="AB218" i="5"/>
  <c r="AB60" i="5"/>
  <c r="AB178" i="5"/>
  <c r="AB210" i="5"/>
  <c r="AB154" i="5"/>
  <c r="AB196" i="5"/>
  <c r="AB20" i="5"/>
  <c r="AB40" i="5"/>
  <c r="AB156" i="5"/>
  <c r="AB190" i="5"/>
  <c r="AB198" i="5"/>
  <c r="AB80" i="5"/>
  <c r="AB50" i="5"/>
  <c r="AB118" i="5"/>
  <c r="AB62" i="5"/>
  <c r="AB158" i="5"/>
  <c r="AB166" i="5"/>
  <c r="AB206" i="5"/>
  <c r="AB168" i="5"/>
  <c r="AB14" i="5"/>
  <c r="AB104" i="5"/>
  <c r="AB204" i="5"/>
  <c r="AB152" i="5"/>
  <c r="AB18" i="5"/>
  <c r="AB160" i="5"/>
  <c r="AB108" i="5"/>
  <c r="AB58" i="5"/>
  <c r="AC24" i="5"/>
  <c r="AC60" i="5"/>
  <c r="AC96" i="5"/>
  <c r="AC22" i="5"/>
  <c r="AC38" i="5"/>
  <c r="AC108" i="5"/>
  <c r="AC54" i="5"/>
  <c r="AC70" i="5"/>
  <c r="AC86" i="5"/>
  <c r="AC102" i="5"/>
  <c r="AC64" i="5"/>
  <c r="AC104" i="5"/>
  <c r="AC122" i="5"/>
  <c r="AC136" i="5"/>
  <c r="AC172" i="5"/>
  <c r="AC32" i="5"/>
  <c r="AC46" i="5"/>
  <c r="AC100" i="5"/>
  <c r="AC150" i="5"/>
  <c r="AC74" i="5"/>
  <c r="AC58" i="5"/>
  <c r="AC114" i="5"/>
  <c r="AC174" i="5"/>
  <c r="AC178" i="5"/>
  <c r="AC200" i="5"/>
  <c r="AC78" i="5"/>
  <c r="AC88" i="5"/>
  <c r="AC120" i="5"/>
  <c r="AC144" i="5"/>
  <c r="AC148" i="5"/>
  <c r="AC194" i="5"/>
  <c r="AC214" i="5"/>
  <c r="AC50" i="5"/>
  <c r="AC14" i="5"/>
  <c r="AC196" i="5"/>
  <c r="AC204" i="5"/>
  <c r="AC138" i="5"/>
  <c r="AC192" i="5"/>
  <c r="AC12" i="5"/>
  <c r="AC42" i="5"/>
  <c r="AC52" i="5"/>
  <c r="AC162" i="5"/>
  <c r="AC10" i="5"/>
  <c r="AC30" i="5"/>
  <c r="AC66" i="5"/>
  <c r="AC68" i="5"/>
  <c r="AC72" i="5"/>
  <c r="AC82" i="5"/>
  <c r="AC84" i="5"/>
  <c r="AC90" i="5"/>
  <c r="AC92" i="5"/>
  <c r="AC124" i="5"/>
  <c r="AC132" i="5"/>
  <c r="AC152" i="5"/>
  <c r="AC18" i="5"/>
  <c r="AC94" i="5"/>
  <c r="AC166" i="5"/>
  <c r="AC168" i="5"/>
  <c r="AC56" i="5"/>
  <c r="AC170" i="5"/>
  <c r="AC146" i="5"/>
  <c r="AC48" i="5"/>
  <c r="AC76" i="5"/>
  <c r="AC16" i="5"/>
  <c r="AC182" i="5"/>
  <c r="AC208" i="5"/>
  <c r="AC126" i="5"/>
  <c r="AC184" i="5"/>
  <c r="AC202" i="5"/>
  <c r="AC112" i="5"/>
  <c r="AC134" i="5"/>
  <c r="AC142" i="5"/>
  <c r="AC216" i="5"/>
  <c r="AC110" i="5"/>
  <c r="AC140" i="5"/>
  <c r="AC158" i="5"/>
  <c r="AC44" i="5"/>
  <c r="AC106" i="5"/>
  <c r="AC130" i="5"/>
  <c r="AC212" i="5"/>
  <c r="AC80" i="5"/>
  <c r="AC28" i="5"/>
  <c r="AC36" i="5"/>
  <c r="AC164" i="5"/>
  <c r="AC218" i="5"/>
  <c r="AC198" i="5"/>
  <c r="AC186" i="5"/>
  <c r="AC154" i="5"/>
  <c r="AC176" i="5"/>
  <c r="AC188" i="5"/>
  <c r="AC210" i="5"/>
  <c r="AC34" i="5"/>
  <c r="AC98" i="5"/>
  <c r="AC116" i="5"/>
  <c r="AC180" i="5"/>
  <c r="AC20" i="5"/>
  <c r="AC40" i="5"/>
  <c r="AC156" i="5"/>
  <c r="AC190" i="5"/>
  <c r="AC26" i="5"/>
  <c r="AC62" i="5"/>
  <c r="AC160" i="5"/>
  <c r="AC128" i="5"/>
  <c r="AC118" i="5"/>
  <c r="AC206" i="5"/>
  <c r="AJ34" i="5"/>
  <c r="AJ70" i="5"/>
  <c r="AJ106" i="5"/>
  <c r="AJ24" i="5"/>
  <c r="AJ40" i="5"/>
  <c r="AJ118" i="5"/>
  <c r="AJ56" i="5"/>
  <c r="AJ72" i="5"/>
  <c r="AJ88" i="5"/>
  <c r="AJ104" i="5"/>
  <c r="AJ14" i="5"/>
  <c r="AJ18" i="5"/>
  <c r="AJ76" i="5"/>
  <c r="AJ146" i="5"/>
  <c r="AJ182" i="5"/>
  <c r="AJ30" i="5"/>
  <c r="AJ58" i="5"/>
  <c r="AJ124" i="5"/>
  <c r="AJ160" i="5"/>
  <c r="AJ50" i="5"/>
  <c r="AJ108" i="5"/>
  <c r="AJ20" i="5"/>
  <c r="AJ84" i="5"/>
  <c r="AJ94" i="5"/>
  <c r="AJ112" i="5"/>
  <c r="AJ180" i="5"/>
  <c r="AJ196" i="5"/>
  <c r="AJ210" i="5"/>
  <c r="AJ22" i="5"/>
  <c r="AJ36" i="5"/>
  <c r="AJ46" i="5"/>
  <c r="AJ154" i="5"/>
  <c r="AJ158" i="5"/>
  <c r="AJ26" i="5"/>
  <c r="AJ48" i="5"/>
  <c r="AJ68" i="5"/>
  <c r="AJ176" i="5"/>
  <c r="AJ214" i="5"/>
  <c r="AJ136" i="5"/>
  <c r="AJ166" i="5"/>
  <c r="AJ144" i="5"/>
  <c r="AJ150" i="5"/>
  <c r="AJ178" i="5"/>
  <c r="AJ200" i="5"/>
  <c r="AJ32" i="5"/>
  <c r="AJ86" i="5"/>
  <c r="AJ116" i="5"/>
  <c r="AJ198" i="5"/>
  <c r="AJ206" i="5"/>
  <c r="AJ164" i="5"/>
  <c r="AJ10" i="5"/>
  <c r="AJ66" i="5"/>
  <c r="AJ190" i="5"/>
  <c r="AJ38" i="5"/>
  <c r="AJ114" i="5"/>
  <c r="AJ122" i="5"/>
  <c r="AJ152" i="5"/>
  <c r="AJ204" i="5"/>
  <c r="AJ98" i="5"/>
  <c r="AJ12" i="5"/>
  <c r="AJ192" i="5"/>
  <c r="AJ44" i="5"/>
  <c r="AJ102" i="5"/>
  <c r="AJ216" i="5"/>
  <c r="AJ110" i="5"/>
  <c r="AJ62" i="5"/>
  <c r="AJ74" i="5"/>
  <c r="AJ82" i="5"/>
  <c r="AJ138" i="5"/>
  <c r="AJ90" i="5"/>
  <c r="AJ16" i="5"/>
  <c r="AJ218" i="5"/>
  <c r="AJ52" i="5"/>
  <c r="AJ60" i="5"/>
  <c r="AJ64" i="5"/>
  <c r="AJ120" i="5"/>
  <c r="AJ130" i="5"/>
  <c r="AJ28" i="5"/>
  <c r="AJ132" i="5"/>
  <c r="AJ172" i="5"/>
  <c r="AJ202" i="5"/>
  <c r="AJ78" i="5"/>
  <c r="AJ126" i="5"/>
  <c r="AJ156" i="5"/>
  <c r="AJ170" i="5"/>
  <c r="AJ162" i="5"/>
  <c r="AJ194" i="5"/>
  <c r="AJ96" i="5"/>
  <c r="AJ184" i="5"/>
  <c r="AJ54" i="5"/>
  <c r="AJ168" i="5"/>
  <c r="AJ212" i="5"/>
  <c r="AJ140" i="5"/>
  <c r="AJ148" i="5"/>
  <c r="AJ208" i="5"/>
  <c r="AJ100" i="5"/>
  <c r="AJ92" i="5"/>
  <c r="AJ42" i="5"/>
  <c r="AJ174" i="5"/>
  <c r="AJ80" i="5"/>
  <c r="AJ134" i="5"/>
  <c r="AJ128" i="5"/>
  <c r="AJ186" i="5"/>
  <c r="AJ188" i="5"/>
  <c r="AJ142" i="5"/>
  <c r="S20" i="5"/>
  <c r="S56" i="5"/>
  <c r="S92" i="5"/>
  <c r="S30" i="5"/>
  <c r="S46" i="5"/>
  <c r="S62" i="5"/>
  <c r="S78" i="5"/>
  <c r="S94" i="5"/>
  <c r="S34" i="5"/>
  <c r="S48" i="5"/>
  <c r="S66" i="5"/>
  <c r="S114" i="5"/>
  <c r="S132" i="5"/>
  <c r="S168" i="5"/>
  <c r="S16" i="5"/>
  <c r="S84" i="5"/>
  <c r="S102" i="5"/>
  <c r="S146" i="5"/>
  <c r="S18" i="5"/>
  <c r="S76" i="5"/>
  <c r="S118" i="5"/>
  <c r="S10" i="5"/>
  <c r="S72" i="5"/>
  <c r="S100" i="5"/>
  <c r="S122" i="5"/>
  <c r="S142" i="5"/>
  <c r="S186" i="5"/>
  <c r="S42" i="5"/>
  <c r="S82" i="5"/>
  <c r="S110" i="5"/>
  <c r="S176" i="5"/>
  <c r="S210" i="5"/>
  <c r="S64" i="5"/>
  <c r="S104" i="5"/>
  <c r="S128" i="5"/>
  <c r="S70" i="5"/>
  <c r="S80" i="5"/>
  <c r="S88" i="5"/>
  <c r="S90" i="5"/>
  <c r="S96" i="5"/>
  <c r="S108" i="5"/>
  <c r="S198" i="5"/>
  <c r="S106" i="5"/>
  <c r="S164" i="5"/>
  <c r="S194" i="5"/>
  <c r="S206" i="5"/>
  <c r="S112" i="5"/>
  <c r="S126" i="5"/>
  <c r="S22" i="5"/>
  <c r="S160" i="5"/>
  <c r="S218" i="5"/>
  <c r="S38" i="5"/>
  <c r="S130" i="5"/>
  <c r="S134" i="5"/>
  <c r="S138" i="5"/>
  <c r="S148" i="5"/>
  <c r="S150" i="5"/>
  <c r="S36" i="5"/>
  <c r="S152" i="5"/>
  <c r="S154" i="5"/>
  <c r="S74" i="5"/>
  <c r="S140" i="5"/>
  <c r="S174" i="5"/>
  <c r="S196" i="5"/>
  <c r="S54" i="5"/>
  <c r="S204" i="5"/>
  <c r="S124" i="5"/>
  <c r="S28" i="5"/>
  <c r="S156" i="5"/>
  <c r="S14" i="5"/>
  <c r="S44" i="5"/>
  <c r="S24" i="5"/>
  <c r="S178" i="5"/>
  <c r="S188" i="5"/>
  <c r="S214" i="5"/>
  <c r="S216" i="5"/>
  <c r="S52" i="5"/>
  <c r="S208" i="5"/>
  <c r="S32" i="5"/>
  <c r="S40" i="5"/>
  <c r="S86" i="5"/>
  <c r="S98" i="5"/>
  <c r="S212" i="5"/>
  <c r="S68" i="5"/>
  <c r="S120" i="5"/>
  <c r="S162" i="5"/>
  <c r="S170" i="5"/>
  <c r="S136" i="5"/>
  <c r="S12" i="5"/>
  <c r="S60" i="5"/>
  <c r="S26" i="5"/>
  <c r="S166" i="5"/>
  <c r="S144" i="5"/>
  <c r="S58" i="5"/>
  <c r="S116" i="5"/>
  <c r="S184" i="5"/>
  <c r="S190" i="5"/>
  <c r="S202" i="5"/>
  <c r="S200" i="5"/>
  <c r="S182" i="5"/>
  <c r="S192" i="5"/>
  <c r="S172" i="5"/>
  <c r="S180" i="5"/>
  <c r="S50" i="5"/>
  <c r="S158" i="5"/>
  <c r="AL42" i="5"/>
  <c r="AL78" i="5"/>
  <c r="AL12" i="5"/>
  <c r="AL30" i="5"/>
  <c r="AL46" i="5"/>
  <c r="AL62" i="5"/>
  <c r="AL94" i="5"/>
  <c r="AL10" i="5"/>
  <c r="AL34" i="5"/>
  <c r="AL18" i="5"/>
  <c r="AL24" i="5"/>
  <c r="AL44" i="5"/>
  <c r="AL98" i="5"/>
  <c r="AL114" i="5"/>
  <c r="AL154" i="5"/>
  <c r="AL190" i="5"/>
  <c r="AL40" i="5"/>
  <c r="AL80" i="5"/>
  <c r="AL132" i="5"/>
  <c r="AL168" i="5"/>
  <c r="AL54" i="5"/>
  <c r="AL72" i="5"/>
  <c r="AL118" i="5"/>
  <c r="AL16" i="5"/>
  <c r="AL64" i="5"/>
  <c r="AL104" i="5"/>
  <c r="AL176" i="5"/>
  <c r="AL186" i="5"/>
  <c r="AL218" i="5"/>
  <c r="AL20" i="5"/>
  <c r="AL74" i="5"/>
  <c r="AL150" i="5"/>
  <c r="AL96" i="5"/>
  <c r="AL148" i="5"/>
  <c r="AL206" i="5"/>
  <c r="AL210" i="5"/>
  <c r="AL116" i="5"/>
  <c r="AL128" i="5"/>
  <c r="AL142" i="5"/>
  <c r="AL136" i="5"/>
  <c r="AL160" i="5"/>
  <c r="AL14" i="5"/>
  <c r="AL182" i="5"/>
  <c r="AL50" i="5"/>
  <c r="AL178" i="5"/>
  <c r="AL76" i="5"/>
  <c r="AL166" i="5"/>
  <c r="AL198" i="5"/>
  <c r="AL68" i="5"/>
  <c r="AL162" i="5"/>
  <c r="AL188" i="5"/>
  <c r="AL212" i="5"/>
  <c r="AL58" i="5"/>
  <c r="AL32" i="5"/>
  <c r="AL86" i="5"/>
  <c r="AL164" i="5"/>
  <c r="AL180" i="5"/>
  <c r="AL48" i="5"/>
  <c r="AL66" i="5"/>
  <c r="AL100" i="5"/>
  <c r="AL184" i="5"/>
  <c r="AL192" i="5"/>
  <c r="AL28" i="5"/>
  <c r="AL200" i="5"/>
  <c r="AL126" i="5"/>
  <c r="AL102" i="5"/>
  <c r="AL130" i="5"/>
  <c r="AL156" i="5"/>
  <c r="AL108" i="5"/>
  <c r="AL134" i="5"/>
  <c r="AL174" i="5"/>
  <c r="AL194" i="5"/>
  <c r="AL144" i="5"/>
  <c r="AL158" i="5"/>
  <c r="AL120" i="5"/>
  <c r="AL112" i="5"/>
  <c r="AL122" i="5"/>
  <c r="AL152" i="5"/>
  <c r="AL204" i="5"/>
  <c r="AL56" i="5"/>
  <c r="AL90" i="5"/>
  <c r="AL202" i="5"/>
  <c r="AL214" i="5"/>
  <c r="AL216" i="5"/>
  <c r="AL170" i="5"/>
  <c r="AL36" i="5"/>
  <c r="AL70" i="5"/>
  <c r="AL82" i="5"/>
  <c r="AL138" i="5"/>
  <c r="AL172" i="5"/>
  <c r="AL106" i="5"/>
  <c r="AL124" i="5"/>
  <c r="AL146" i="5"/>
  <c r="AL60" i="5"/>
  <c r="AL88" i="5"/>
  <c r="AL22" i="5"/>
  <c r="AL38" i="5"/>
  <c r="AL84" i="5"/>
  <c r="AL26" i="5"/>
  <c r="AL110" i="5"/>
  <c r="AL92" i="5"/>
  <c r="AL140" i="5"/>
  <c r="AL196" i="5"/>
  <c r="AL208" i="5"/>
  <c r="AL52" i="5"/>
  <c r="U28" i="5"/>
  <c r="U64" i="5"/>
  <c r="U100" i="5"/>
  <c r="U16" i="5"/>
  <c r="U36" i="5"/>
  <c r="U52" i="5"/>
  <c r="U68" i="5"/>
  <c r="U84" i="5"/>
  <c r="U112" i="5"/>
  <c r="U20" i="5"/>
  <c r="U24" i="5"/>
  <c r="U34" i="5"/>
  <c r="U70" i="5"/>
  <c r="U88" i="5"/>
  <c r="U110" i="5"/>
  <c r="U120" i="5"/>
  <c r="U140" i="5"/>
  <c r="U176" i="5"/>
  <c r="U106" i="5"/>
  <c r="U154" i="5"/>
  <c r="U10" i="5"/>
  <c r="U44" i="5"/>
  <c r="U98" i="5"/>
  <c r="U124" i="5"/>
  <c r="U30" i="5"/>
  <c r="U90" i="5"/>
  <c r="U134" i="5"/>
  <c r="U138" i="5"/>
  <c r="U192" i="5"/>
  <c r="U204" i="5"/>
  <c r="U62" i="5"/>
  <c r="U116" i="5"/>
  <c r="U172" i="5"/>
  <c r="U218" i="5"/>
  <c r="U54" i="5"/>
  <c r="U38" i="5"/>
  <c r="U50" i="5"/>
  <c r="U58" i="5"/>
  <c r="U78" i="5"/>
  <c r="U82" i="5"/>
  <c r="U104" i="5"/>
  <c r="U158" i="5"/>
  <c r="U180" i="5"/>
  <c r="U32" i="5"/>
  <c r="U60" i="5"/>
  <c r="U74" i="5"/>
  <c r="U80" i="5"/>
  <c r="U86" i="5"/>
  <c r="U92" i="5"/>
  <c r="U102" i="5"/>
  <c r="U202" i="5"/>
  <c r="U96" i="5"/>
  <c r="U108" i="5"/>
  <c r="U26" i="5"/>
  <c r="U114" i="5"/>
  <c r="U142" i="5"/>
  <c r="U148" i="5"/>
  <c r="U214" i="5"/>
  <c r="U128" i="5"/>
  <c r="U136" i="5"/>
  <c r="U144" i="5"/>
  <c r="U146" i="5"/>
  <c r="U194" i="5"/>
  <c r="U210" i="5"/>
  <c r="U196" i="5"/>
  <c r="U22" i="5"/>
  <c r="U56" i="5"/>
  <c r="U132" i="5"/>
  <c r="U184" i="5"/>
  <c r="U174" i="5"/>
  <c r="U152" i="5"/>
  <c r="U46" i="5"/>
  <c r="U130" i="5"/>
  <c r="U150" i="5"/>
  <c r="U186" i="5"/>
  <c r="U126" i="5"/>
  <c r="U72" i="5"/>
  <c r="U200" i="5"/>
  <c r="U12" i="5"/>
  <c r="U166" i="5"/>
  <c r="U156" i="5"/>
  <c r="U76" i="5"/>
  <c r="U40" i="5"/>
  <c r="U178" i="5"/>
  <c r="U188" i="5"/>
  <c r="U198" i="5"/>
  <c r="U216" i="5"/>
  <c r="U94" i="5"/>
  <c r="U212" i="5"/>
  <c r="U160" i="5"/>
  <c r="U206" i="5"/>
  <c r="U208" i="5"/>
  <c r="U18" i="5"/>
  <c r="U42" i="5"/>
  <c r="U162" i="5"/>
  <c r="U170" i="5"/>
  <c r="U48" i="5"/>
  <c r="U118" i="5"/>
  <c r="U168" i="5"/>
  <c r="U14" i="5"/>
  <c r="U182" i="5"/>
  <c r="U66" i="5"/>
  <c r="U190" i="5"/>
  <c r="U164" i="5"/>
  <c r="U122" i="5"/>
  <c r="AN14" i="5"/>
  <c r="AN50" i="5"/>
  <c r="AN86" i="5"/>
  <c r="AN20" i="5"/>
  <c r="AN36" i="5"/>
  <c r="AN52" i="5"/>
  <c r="AN68" i="5"/>
  <c r="AN84" i="5"/>
  <c r="AN100" i="5"/>
  <c r="AN112" i="5"/>
  <c r="AN24" i="5"/>
  <c r="AN10" i="5"/>
  <c r="AN48" i="5"/>
  <c r="AN66" i="5"/>
  <c r="AN120" i="5"/>
  <c r="AN126" i="5"/>
  <c r="AN162" i="5"/>
  <c r="AN62" i="5"/>
  <c r="AN102" i="5"/>
  <c r="AN140" i="5"/>
  <c r="AN176" i="5"/>
  <c r="AN76" i="5"/>
  <c r="AN94" i="5"/>
  <c r="AN18" i="5"/>
  <c r="AN34" i="5"/>
  <c r="AN44" i="5"/>
  <c r="AN54" i="5"/>
  <c r="AN172" i="5"/>
  <c r="AN192" i="5"/>
  <c r="AN64" i="5"/>
  <c r="AN142" i="5"/>
  <c r="AN146" i="5"/>
  <c r="AN204" i="5"/>
  <c r="AN22" i="5"/>
  <c r="AN124" i="5"/>
  <c r="AN164" i="5"/>
  <c r="AN198" i="5"/>
  <c r="AN202" i="5"/>
  <c r="AN134" i="5"/>
  <c r="AN154" i="5"/>
  <c r="AN170" i="5"/>
  <c r="AN194" i="5"/>
  <c r="AN128" i="5"/>
  <c r="AN148" i="5"/>
  <c r="AN16" i="5"/>
  <c r="AN166" i="5"/>
  <c r="AN12" i="5"/>
  <c r="AN26" i="5"/>
  <c r="AN70" i="5"/>
  <c r="AN78" i="5"/>
  <c r="AN88" i="5"/>
  <c r="AN118" i="5"/>
  <c r="AN156" i="5"/>
  <c r="AN40" i="5"/>
  <c r="AN212" i="5"/>
  <c r="AN42" i="5"/>
  <c r="AN60" i="5"/>
  <c r="AN106" i="5"/>
  <c r="AN158" i="5"/>
  <c r="AN160" i="5"/>
  <c r="AN104" i="5"/>
  <c r="AN188" i="5"/>
  <c r="AN96" i="5"/>
  <c r="AN178" i="5"/>
  <c r="AN190" i="5"/>
  <c r="AN32" i="5"/>
  <c r="AN58" i="5"/>
  <c r="AN116" i="5"/>
  <c r="AN206" i="5"/>
  <c r="AN108" i="5"/>
  <c r="AN174" i="5"/>
  <c r="AN138" i="5"/>
  <c r="AN180" i="5"/>
  <c r="AN28" i="5"/>
  <c r="AN218" i="5"/>
  <c r="AN182" i="5"/>
  <c r="AN82" i="5"/>
  <c r="AN184" i="5"/>
  <c r="AN150" i="5"/>
  <c r="AN200" i="5"/>
  <c r="AN98" i="5"/>
  <c r="AN74" i="5"/>
  <c r="AN122" i="5"/>
  <c r="AN144" i="5"/>
  <c r="AN152" i="5"/>
  <c r="AN132" i="5"/>
  <c r="AN56" i="5"/>
  <c r="AN90" i="5"/>
  <c r="AN46" i="5"/>
  <c r="AN196" i="5"/>
  <c r="AN208" i="5"/>
  <c r="AN136" i="5"/>
  <c r="AN30" i="5"/>
  <c r="AN110" i="5"/>
  <c r="AN72" i="5"/>
  <c r="AN210" i="5"/>
  <c r="AN186" i="5"/>
  <c r="AN114" i="5"/>
  <c r="AN214" i="5"/>
  <c r="AN216" i="5"/>
  <c r="AN80" i="5"/>
  <c r="AN92" i="5"/>
  <c r="AN130" i="5"/>
  <c r="AN168" i="5"/>
  <c r="AN38" i="5"/>
  <c r="L10" i="5"/>
  <c r="L46" i="5"/>
  <c r="L82" i="5"/>
  <c r="L16" i="5"/>
  <c r="L14" i="5"/>
  <c r="L28" i="5"/>
  <c r="L44" i="5"/>
  <c r="L60" i="5"/>
  <c r="L76" i="5"/>
  <c r="L92" i="5"/>
  <c r="L108" i="5"/>
  <c r="L18" i="5"/>
  <c r="L36" i="5"/>
  <c r="L54" i="5"/>
  <c r="L158" i="5"/>
  <c r="L194" i="5"/>
  <c r="L72" i="5"/>
  <c r="L90" i="5"/>
  <c r="L136" i="5"/>
  <c r="L172" i="5"/>
  <c r="L26" i="5"/>
  <c r="L64" i="5"/>
  <c r="L104" i="5"/>
  <c r="L112" i="5"/>
  <c r="L132" i="5"/>
  <c r="L184" i="5"/>
  <c r="L34" i="5"/>
  <c r="L84" i="5"/>
  <c r="L118" i="5"/>
  <c r="L166" i="5"/>
  <c r="L170" i="5"/>
  <c r="L200" i="5"/>
  <c r="L106" i="5"/>
  <c r="L114" i="5"/>
  <c r="L22" i="5"/>
  <c r="L24" i="5"/>
  <c r="L128" i="5"/>
  <c r="L160" i="5"/>
  <c r="L116" i="5"/>
  <c r="L182" i="5"/>
  <c r="L20" i="5"/>
  <c r="L120" i="5"/>
  <c r="L130" i="5"/>
  <c r="L192" i="5"/>
  <c r="L208" i="5"/>
  <c r="L212" i="5"/>
  <c r="L110" i="5"/>
  <c r="L122" i="5"/>
  <c r="L176" i="5"/>
  <c r="L178" i="5"/>
  <c r="L188" i="5"/>
  <c r="L154" i="5"/>
  <c r="L198" i="5"/>
  <c r="L80" i="5"/>
  <c r="L162" i="5"/>
  <c r="L180" i="5"/>
  <c r="L206" i="5"/>
  <c r="L52" i="5"/>
  <c r="L62" i="5"/>
  <c r="L70" i="5"/>
  <c r="L164" i="5"/>
  <c r="L214" i="5"/>
  <c r="L42" i="5"/>
  <c r="L88" i="5"/>
  <c r="L98" i="5"/>
  <c r="L94" i="5"/>
  <c r="L12" i="5"/>
  <c r="L38" i="5"/>
  <c r="L96" i="5"/>
  <c r="L146" i="5"/>
  <c r="L30" i="5"/>
  <c r="L58" i="5"/>
  <c r="L152" i="5"/>
  <c r="L168" i="5"/>
  <c r="L56" i="5"/>
  <c r="L68" i="5"/>
  <c r="L102" i="5"/>
  <c r="L142" i="5"/>
  <c r="L148" i="5"/>
  <c r="L210" i="5"/>
  <c r="L140" i="5"/>
  <c r="L174" i="5"/>
  <c r="L186" i="5"/>
  <c r="L196" i="5"/>
  <c r="L124" i="5"/>
  <c r="L204" i="5"/>
  <c r="L50" i="5"/>
  <c r="L134" i="5"/>
  <c r="L86" i="5"/>
  <c r="L78" i="5"/>
  <c r="L48" i="5"/>
  <c r="L126" i="5"/>
  <c r="L156" i="5"/>
  <c r="L40" i="5"/>
  <c r="L144" i="5"/>
  <c r="L66" i="5"/>
  <c r="L216" i="5"/>
  <c r="L32" i="5"/>
  <c r="L74" i="5"/>
  <c r="L218" i="5"/>
  <c r="L202" i="5"/>
  <c r="L190" i="5"/>
  <c r="L100" i="5"/>
  <c r="L150" i="5"/>
  <c r="L138" i="5"/>
  <c r="AD10" i="5"/>
  <c r="AD46" i="5"/>
  <c r="AD82" i="5"/>
  <c r="AD16" i="5"/>
  <c r="AD18" i="5"/>
  <c r="AD76" i="5"/>
  <c r="AD92" i="5"/>
  <c r="AD22" i="5"/>
  <c r="AD38" i="5"/>
  <c r="AD108" i="5"/>
  <c r="AD32" i="5"/>
  <c r="AD20" i="5"/>
  <c r="AD26" i="5"/>
  <c r="AD50" i="5"/>
  <c r="AD68" i="5"/>
  <c r="AD112" i="5"/>
  <c r="AD158" i="5"/>
  <c r="AD194" i="5"/>
  <c r="AD64" i="5"/>
  <c r="AD104" i="5"/>
  <c r="AD122" i="5"/>
  <c r="AD136" i="5"/>
  <c r="AD172" i="5"/>
  <c r="AD14" i="5"/>
  <c r="AD60" i="5"/>
  <c r="AD78" i="5"/>
  <c r="AD116" i="5"/>
  <c r="AD24" i="5"/>
  <c r="AD48" i="5"/>
  <c r="AD140" i="5"/>
  <c r="AD58" i="5"/>
  <c r="AD114" i="5"/>
  <c r="AD174" i="5"/>
  <c r="AD178" i="5"/>
  <c r="AD200" i="5"/>
  <c r="AD28" i="5"/>
  <c r="AD40" i="5"/>
  <c r="AD80" i="5"/>
  <c r="AD126" i="5"/>
  <c r="AD130" i="5"/>
  <c r="AD156" i="5"/>
  <c r="AD196" i="5"/>
  <c r="AD204" i="5"/>
  <c r="AD138" i="5"/>
  <c r="AD34" i="5"/>
  <c r="AD36" i="5"/>
  <c r="AD44" i="5"/>
  <c r="AD54" i="5"/>
  <c r="AD56" i="5"/>
  <c r="AD62" i="5"/>
  <c r="AD88" i="5"/>
  <c r="AD100" i="5"/>
  <c r="AD102" i="5"/>
  <c r="AD146" i="5"/>
  <c r="AD216" i="5"/>
  <c r="AD190" i="5"/>
  <c r="AD182" i="5"/>
  <c r="AD94" i="5"/>
  <c r="AD166" i="5"/>
  <c r="AD168" i="5"/>
  <c r="AD74" i="5"/>
  <c r="AD30" i="5"/>
  <c r="AD66" i="5"/>
  <c r="AD84" i="5"/>
  <c r="AD192" i="5"/>
  <c r="AD208" i="5"/>
  <c r="AD170" i="5"/>
  <c r="AD134" i="5"/>
  <c r="AD142" i="5"/>
  <c r="AD132" i="5"/>
  <c r="AD202" i="5"/>
  <c r="AD164" i="5"/>
  <c r="AD150" i="5"/>
  <c r="AD106" i="5"/>
  <c r="AD188" i="5"/>
  <c r="AD198" i="5"/>
  <c r="AD144" i="5"/>
  <c r="AD98" i="5"/>
  <c r="AD180" i="5"/>
  <c r="AD110" i="5"/>
  <c r="AD120" i="5"/>
  <c r="AD210" i="5"/>
  <c r="AD186" i="5"/>
  <c r="AD90" i="5"/>
  <c r="AD148" i="5"/>
  <c r="AD212" i="5"/>
  <c r="AD214" i="5"/>
  <c r="AD52" i="5"/>
  <c r="AD218" i="5"/>
  <c r="AD86" i="5"/>
  <c r="AD12" i="5"/>
  <c r="AD72" i="5"/>
  <c r="AD124" i="5"/>
  <c r="AD162" i="5"/>
  <c r="AD96" i="5"/>
  <c r="AD184" i="5"/>
  <c r="AD70" i="5"/>
  <c r="AD128" i="5"/>
  <c r="AD206" i="5"/>
  <c r="AD176" i="5"/>
  <c r="AD154" i="5"/>
  <c r="AD42" i="5"/>
  <c r="AD118" i="5"/>
  <c r="AD152" i="5"/>
  <c r="AD160" i="5"/>
  <c r="AR10" i="5"/>
  <c r="AR46" i="5"/>
  <c r="AV46" i="5" s="1"/>
  <c r="AR82" i="5"/>
  <c r="AV82" i="5" s="1"/>
  <c r="AR118" i="5"/>
  <c r="AV118" i="5" s="1"/>
  <c r="AR154" i="5"/>
  <c r="AV154" i="5" s="1"/>
  <c r="AR190" i="5"/>
  <c r="AV190" i="5" s="1"/>
  <c r="AR50" i="5"/>
  <c r="AV50" i="5" s="1"/>
  <c r="AR86" i="5"/>
  <c r="AV86" i="5" s="1"/>
  <c r="AR158" i="5"/>
  <c r="AV158" i="5" s="1"/>
  <c r="AR52" i="5"/>
  <c r="AV52" i="5" s="1"/>
  <c r="AR124" i="5"/>
  <c r="AV124" i="5" s="1"/>
  <c r="AR196" i="5"/>
  <c r="AV196" i="5" s="1"/>
  <c r="AR54" i="5"/>
  <c r="AV54" i="5" s="1"/>
  <c r="AR126" i="5"/>
  <c r="AV126" i="5" s="1"/>
  <c r="AR198" i="5"/>
  <c r="AV198" i="5" s="1"/>
  <c r="AR210" i="5"/>
  <c r="AV210" i="5" s="1"/>
  <c r="AR68" i="5"/>
  <c r="AV68" i="5" s="1"/>
  <c r="AR106" i="5"/>
  <c r="AV106" i="5" s="1"/>
  <c r="AR214" i="5"/>
  <c r="AV214" i="5" s="1"/>
  <c r="AR108" i="5"/>
  <c r="AV108" i="5" s="1"/>
  <c r="AR38" i="5"/>
  <c r="AV38" i="5" s="1"/>
  <c r="AR148" i="5"/>
  <c r="AV148" i="5" s="1"/>
  <c r="AR78" i="5"/>
  <c r="AV78" i="5" s="1"/>
  <c r="AR152" i="5"/>
  <c r="AV152" i="5" s="1"/>
  <c r="AR12" i="5"/>
  <c r="AV12" i="5" s="1"/>
  <c r="AR48" i="5"/>
  <c r="AV48" i="5" s="1"/>
  <c r="AR84" i="5"/>
  <c r="AV84" i="5" s="1"/>
  <c r="AR120" i="5"/>
  <c r="AV120" i="5" s="1"/>
  <c r="AR156" i="5"/>
  <c r="AV156" i="5" s="1"/>
  <c r="AR192" i="5"/>
  <c r="AV192" i="5" s="1"/>
  <c r="AR14" i="5"/>
  <c r="AV14" i="5" s="1"/>
  <c r="AR122" i="5"/>
  <c r="AV122" i="5" s="1"/>
  <c r="AR194" i="5"/>
  <c r="AV194" i="5" s="1"/>
  <c r="AR16" i="5"/>
  <c r="AV16" i="5" s="1"/>
  <c r="AR88" i="5"/>
  <c r="AV88" i="5" s="1"/>
  <c r="AR160" i="5"/>
  <c r="AV160" i="5" s="1"/>
  <c r="AR18" i="5"/>
  <c r="AV18" i="5" s="1"/>
  <c r="AR90" i="5"/>
  <c r="AV90" i="5" s="1"/>
  <c r="AR162" i="5"/>
  <c r="AV162" i="5" s="1"/>
  <c r="AR102" i="5"/>
  <c r="AV102" i="5" s="1"/>
  <c r="AR174" i="5"/>
  <c r="AV174" i="5" s="1"/>
  <c r="AR140" i="5"/>
  <c r="AV140" i="5" s="1"/>
  <c r="AR212" i="5"/>
  <c r="AV212" i="5" s="1"/>
  <c r="AR70" i="5"/>
  <c r="AV70" i="5" s="1"/>
  <c r="AR178" i="5"/>
  <c r="AV178" i="5" s="1"/>
  <c r="AR72" i="5"/>
  <c r="AV72" i="5" s="1"/>
  <c r="AR180" i="5"/>
  <c r="AV180" i="5" s="1"/>
  <c r="AR74" i="5"/>
  <c r="AV74" i="5" s="1"/>
  <c r="AR182" i="5"/>
  <c r="AV182" i="5" s="1"/>
  <c r="AR76" i="5"/>
  <c r="AV76" i="5" s="1"/>
  <c r="AR184" i="5"/>
  <c r="AV184" i="5" s="1"/>
  <c r="AR42" i="5"/>
  <c r="AV42" i="5" s="1"/>
  <c r="AR80" i="5"/>
  <c r="AV80" i="5" s="1"/>
  <c r="AR188" i="5"/>
  <c r="AV188" i="5" s="1"/>
  <c r="AR20" i="5"/>
  <c r="AV20" i="5" s="1"/>
  <c r="AR56" i="5"/>
  <c r="AV56" i="5" s="1"/>
  <c r="AR92" i="5"/>
  <c r="AV92" i="5" s="1"/>
  <c r="AR128" i="5"/>
  <c r="AV128" i="5" s="1"/>
  <c r="AR164" i="5"/>
  <c r="AV164" i="5" s="1"/>
  <c r="AR200" i="5"/>
  <c r="AV200" i="5" s="1"/>
  <c r="AR22" i="5"/>
  <c r="AV22" i="5" s="1"/>
  <c r="AR58" i="5"/>
  <c r="AV58" i="5" s="1"/>
  <c r="AR94" i="5"/>
  <c r="AV94" i="5" s="1"/>
  <c r="AR130" i="5"/>
  <c r="AV130" i="5" s="1"/>
  <c r="AR166" i="5"/>
  <c r="AV166" i="5" s="1"/>
  <c r="AR202" i="5"/>
  <c r="AV202" i="5" s="1"/>
  <c r="AR24" i="5"/>
  <c r="AV24" i="5" s="1"/>
  <c r="AR60" i="5"/>
  <c r="AV60" i="5" s="1"/>
  <c r="AR96" i="5"/>
  <c r="AV96" i="5" s="1"/>
  <c r="AR132" i="5"/>
  <c r="AV132" i="5" s="1"/>
  <c r="AR168" i="5"/>
  <c r="AV168" i="5" s="1"/>
  <c r="AR204" i="5"/>
  <c r="AV204" i="5" s="1"/>
  <c r="AR26" i="5"/>
  <c r="AV26" i="5" s="1"/>
  <c r="AR62" i="5"/>
  <c r="AV62" i="5" s="1"/>
  <c r="AR98" i="5"/>
  <c r="AV98" i="5" s="1"/>
  <c r="AR134" i="5"/>
  <c r="AV134" i="5" s="1"/>
  <c r="AR170" i="5"/>
  <c r="AV170" i="5" s="1"/>
  <c r="AR206" i="5"/>
  <c r="AV206" i="5" s="1"/>
  <c r="AR28" i="5"/>
  <c r="AV28" i="5" s="1"/>
  <c r="AR64" i="5"/>
  <c r="AV64" i="5" s="1"/>
  <c r="AR100" i="5"/>
  <c r="AV100" i="5" s="1"/>
  <c r="AR136" i="5"/>
  <c r="AV136" i="5" s="1"/>
  <c r="AR172" i="5"/>
  <c r="AV172" i="5" s="1"/>
  <c r="AR208" i="5"/>
  <c r="AV208" i="5" s="1"/>
  <c r="AR30" i="5"/>
  <c r="AV30" i="5" s="1"/>
  <c r="AR66" i="5"/>
  <c r="AV66" i="5" s="1"/>
  <c r="AR138" i="5"/>
  <c r="AV138" i="5" s="1"/>
  <c r="AR32" i="5"/>
  <c r="AV32" i="5" s="1"/>
  <c r="AR104" i="5"/>
  <c r="AV104" i="5" s="1"/>
  <c r="AR176" i="5"/>
  <c r="AV176" i="5" s="1"/>
  <c r="AR34" i="5"/>
  <c r="AV34" i="5" s="1"/>
  <c r="AR142" i="5"/>
  <c r="AV142" i="5" s="1"/>
  <c r="AR36" i="5"/>
  <c r="AV36" i="5" s="1"/>
  <c r="AR144" i="5"/>
  <c r="AV144" i="5" s="1"/>
  <c r="AR216" i="5"/>
  <c r="AV216" i="5" s="1"/>
  <c r="AR110" i="5"/>
  <c r="AV110" i="5" s="1"/>
  <c r="AR146" i="5"/>
  <c r="AV146" i="5" s="1"/>
  <c r="AR218" i="5"/>
  <c r="AV218" i="5" s="1"/>
  <c r="AR40" i="5"/>
  <c r="AV40" i="5" s="1"/>
  <c r="AR112" i="5"/>
  <c r="AV112" i="5" s="1"/>
  <c r="AR114" i="5"/>
  <c r="AV114" i="5" s="1"/>
  <c r="AR150" i="5"/>
  <c r="AV150" i="5" s="1"/>
  <c r="AR186" i="5"/>
  <c r="AV186" i="5" s="1"/>
  <c r="AR44" i="5"/>
  <c r="AV44" i="5" s="1"/>
  <c r="AR116" i="5"/>
  <c r="AV116" i="5" s="1"/>
  <c r="AS42" i="5"/>
  <c r="AS80" i="5"/>
  <c r="AS118" i="5"/>
  <c r="AS182" i="5"/>
  <c r="AS68" i="5"/>
  <c r="AS106" i="5"/>
  <c r="AS196" i="5"/>
  <c r="AS172" i="5"/>
  <c r="AS160" i="5"/>
  <c r="AS176" i="5"/>
  <c r="AS88" i="5"/>
  <c r="AS38" i="5"/>
  <c r="AS40" i="5"/>
  <c r="AS158" i="5"/>
  <c r="AS82" i="5"/>
  <c r="AS184" i="5"/>
  <c r="AS134" i="5"/>
  <c r="AS210" i="5"/>
  <c r="AS188" i="5"/>
  <c r="AS164" i="5"/>
  <c r="AS76" i="5"/>
  <c r="AS166" i="5"/>
  <c r="AS94" i="5"/>
  <c r="AS64" i="5"/>
  <c r="AS102" i="5"/>
  <c r="AS30" i="5"/>
  <c r="AS170" i="5"/>
  <c r="AS208" i="5"/>
  <c r="AS62" i="5"/>
  <c r="AS100" i="5"/>
  <c r="AS114" i="5"/>
  <c r="AS56" i="5"/>
  <c r="AS146" i="5"/>
  <c r="AS162" i="5"/>
  <c r="AS200" i="5"/>
  <c r="AS74" i="5"/>
  <c r="AS126" i="5"/>
  <c r="AS52" i="5"/>
  <c r="AS44" i="5"/>
  <c r="AS198" i="5"/>
  <c r="AS128" i="5"/>
  <c r="AS50" i="5"/>
  <c r="AS218" i="5"/>
  <c r="AS58" i="5"/>
  <c r="AS122" i="5"/>
  <c r="AS124" i="5"/>
  <c r="AS178" i="5"/>
  <c r="AS116" i="5"/>
  <c r="AS86" i="5"/>
  <c r="AS112" i="5"/>
  <c r="AS214" i="5"/>
  <c r="AS152" i="5"/>
  <c r="AS140" i="5"/>
  <c r="AS90" i="5"/>
  <c r="AS78" i="5"/>
  <c r="AS150" i="5"/>
  <c r="AS202" i="5"/>
  <c r="AS138" i="5"/>
  <c r="AS190" i="5"/>
  <c r="AS154" i="5"/>
  <c r="AS98" i="5"/>
  <c r="AS66" i="5"/>
  <c r="AS136" i="5"/>
  <c r="AS168" i="5"/>
  <c r="AS46" i="5"/>
  <c r="AS204" i="5"/>
  <c r="AS206" i="5"/>
  <c r="AS216" i="5"/>
  <c r="AS186" i="5"/>
  <c r="AS36" i="5"/>
  <c r="AS148" i="5"/>
  <c r="AS48" i="5"/>
  <c r="AS130" i="5"/>
  <c r="AS60" i="5"/>
  <c r="AS110" i="5"/>
  <c r="AS192" i="5"/>
  <c r="AS92" i="5"/>
  <c r="AS72" i="5"/>
  <c r="AS54" i="5"/>
  <c r="AS84" i="5"/>
  <c r="AS142" i="5"/>
  <c r="AS180" i="5"/>
  <c r="AS70" i="5"/>
  <c r="AS96" i="5"/>
  <c r="AS34" i="5"/>
  <c r="AS144" i="5"/>
  <c r="AS212" i="5"/>
  <c r="AS108" i="5"/>
  <c r="AS194" i="5"/>
  <c r="AS120" i="5"/>
  <c r="AS104" i="5"/>
  <c r="AS132" i="5"/>
  <c r="AS32" i="5"/>
  <c r="AS156" i="5"/>
  <c r="AS174" i="5"/>
  <c r="AS26" i="5"/>
  <c r="AS20" i="5"/>
  <c r="AS10" i="5"/>
  <c r="AS28" i="5"/>
  <c r="AS18" i="5"/>
  <c r="Y8" i="5"/>
  <c r="AS14" i="5"/>
  <c r="AF8" i="5"/>
  <c r="AS12" i="5"/>
  <c r="Z8" i="5"/>
  <c r="M8" i="5"/>
  <c r="AG8" i="5"/>
  <c r="AI8" i="5"/>
  <c r="AO8" i="5"/>
  <c r="AP8" i="5"/>
  <c r="AC8" i="5"/>
  <c r="L8" i="5"/>
  <c r="AD8" i="5"/>
  <c r="N8" i="5"/>
  <c r="P8" i="5"/>
  <c r="Q8" i="5"/>
  <c r="W8" i="5"/>
  <c r="R8" i="5"/>
  <c r="X8" i="5"/>
  <c r="AH8" i="5"/>
  <c r="T8" i="5"/>
  <c r="AA8" i="5"/>
  <c r="AE8" i="5"/>
  <c r="AK8" i="5"/>
  <c r="AJ8" i="5"/>
  <c r="V8" i="5"/>
  <c r="AL8" i="5"/>
  <c r="O8" i="5"/>
  <c r="AM8" i="5"/>
  <c r="AB8" i="5"/>
  <c r="U8" i="5"/>
  <c r="S8" i="5"/>
  <c r="AN8" i="5"/>
  <c r="AS24" i="5"/>
  <c r="AS22" i="5"/>
  <c r="AS16" i="5"/>
  <c r="AW10" i="6"/>
  <c r="AV8" i="6"/>
  <c r="AW20" i="6"/>
  <c r="AW34" i="6"/>
  <c r="AW32" i="6"/>
  <c r="AW30" i="6"/>
  <c r="AW28" i="6"/>
  <c r="AW26" i="6"/>
  <c r="AW18" i="6"/>
  <c r="AW36" i="6"/>
  <c r="AW16" i="6"/>
  <c r="AW14" i="6"/>
  <c r="AW24" i="6"/>
  <c r="AW22" i="6"/>
  <c r="AW8" i="6"/>
  <c r="AW12" i="6"/>
  <c r="AV18" i="6"/>
  <c r="AV16" i="6"/>
  <c r="AV14" i="6"/>
  <c r="AV12" i="6"/>
  <c r="AV10" i="6"/>
  <c r="AV36" i="6"/>
  <c r="AV34" i="6"/>
  <c r="AV32" i="6"/>
  <c r="AV30" i="6"/>
  <c r="AV28" i="6"/>
  <c r="AV26" i="6"/>
  <c r="AV24" i="6"/>
  <c r="AV22" i="6"/>
  <c r="AV20" i="6"/>
  <c r="BB34" i="5" l="1"/>
  <c r="BC34" i="5" s="1"/>
  <c r="BB36" i="5"/>
  <c r="BC36" i="5" s="1"/>
  <c r="BB35" i="5"/>
  <c r="BC35" i="5" s="1"/>
  <c r="AV10" i="5"/>
  <c r="F29" i="7"/>
  <c r="E19" i="7"/>
  <c r="F19" i="7" s="1"/>
  <c r="E21" i="7"/>
  <c r="F21" i="7" s="1"/>
  <c r="E30" i="7"/>
  <c r="F30" i="7" s="1"/>
  <c r="E20" i="7"/>
  <c r="F20" i="7" s="1"/>
  <c r="E32" i="7"/>
  <c r="F32" i="7" s="1"/>
  <c r="E22" i="7"/>
  <c r="F22" i="7" s="1"/>
  <c r="E31" i="7"/>
  <c r="F31" i="7" s="1"/>
  <c r="E23" i="7"/>
  <c r="F23" i="7" s="1"/>
  <c r="E24" i="7"/>
  <c r="F24" i="7" s="1"/>
  <c r="E6" i="7"/>
  <c r="F6" i="7" s="1"/>
  <c r="E9" i="7"/>
  <c r="F9" i="7" s="1"/>
  <c r="E10" i="7"/>
  <c r="F10" i="7" s="1"/>
  <c r="E7" i="7"/>
  <c r="F7" i="7" s="1"/>
  <c r="E25" i="7"/>
  <c r="F25" i="7" s="1"/>
  <c r="E8" i="7"/>
  <c r="F8" i="7" s="1"/>
  <c r="E12" i="7"/>
  <c r="F12" i="7" s="1"/>
  <c r="E13" i="7"/>
  <c r="F13" i="7" s="1"/>
  <c r="E14" i="7"/>
  <c r="F14" i="7" s="1"/>
  <c r="E15" i="7"/>
  <c r="F15" i="7" s="1"/>
  <c r="E16" i="7"/>
  <c r="F16" i="7" s="1"/>
  <c r="E17" i="7"/>
  <c r="F17" i="7" s="1"/>
  <c r="E18" i="7"/>
  <c r="F18" i="7" s="1"/>
  <c r="E11" i="7"/>
  <c r="F11" i="7" s="1"/>
  <c r="O8" i="6"/>
  <c r="O10" i="6"/>
  <c r="O12" i="6"/>
  <c r="O14" i="6"/>
  <c r="O16" i="6"/>
  <c r="F17" i="6"/>
  <c r="O18" i="6"/>
  <c r="F19" i="6"/>
  <c r="O20" i="6"/>
  <c r="F21" i="6"/>
  <c r="O22" i="6"/>
  <c r="F23" i="6"/>
  <c r="O24" i="6"/>
  <c r="F25" i="6"/>
  <c r="O26" i="6"/>
  <c r="F27" i="6"/>
  <c r="O28" i="6"/>
  <c r="F29" i="6"/>
  <c r="O30" i="6"/>
  <c r="F31" i="6"/>
  <c r="O32" i="6"/>
  <c r="F33" i="6"/>
  <c r="O34" i="6"/>
  <c r="F35" i="6"/>
  <c r="O36" i="6"/>
  <c r="F37" i="6"/>
  <c r="P4" i="6"/>
  <c r="P5" i="6" s="1"/>
  <c r="P6" i="6" s="1"/>
  <c r="AT4" i="6"/>
  <c r="AT5" i="6" s="1"/>
  <c r="AT6" i="6" s="1"/>
  <c r="AT7" i="6" s="1"/>
  <c r="AT18" i="6" s="1"/>
  <c r="AS4" i="6"/>
  <c r="AS5" i="6" s="1"/>
  <c r="AS6" i="6" s="1"/>
  <c r="AS7" i="6" s="1"/>
  <c r="AS18" i="6" s="1"/>
  <c r="AR4" i="6"/>
  <c r="AR5" i="6" s="1"/>
  <c r="AR6" i="6" s="1"/>
  <c r="AR7" i="6" s="1"/>
  <c r="AR32" i="6" s="1"/>
  <c r="AQ4" i="6"/>
  <c r="AQ5" i="6" s="1"/>
  <c r="AQ6" i="6" s="1"/>
  <c r="AQ7" i="6" s="1"/>
  <c r="AQ10" i="6" s="1"/>
  <c r="AP4" i="6"/>
  <c r="AP5" i="6" s="1"/>
  <c r="AP6" i="6" s="1"/>
  <c r="AP7" i="6" s="1"/>
  <c r="AP24" i="6" s="1"/>
  <c r="AO4" i="6"/>
  <c r="AO5" i="6" s="1"/>
  <c r="AO6" i="6" s="1"/>
  <c r="AO7" i="6" s="1"/>
  <c r="AO16" i="6" s="1"/>
  <c r="AN4" i="6"/>
  <c r="AN5" i="6" s="1"/>
  <c r="AN6" i="6" s="1"/>
  <c r="AN7" i="6" s="1"/>
  <c r="AN16" i="6" s="1"/>
  <c r="AM4" i="6"/>
  <c r="AM5" i="6" s="1"/>
  <c r="AM6" i="6" s="1"/>
  <c r="AM7" i="6" s="1"/>
  <c r="AM30" i="6" s="1"/>
  <c r="AL4" i="6"/>
  <c r="AL5" i="6" s="1"/>
  <c r="AL6" i="6" s="1"/>
  <c r="AL7" i="6" s="1"/>
  <c r="AL8" i="6" s="1"/>
  <c r="AK4" i="6"/>
  <c r="AK5" i="6" s="1"/>
  <c r="AK6" i="6" s="1"/>
  <c r="AK7" i="6" s="1"/>
  <c r="AK22" i="6" s="1"/>
  <c r="AJ4" i="6"/>
  <c r="AJ5" i="6" s="1"/>
  <c r="AJ6" i="6" s="1"/>
  <c r="AJ7" i="6" s="1"/>
  <c r="AJ36" i="6" s="1"/>
  <c r="AI4" i="6"/>
  <c r="AI5" i="6" s="1"/>
  <c r="AI6" i="6" s="1"/>
  <c r="AI7" i="6" s="1"/>
  <c r="AI14" i="6" s="1"/>
  <c r="AH4" i="6"/>
  <c r="AH5" i="6" s="1"/>
  <c r="AH6" i="6" s="1"/>
  <c r="AH7" i="6" s="1"/>
  <c r="AH28" i="6" s="1"/>
  <c r="AG4" i="6"/>
  <c r="AG5" i="6" s="1"/>
  <c r="AG6" i="6" s="1"/>
  <c r="AG7" i="6" s="1"/>
  <c r="AG20" i="6" s="1"/>
  <c r="AF4" i="6"/>
  <c r="AF5" i="6" s="1"/>
  <c r="AF6" i="6" s="1"/>
  <c r="AF7" i="6" s="1"/>
  <c r="AF20" i="6" s="1"/>
  <c r="AE4" i="6"/>
  <c r="AE5" i="6" s="1"/>
  <c r="AE6" i="6" s="1"/>
  <c r="AE7" i="6" s="1"/>
  <c r="AE34" i="6" s="1"/>
  <c r="AD4" i="6"/>
  <c r="AD5" i="6" s="1"/>
  <c r="AD6" i="6" s="1"/>
  <c r="AD7" i="6" s="1"/>
  <c r="AD12" i="6" s="1"/>
  <c r="AC4" i="6"/>
  <c r="AC5" i="6" s="1"/>
  <c r="AC6" i="6" s="1"/>
  <c r="AC7" i="6" s="1"/>
  <c r="AC26" i="6" s="1"/>
  <c r="AB4" i="6"/>
  <c r="AB5" i="6" s="1"/>
  <c r="AB6" i="6" s="1"/>
  <c r="AB7" i="6" s="1"/>
  <c r="AB18" i="6" s="1"/>
  <c r="AA4" i="6"/>
  <c r="AA5" i="6" s="1"/>
  <c r="AA6" i="6" s="1"/>
  <c r="AA7" i="6" s="1"/>
  <c r="AA18" i="6" s="1"/>
  <c r="Z4" i="6"/>
  <c r="Z5" i="6" s="1"/>
  <c r="Z6" i="6" s="1"/>
  <c r="Z7" i="6" s="1"/>
  <c r="Z32" i="6" s="1"/>
  <c r="Y4" i="6"/>
  <c r="Y5" i="6" s="1"/>
  <c r="Y6" i="6" s="1"/>
  <c r="Y7" i="6" s="1"/>
  <c r="Y10" i="6" s="1"/>
  <c r="X4" i="6"/>
  <c r="X5" i="6" s="1"/>
  <c r="X6" i="6" s="1"/>
  <c r="X7" i="6" s="1"/>
  <c r="X24" i="6" s="1"/>
  <c r="W4" i="6"/>
  <c r="W5" i="6" s="1"/>
  <c r="W6" i="6" s="1"/>
  <c r="W7" i="6" s="1"/>
  <c r="W16" i="6" s="1"/>
  <c r="V4" i="6"/>
  <c r="V5" i="6" s="1"/>
  <c r="V6" i="6" s="1"/>
  <c r="V7" i="6" s="1"/>
  <c r="V16" i="6" s="1"/>
  <c r="U4" i="6"/>
  <c r="U5" i="6" s="1"/>
  <c r="U6" i="6" s="1"/>
  <c r="U7" i="6" s="1"/>
  <c r="U30" i="6" s="1"/>
  <c r="T4" i="6"/>
  <c r="T5" i="6" s="1"/>
  <c r="T6" i="6" s="1"/>
  <c r="T7" i="6" s="1"/>
  <c r="T8" i="6" s="1"/>
  <c r="S4" i="6"/>
  <c r="S5" i="6" s="1"/>
  <c r="S6" i="6" s="1"/>
  <c r="S7" i="6" s="1"/>
  <c r="S22" i="6" s="1"/>
  <c r="R4" i="6"/>
  <c r="R5" i="6" s="1"/>
  <c r="R6" i="6" s="1"/>
  <c r="R7" i="6" s="1"/>
  <c r="R36" i="6" s="1"/>
  <c r="Q4" i="6"/>
  <c r="Q5" i="6" s="1"/>
  <c r="Q6" i="6" s="1"/>
  <c r="Q7" i="6" s="1"/>
  <c r="Q14" i="6" s="1"/>
  <c r="BI2" i="6"/>
  <c r="F9" i="6" s="1"/>
  <c r="BC37" i="5" l="1"/>
  <c r="BD30" i="5" s="1"/>
  <c r="G31" i="7"/>
  <c r="G24" i="7"/>
  <c r="F15" i="6"/>
  <c r="P7" i="6"/>
  <c r="P8" i="6" s="1"/>
  <c r="AS34" i="6"/>
  <c r="AR34" i="6"/>
  <c r="Z34" i="6"/>
  <c r="AS28" i="6"/>
  <c r="AB36" i="6"/>
  <c r="AT26" i="6"/>
  <c r="AG28" i="6"/>
  <c r="AK18" i="6"/>
  <c r="AT34" i="6"/>
  <c r="Y18" i="6"/>
  <c r="AF28" i="6"/>
  <c r="AS26" i="6"/>
  <c r="AQ26" i="6"/>
  <c r="AP18" i="6"/>
  <c r="X18" i="6"/>
  <c r="AF16" i="6"/>
  <c r="AI36" i="6"/>
  <c r="AN24" i="6"/>
  <c r="AI16" i="6"/>
  <c r="AQ32" i="6"/>
  <c r="AK24" i="6"/>
  <c r="AP32" i="6"/>
  <c r="AJ24" i="6"/>
  <c r="U16" i="6"/>
  <c r="AI32" i="6"/>
  <c r="AI24" i="6"/>
  <c r="S16" i="6"/>
  <c r="Y32" i="6"/>
  <c r="V24" i="6"/>
  <c r="AQ12" i="6"/>
  <c r="X32" i="6"/>
  <c r="R22" i="6"/>
  <c r="AJ12" i="6"/>
  <c r="W32" i="6"/>
  <c r="Q22" i="6"/>
  <c r="AB12" i="6"/>
  <c r="AI34" i="6"/>
  <c r="AO24" i="6"/>
  <c r="AJ16" i="6"/>
  <c r="R32" i="6"/>
  <c r="AJ20" i="6"/>
  <c r="AO10" i="6"/>
  <c r="Q32" i="6"/>
  <c r="AI20" i="6"/>
  <c r="AJ8" i="6"/>
  <c r="AJ18" i="6"/>
  <c r="AI18" i="6"/>
  <c r="S32" i="6"/>
  <c r="AT20" i="6"/>
  <c r="AP10" i="6"/>
  <c r="AI30" i="6"/>
  <c r="AQ18" i="6"/>
  <c r="AI8" i="6"/>
  <c r="AC28" i="6"/>
  <c r="AH24" i="6"/>
  <c r="AH14" i="6"/>
  <c r="AH36" i="6"/>
  <c r="Q34" i="6"/>
  <c r="AH30" i="6"/>
  <c r="S24" i="6"/>
  <c r="AG14" i="6"/>
  <c r="AG36" i="6"/>
  <c r="X10" i="6"/>
  <c r="AT12" i="6"/>
  <c r="W10" i="6"/>
  <c r="AC22" i="6"/>
  <c r="AD16" i="6"/>
  <c r="AE28" i="6"/>
  <c r="AC12" i="6"/>
  <c r="AD34" i="6"/>
  <c r="AD28" i="6"/>
  <c r="AC34" i="6"/>
  <c r="AF36" i="6"/>
  <c r="AF30" i="6"/>
  <c r="R30" i="6"/>
  <c r="Z26" i="6"/>
  <c r="AG22" i="6"/>
  <c r="Z20" i="6"/>
  <c r="Q36" i="6"/>
  <c r="AF32" i="6"/>
  <c r="Q30" i="6"/>
  <c r="Y26" i="6"/>
  <c r="AF22" i="6"/>
  <c r="R20" i="6"/>
  <c r="AD32" i="6"/>
  <c r="AT28" i="6"/>
  <c r="Q26" i="6"/>
  <c r="AE22" i="6"/>
  <c r="Q20" i="6"/>
  <c r="AH16" i="6"/>
  <c r="AS12" i="6"/>
  <c r="S10" i="6"/>
  <c r="AD22" i="6"/>
  <c r="AR18" i="6"/>
  <c r="AG16" i="6"/>
  <c r="AR12" i="6"/>
  <c r="R10" i="6"/>
  <c r="Q10" i="6"/>
  <c r="AK8" i="6"/>
  <c r="R16" i="6"/>
  <c r="AA12" i="6"/>
  <c r="AH8" i="6"/>
  <c r="AB34" i="6"/>
  <c r="AK30" i="6"/>
  <c r="AB28" i="6"/>
  <c r="AD24" i="6"/>
  <c r="AS20" i="6"/>
  <c r="AD18" i="6"/>
  <c r="Q16" i="6"/>
  <c r="Z12" i="6"/>
  <c r="AG8" i="6"/>
  <c r="AT36" i="6"/>
  <c r="AA34" i="6"/>
  <c r="AJ30" i="6"/>
  <c r="AA28" i="6"/>
  <c r="W24" i="6"/>
  <c r="AR20" i="6"/>
  <c r="Z18" i="6"/>
  <c r="AT14" i="6"/>
  <c r="R12" i="6"/>
  <c r="AF8" i="6"/>
  <c r="AE8" i="6"/>
  <c r="AD8" i="6"/>
  <c r="AG30" i="6"/>
  <c r="AR26" i="6"/>
  <c r="R24" i="6"/>
  <c r="AE20" i="6"/>
  <c r="S18" i="6"/>
  <c r="AF14" i="6"/>
  <c r="AK10" i="6"/>
  <c r="AC8" i="6"/>
  <c r="Q24" i="6"/>
  <c r="AD20" i="6"/>
  <c r="R18" i="6"/>
  <c r="AE14" i="6"/>
  <c r="AJ10" i="6"/>
  <c r="S8" i="6"/>
  <c r="AE36" i="6"/>
  <c r="AO32" i="6"/>
  <c r="AE30" i="6"/>
  <c r="AI26" i="6"/>
  <c r="AJ22" i="6"/>
  <c r="AC20" i="6"/>
  <c r="Q18" i="6"/>
  <c r="AD14" i="6"/>
  <c r="AI10" i="6"/>
  <c r="R8" i="6"/>
  <c r="AD36" i="6"/>
  <c r="AK32" i="6"/>
  <c r="AD30" i="6"/>
  <c r="AB26" i="6"/>
  <c r="AI22" i="6"/>
  <c r="AB20" i="6"/>
  <c r="AM16" i="6"/>
  <c r="AC14" i="6"/>
  <c r="AH10" i="6"/>
  <c r="Q8" i="6"/>
  <c r="AC36" i="6"/>
  <c r="AJ32" i="6"/>
  <c r="S30" i="6"/>
  <c r="AA26" i="6"/>
  <c r="AH22" i="6"/>
  <c r="AA20" i="6"/>
  <c r="AK16" i="6"/>
  <c r="AB14" i="6"/>
  <c r="AC10" i="6"/>
  <c r="AN32" i="6"/>
  <c r="W12" i="6"/>
  <c r="AL16" i="6"/>
  <c r="T16" i="6"/>
  <c r="AQ34" i="6"/>
  <c r="AS36" i="6"/>
  <c r="AA36" i="6"/>
  <c r="AN34" i="6"/>
  <c r="V34" i="6"/>
  <c r="AQ28" i="6"/>
  <c r="Y28" i="6"/>
  <c r="AL26" i="6"/>
  <c r="T26" i="6"/>
  <c r="AG24" i="6"/>
  <c r="AT22" i="6"/>
  <c r="AB22" i="6"/>
  <c r="AO20" i="6"/>
  <c r="W20" i="6"/>
  <c r="AE16" i="6"/>
  <c r="AR14" i="6"/>
  <c r="Z14" i="6"/>
  <c r="AM12" i="6"/>
  <c r="U12" i="6"/>
  <c r="AR36" i="6"/>
  <c r="Z36" i="6"/>
  <c r="AM34" i="6"/>
  <c r="U34" i="6"/>
  <c r="AH32" i="6"/>
  <c r="AC30" i="6"/>
  <c r="AP28" i="6"/>
  <c r="X28" i="6"/>
  <c r="AK26" i="6"/>
  <c r="S26" i="6"/>
  <c r="AF24" i="6"/>
  <c r="AS22" i="6"/>
  <c r="AA22" i="6"/>
  <c r="AN20" i="6"/>
  <c r="V20" i="6"/>
  <c r="AQ14" i="6"/>
  <c r="Y14" i="6"/>
  <c r="AL12" i="6"/>
  <c r="T12" i="6"/>
  <c r="AG10" i="6"/>
  <c r="AT8" i="6"/>
  <c r="AB8" i="6"/>
  <c r="AQ36" i="6"/>
  <c r="Y36" i="6"/>
  <c r="AL34" i="6"/>
  <c r="T34" i="6"/>
  <c r="AG32" i="6"/>
  <c r="AT30" i="6"/>
  <c r="AB30" i="6"/>
  <c r="AO28" i="6"/>
  <c r="W28" i="6"/>
  <c r="AJ26" i="6"/>
  <c r="R26" i="6"/>
  <c r="AE24" i="6"/>
  <c r="AR22" i="6"/>
  <c r="Z22" i="6"/>
  <c r="AM20" i="6"/>
  <c r="U20" i="6"/>
  <c r="AH18" i="6"/>
  <c r="AC16" i="6"/>
  <c r="AP14" i="6"/>
  <c r="X14" i="6"/>
  <c r="AK12" i="6"/>
  <c r="S12" i="6"/>
  <c r="AF10" i="6"/>
  <c r="AS8" i="6"/>
  <c r="AA8" i="6"/>
  <c r="AN10" i="6"/>
  <c r="AL24" i="6"/>
  <c r="U10" i="6"/>
  <c r="V26" i="6"/>
  <c r="W18" i="6"/>
  <c r="AA14" i="6"/>
  <c r="AN12" i="6"/>
  <c r="AP36" i="6"/>
  <c r="X36" i="6"/>
  <c r="AK34" i="6"/>
  <c r="S34" i="6"/>
  <c r="AS30" i="6"/>
  <c r="AA30" i="6"/>
  <c r="AN28" i="6"/>
  <c r="V28" i="6"/>
  <c r="AQ22" i="6"/>
  <c r="Y22" i="6"/>
  <c r="AL20" i="6"/>
  <c r="T20" i="6"/>
  <c r="AG18" i="6"/>
  <c r="AT16" i="6"/>
  <c r="AB16" i="6"/>
  <c r="AO14" i="6"/>
  <c r="W14" i="6"/>
  <c r="AE10" i="6"/>
  <c r="AR8" i="6"/>
  <c r="Z8" i="6"/>
  <c r="AO36" i="6"/>
  <c r="W36" i="6"/>
  <c r="AJ34" i="6"/>
  <c r="R34" i="6"/>
  <c r="AE32" i="6"/>
  <c r="AR30" i="6"/>
  <c r="Z30" i="6"/>
  <c r="AM28" i="6"/>
  <c r="U28" i="6"/>
  <c r="AH26" i="6"/>
  <c r="AC24" i="6"/>
  <c r="AP22" i="6"/>
  <c r="X22" i="6"/>
  <c r="AK20" i="6"/>
  <c r="S20" i="6"/>
  <c r="AF18" i="6"/>
  <c r="AS16" i="6"/>
  <c r="AA16" i="6"/>
  <c r="AN14" i="6"/>
  <c r="V14" i="6"/>
  <c r="AI12" i="6"/>
  <c r="Q12" i="6"/>
  <c r="AD10" i="6"/>
  <c r="AQ8" i="6"/>
  <c r="Y8" i="6"/>
  <c r="U24" i="6"/>
  <c r="V10" i="6"/>
  <c r="V32" i="6"/>
  <c r="T24" i="6"/>
  <c r="AM10" i="6"/>
  <c r="U32" i="6"/>
  <c r="AO26" i="6"/>
  <c r="W26" i="6"/>
  <c r="AP34" i="6"/>
  <c r="X34" i="6"/>
  <c r="AO34" i="6"/>
  <c r="AR28" i="6"/>
  <c r="AM26" i="6"/>
  <c r="U26" i="6"/>
  <c r="X20" i="6"/>
  <c r="AN36" i="6"/>
  <c r="V36" i="6"/>
  <c r="AQ30" i="6"/>
  <c r="Y30" i="6"/>
  <c r="AL28" i="6"/>
  <c r="T28" i="6"/>
  <c r="AG26" i="6"/>
  <c r="AT24" i="6"/>
  <c r="AB24" i="6"/>
  <c r="AO22" i="6"/>
  <c r="W22" i="6"/>
  <c r="AE18" i="6"/>
  <c r="AR16" i="6"/>
  <c r="Z16" i="6"/>
  <c r="AM14" i="6"/>
  <c r="U14" i="6"/>
  <c r="AH12" i="6"/>
  <c r="AP8" i="6"/>
  <c r="X8" i="6"/>
  <c r="AL30" i="6"/>
  <c r="AM24" i="6"/>
  <c r="AM32" i="6"/>
  <c r="AP26" i="6"/>
  <c r="X26" i="6"/>
  <c r="V18" i="6"/>
  <c r="Y34" i="6"/>
  <c r="T32" i="6"/>
  <c r="AM18" i="6"/>
  <c r="U18" i="6"/>
  <c r="AP12" i="6"/>
  <c r="X12" i="6"/>
  <c r="AN26" i="6"/>
  <c r="AQ20" i="6"/>
  <c r="AL18" i="6"/>
  <c r="T18" i="6"/>
  <c r="W34" i="6"/>
  <c r="V12" i="6"/>
  <c r="AL36" i="6"/>
  <c r="T36" i="6"/>
  <c r="AG34" i="6"/>
  <c r="AT32" i="6"/>
  <c r="AB32" i="6"/>
  <c r="AO30" i="6"/>
  <c r="W30" i="6"/>
  <c r="AJ28" i="6"/>
  <c r="R28" i="6"/>
  <c r="AE26" i="6"/>
  <c r="AR24" i="6"/>
  <c r="Z24" i="6"/>
  <c r="AM22" i="6"/>
  <c r="U22" i="6"/>
  <c r="AH20" i="6"/>
  <c r="AC18" i="6"/>
  <c r="AP16" i="6"/>
  <c r="X16" i="6"/>
  <c r="AK14" i="6"/>
  <c r="S14" i="6"/>
  <c r="AF12" i="6"/>
  <c r="AS10" i="6"/>
  <c r="AA10" i="6"/>
  <c r="AN8" i="6"/>
  <c r="V8" i="6"/>
  <c r="AO18" i="6"/>
  <c r="AN18" i="6"/>
  <c r="Y12" i="6"/>
  <c r="AL10" i="6"/>
  <c r="T10" i="6"/>
  <c r="AL32" i="6"/>
  <c r="Y20" i="6"/>
  <c r="AO12" i="6"/>
  <c r="Z28" i="6"/>
  <c r="AP20" i="6"/>
  <c r="AS14" i="6"/>
  <c r="AM36" i="6"/>
  <c r="U36" i="6"/>
  <c r="AH34" i="6"/>
  <c r="AC32" i="6"/>
  <c r="AP30" i="6"/>
  <c r="X30" i="6"/>
  <c r="AK28" i="6"/>
  <c r="S28" i="6"/>
  <c r="AF26" i="6"/>
  <c r="AS24" i="6"/>
  <c r="AA24" i="6"/>
  <c r="AN22" i="6"/>
  <c r="V22" i="6"/>
  <c r="AQ16" i="6"/>
  <c r="Y16" i="6"/>
  <c r="AL14" i="6"/>
  <c r="T14" i="6"/>
  <c r="AG12" i="6"/>
  <c r="AT10" i="6"/>
  <c r="AB10" i="6"/>
  <c r="AO8" i="6"/>
  <c r="W8" i="6"/>
  <c r="AK36" i="6"/>
  <c r="S36" i="6"/>
  <c r="AF34" i="6"/>
  <c r="AS32" i="6"/>
  <c r="AA32" i="6"/>
  <c r="AN30" i="6"/>
  <c r="V30" i="6"/>
  <c r="AI28" i="6"/>
  <c r="Q28" i="6"/>
  <c r="AD26" i="6"/>
  <c r="AQ24" i="6"/>
  <c r="Y24" i="6"/>
  <c r="AL22" i="6"/>
  <c r="T22" i="6"/>
  <c r="AJ14" i="6"/>
  <c r="R14" i="6"/>
  <c r="AE12" i="6"/>
  <c r="AR10" i="6"/>
  <c r="Z10" i="6"/>
  <c r="AM8" i="6"/>
  <c r="U8" i="6"/>
  <c r="T30" i="6"/>
  <c r="F13" i="6"/>
  <c r="F11" i="6"/>
  <c r="G35" i="7" l="1"/>
  <c r="P18" i="6"/>
  <c r="P36" i="6"/>
  <c r="P34" i="6"/>
  <c r="P10" i="6"/>
  <c r="P26" i="6"/>
  <c r="P30" i="6"/>
  <c r="P14" i="6"/>
  <c r="P20" i="6"/>
  <c r="P12" i="6"/>
  <c r="P24" i="6"/>
  <c r="P16" i="6"/>
  <c r="P32" i="6"/>
  <c r="P22" i="6"/>
  <c r="P28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<sst xmlns="http://schemas.openxmlformats.org/spreadsheetml/2006/main" count="443" uniqueCount="153">
  <si>
    <t>実施施設名</t>
    <rPh sb="0" eb="2">
      <t>ジッシ</t>
    </rPh>
    <rPh sb="2" eb="4">
      <t>シセツ</t>
    </rPh>
    <rPh sb="4" eb="5">
      <t>メイ</t>
    </rPh>
    <phoneticPr fontId="2"/>
  </si>
  <si>
    <t>日</t>
    <rPh sb="0" eb="1">
      <t>ニチ</t>
    </rPh>
    <phoneticPr fontId="2"/>
  </si>
  <si>
    <t>月</t>
    <rPh sb="0" eb="1">
      <t>ゲツ</t>
    </rPh>
    <phoneticPr fontId="2"/>
  </si>
  <si>
    <t>火</t>
    <rPh sb="0" eb="1">
      <t>カ</t>
    </rPh>
    <phoneticPr fontId="2"/>
  </si>
  <si>
    <t>水</t>
    <rPh sb="0" eb="1">
      <t>スイ</t>
    </rPh>
    <phoneticPr fontId="2"/>
  </si>
  <si>
    <t>木</t>
  </si>
  <si>
    <t>金</t>
  </si>
  <si>
    <t>土</t>
  </si>
  <si>
    <t>生年月日</t>
    <rPh sb="0" eb="2">
      <t>セイネン</t>
    </rPh>
    <rPh sb="2" eb="4">
      <t>ガッピ</t>
    </rPh>
    <phoneticPr fontId="2"/>
  </si>
  <si>
    <t>利用者氏名</t>
    <rPh sb="0" eb="3">
      <t>リヨウシャ</t>
    </rPh>
    <rPh sb="3" eb="5">
      <t>シメイ</t>
    </rPh>
    <phoneticPr fontId="2"/>
  </si>
  <si>
    <t>年齢</t>
    <rPh sb="0" eb="2">
      <t>ネンレイ</t>
    </rPh>
    <phoneticPr fontId="2"/>
  </si>
  <si>
    <t>連絡事項等</t>
    <rPh sb="0" eb="2">
      <t>レンラク</t>
    </rPh>
    <rPh sb="2" eb="4">
      <t>ジコウ</t>
    </rPh>
    <rPh sb="4" eb="5">
      <t>トウ</t>
    </rPh>
    <phoneticPr fontId="2"/>
  </si>
  <si>
    <t>地区保健福祉センター所長　様</t>
    <rPh sb="0" eb="10">
      <t>チクセン</t>
    </rPh>
    <rPh sb="10" eb="12">
      <t>ショチョウ</t>
    </rPh>
    <rPh sb="13" eb="14">
      <t>サマ</t>
    </rPh>
    <phoneticPr fontId="2"/>
  </si>
  <si>
    <t>年</t>
    <rPh sb="0" eb="1">
      <t>ネン</t>
    </rPh>
    <phoneticPr fontId="2"/>
  </si>
  <si>
    <t>計</t>
    <rPh sb="0" eb="1">
      <t>ケイ</t>
    </rPh>
    <phoneticPr fontId="2"/>
  </si>
  <si>
    <t>利用日</t>
    <rPh sb="0" eb="3">
      <t>リヨウビ</t>
    </rPh>
    <phoneticPr fontId="2"/>
  </si>
  <si>
    <t>本日日付</t>
    <rPh sb="0" eb="2">
      <t>ホンジツ</t>
    </rPh>
    <rPh sb="2" eb="4">
      <t>ヒヅケ</t>
    </rPh>
    <phoneticPr fontId="2"/>
  </si>
  <si>
    <t>食数</t>
    <rPh sb="0" eb="2">
      <t>ショクスウ</t>
    </rPh>
    <phoneticPr fontId="2"/>
  </si>
  <si>
    <t>↑日付は印刷しない</t>
    <rPh sb="1" eb="3">
      <t>ヒヅケ</t>
    </rPh>
    <rPh sb="4" eb="6">
      <t>インサツ</t>
    </rPh>
    <phoneticPr fontId="2"/>
  </si>
  <si>
    <t>　いわき市</t>
    <rPh sb="4" eb="5">
      <t>シ</t>
    </rPh>
    <phoneticPr fontId="2"/>
  </si>
  <si>
    <t>(</t>
    <phoneticPr fontId="2"/>
  </si>
  <si>
    <t>)分</t>
    <rPh sb="1" eb="2">
      <t>ブン</t>
    </rPh>
    <phoneticPr fontId="2"/>
  </si>
  <si>
    <t>A</t>
    <phoneticPr fontId="2"/>
  </si>
  <si>
    <t>B</t>
    <phoneticPr fontId="2"/>
  </si>
  <si>
    <t>C</t>
    <phoneticPr fontId="2"/>
  </si>
  <si>
    <t>D</t>
    <phoneticPr fontId="2"/>
  </si>
  <si>
    <t>E</t>
    <phoneticPr fontId="2"/>
  </si>
  <si>
    <t>F</t>
    <phoneticPr fontId="2"/>
  </si>
  <si>
    <t>G</t>
    <phoneticPr fontId="2"/>
  </si>
  <si>
    <t>H</t>
    <phoneticPr fontId="2"/>
  </si>
  <si>
    <t>I</t>
    <phoneticPr fontId="2"/>
  </si>
  <si>
    <t>J</t>
    <phoneticPr fontId="2"/>
  </si>
  <si>
    <t>K</t>
    <phoneticPr fontId="2"/>
  </si>
  <si>
    <t>L</t>
    <phoneticPr fontId="2"/>
  </si>
  <si>
    <t>M</t>
    <phoneticPr fontId="2"/>
  </si>
  <si>
    <t>N</t>
    <phoneticPr fontId="2"/>
  </si>
  <si>
    <t>O</t>
    <phoneticPr fontId="2"/>
  </si>
  <si>
    <t>P</t>
    <phoneticPr fontId="2"/>
  </si>
  <si>
    <t>昼</t>
  </si>
  <si>
    <t>利用負担</t>
    <rPh sb="0" eb="2">
      <t>リヨウ</t>
    </rPh>
    <rPh sb="2" eb="4">
      <t>フタン</t>
    </rPh>
    <phoneticPr fontId="2"/>
  </si>
  <si>
    <t>助成金額</t>
    <rPh sb="0" eb="4">
      <t>ジョセイキンガク</t>
    </rPh>
    <phoneticPr fontId="2"/>
  </si>
  <si>
    <t>助成金額</t>
    <rPh sb="0" eb="2">
      <t>ジョセイ</t>
    </rPh>
    <rPh sb="2" eb="4">
      <t>キンガク</t>
    </rPh>
    <phoneticPr fontId="2"/>
  </si>
  <si>
    <t>配食サービス見守り実施報告書</t>
    <rPh sb="0" eb="1">
      <t>ハイ</t>
    </rPh>
    <rPh sb="1" eb="2">
      <t>ショク</t>
    </rPh>
    <rPh sb="6" eb="8">
      <t>ミマモ</t>
    </rPh>
    <rPh sb="9" eb="11">
      <t>ジッシ</t>
    </rPh>
    <rPh sb="11" eb="12">
      <t>ホウ</t>
    </rPh>
    <rPh sb="12" eb="13">
      <t>コク</t>
    </rPh>
    <rPh sb="13" eb="14">
      <t>ショ</t>
    </rPh>
    <phoneticPr fontId="2"/>
  </si>
  <si>
    <t>月分</t>
    <rPh sb="0" eb="1">
      <t>ツキ</t>
    </rPh>
    <rPh sb="1" eb="2">
      <t>ブン</t>
    </rPh>
    <phoneticPr fontId="2"/>
  </si>
  <si>
    <t>（高齢者配食サービス分）</t>
  </si>
  <si>
    <t>磐城　太郎</t>
    <rPh sb="0" eb="2">
      <t>イワキ</t>
    </rPh>
    <rPh sb="3" eb="5">
      <t>タロウ</t>
    </rPh>
    <phoneticPr fontId="2"/>
  </si>
  <si>
    <t>磐城　花子</t>
    <rPh sb="0" eb="2">
      <t>イワキ</t>
    </rPh>
    <rPh sb="3" eb="5">
      <t>ハナコ</t>
    </rPh>
    <phoneticPr fontId="2"/>
  </si>
  <si>
    <t>磐城　次郎</t>
    <rPh sb="0" eb="2">
      <t>イワキ</t>
    </rPh>
    <rPh sb="3" eb="5">
      <t>ジロウ</t>
    </rPh>
    <phoneticPr fontId="2"/>
  </si>
  <si>
    <t>夕</t>
  </si>
  <si>
    <t>メニュー名</t>
    <rPh sb="4" eb="5">
      <t>メイ</t>
    </rPh>
    <phoneticPr fontId="2"/>
  </si>
  <si>
    <t>普通食</t>
    <rPh sb="0" eb="3">
      <t>フツウショク</t>
    </rPh>
    <phoneticPr fontId="2"/>
  </si>
  <si>
    <t>普通食（おかずのみ）</t>
    <rPh sb="0" eb="2">
      <t>フツウ</t>
    </rPh>
    <rPh sb="2" eb="3">
      <t>ショク</t>
    </rPh>
    <phoneticPr fontId="2"/>
  </si>
  <si>
    <t>ヘルシー食</t>
    <rPh sb="4" eb="5">
      <t>ショク</t>
    </rPh>
    <phoneticPr fontId="2"/>
  </si>
  <si>
    <t>ヘルシー食（おかずのみ）</t>
    <rPh sb="4" eb="5">
      <t>ショク</t>
    </rPh>
    <phoneticPr fontId="2"/>
  </si>
  <si>
    <t>ムース食</t>
    <rPh sb="3" eb="4">
      <t>ショク</t>
    </rPh>
    <phoneticPr fontId="2"/>
  </si>
  <si>
    <t>ムース食（おかずのみ）</t>
    <rPh sb="3" eb="4">
      <t>ショク</t>
    </rPh>
    <phoneticPr fontId="2"/>
  </si>
  <si>
    <t>タンパク質調整食</t>
    <rPh sb="4" eb="5">
      <t>シツ</t>
    </rPh>
    <rPh sb="5" eb="7">
      <t>チョウセイ</t>
    </rPh>
    <rPh sb="7" eb="8">
      <t>ショク</t>
    </rPh>
    <phoneticPr fontId="2"/>
  </si>
  <si>
    <t>タンパク質調整食（おかずのみ）</t>
    <phoneticPr fontId="2"/>
  </si>
  <si>
    <t>きざみ食</t>
    <rPh sb="3" eb="4">
      <t>ショク</t>
    </rPh>
    <phoneticPr fontId="2"/>
  </si>
  <si>
    <t>きざみ食（おかずのみ）</t>
    <rPh sb="3" eb="4">
      <t>ショク</t>
    </rPh>
    <phoneticPr fontId="2"/>
  </si>
  <si>
    <t>市</t>
    <rPh sb="0" eb="1">
      <t>シ</t>
    </rPh>
    <phoneticPr fontId="2"/>
  </si>
  <si>
    <t>Q</t>
    <phoneticPr fontId="2"/>
  </si>
  <si>
    <t>R</t>
    <phoneticPr fontId="2"/>
  </si>
  <si>
    <t>S</t>
    <phoneticPr fontId="2"/>
  </si>
  <si>
    <t>T</t>
    <phoneticPr fontId="2"/>
  </si>
  <si>
    <t>A</t>
  </si>
  <si>
    <t>B</t>
  </si>
  <si>
    <t>C</t>
  </si>
  <si>
    <t>D</t>
  </si>
  <si>
    <t>配達実施回数</t>
    <rPh sb="0" eb="2">
      <t>ハイタツ</t>
    </rPh>
    <rPh sb="2" eb="4">
      <t>ジッシ</t>
    </rPh>
    <rPh sb="4" eb="6">
      <t>カイスウ</t>
    </rPh>
    <phoneticPr fontId="2"/>
  </si>
  <si>
    <t>（</t>
    <phoneticPr fontId="2"/>
  </si>
  <si>
    <t>）</t>
    <phoneticPr fontId="2"/>
  </si>
  <si>
    <t>市街地</t>
  </si>
  <si>
    <t>配達地域区分</t>
    <rPh sb="0" eb="2">
      <t>ハイタツ</t>
    </rPh>
    <rPh sb="2" eb="4">
      <t>チイキ</t>
    </rPh>
    <rPh sb="4" eb="6">
      <t>クブン</t>
    </rPh>
    <phoneticPr fontId="2"/>
  </si>
  <si>
    <t>市街地</t>
    <rPh sb="0" eb="3">
      <t>シガイチ</t>
    </rPh>
    <phoneticPr fontId="2"/>
  </si>
  <si>
    <t>小川・久之浜大久</t>
    <rPh sb="0" eb="2">
      <t>オガワ</t>
    </rPh>
    <rPh sb="3" eb="6">
      <t>ヒサノハマ</t>
    </rPh>
    <rPh sb="6" eb="8">
      <t>オオヒサ</t>
    </rPh>
    <phoneticPr fontId="2"/>
  </si>
  <si>
    <t>遠野・三和</t>
    <rPh sb="0" eb="2">
      <t>トオノ</t>
    </rPh>
    <rPh sb="3" eb="5">
      <t>ミワ</t>
    </rPh>
    <phoneticPr fontId="2"/>
  </si>
  <si>
    <t>田人・川前</t>
    <rPh sb="0" eb="2">
      <t>タビト</t>
    </rPh>
    <rPh sb="3" eb="5">
      <t>カワマエ</t>
    </rPh>
    <phoneticPr fontId="2"/>
  </si>
  <si>
    <t>配達地域区分</t>
    <rPh sb="0" eb="6">
      <t>ハイタツチイキクブン</t>
    </rPh>
    <phoneticPr fontId="2"/>
  </si>
  <si>
    <t>）円</t>
    <rPh sb="1" eb="2">
      <t>エン</t>
    </rPh>
    <phoneticPr fontId="2"/>
  </si>
  <si>
    <t>昼</t>
    <phoneticPr fontId="2"/>
  </si>
  <si>
    <t>平</t>
  </si>
  <si>
    <t>健康
状態</t>
    <rPh sb="0" eb="2">
      <t>ケンコウ</t>
    </rPh>
    <rPh sb="3" eb="5">
      <t>ジョウタイ</t>
    </rPh>
    <phoneticPr fontId="2"/>
  </si>
  <si>
    <t>本人体調・通院・欠食連絡等詳細</t>
    <rPh sb="0" eb="2">
      <t>ホンニン</t>
    </rPh>
    <rPh sb="2" eb="4">
      <t>タイチョウ</t>
    </rPh>
    <rPh sb="5" eb="7">
      <t>ツウイン</t>
    </rPh>
    <rPh sb="8" eb="10">
      <t>ケッショク</t>
    </rPh>
    <rPh sb="10" eb="12">
      <t>レンラク</t>
    </rPh>
    <rPh sb="12" eb="13">
      <t>トウ</t>
    </rPh>
    <rPh sb="13" eb="15">
      <t>ショウサイ</t>
    </rPh>
    <phoneticPr fontId="2"/>
  </si>
  <si>
    <t>加算額　（</t>
    <rPh sb="0" eb="3">
      <t>カサンガク</t>
    </rPh>
    <phoneticPr fontId="2"/>
  </si>
  <si>
    <t>加算額</t>
    <rPh sb="0" eb="2">
      <t>カサン</t>
    </rPh>
    <rPh sb="2" eb="3">
      <t>ガク</t>
    </rPh>
    <phoneticPr fontId="2"/>
  </si>
  <si>
    <t>加算額</t>
    <rPh sb="0" eb="3">
      <t>カサンガク</t>
    </rPh>
    <phoneticPr fontId="2"/>
  </si>
  <si>
    <t xml:space="preserve"> 配食
開始日</t>
    <rPh sb="1" eb="3">
      <t>ハイショク</t>
    </rPh>
    <rPh sb="4" eb="7">
      <t>カイシビ</t>
    </rPh>
    <phoneticPr fontId="2"/>
  </si>
  <si>
    <t>小・久</t>
    <rPh sb="0" eb="1">
      <t>コ</t>
    </rPh>
    <rPh sb="2" eb="3">
      <t>ヒサ</t>
    </rPh>
    <phoneticPr fontId="2"/>
  </si>
  <si>
    <t>遠・三</t>
    <rPh sb="0" eb="1">
      <t>トオ</t>
    </rPh>
    <rPh sb="2" eb="3">
      <t>サン</t>
    </rPh>
    <phoneticPr fontId="2"/>
  </si>
  <si>
    <t>田・川</t>
    <rPh sb="0" eb="1">
      <t>タ</t>
    </rPh>
    <rPh sb="2" eb="3">
      <t>カワ</t>
    </rPh>
    <phoneticPr fontId="2"/>
  </si>
  <si>
    <t>○</t>
  </si>
  <si>
    <t>10/25は通院のため休み</t>
    <phoneticPr fontId="2"/>
  </si>
  <si>
    <t>10/8は連絡なしのキャンセル、出かけていたとのこと</t>
    <phoneticPr fontId="2"/>
  </si>
  <si>
    <t>備考：配達予定日は○で表示。
配達を行わない日は空欄、配食実施日には A～Tに該当する弁当を、当日キャンセルがあった場合は見守り分の助成金の請求として、
実施地区市街地→「市」、小川・久之浜大久地区→「小・久」、遠野・三和地区→「遠・三」　、田人・川前地区→「田・川」を入力すること。
それぞれドロップダウンリストから選択。
備考欄は見守りの様子等必ず記載すること。</t>
    <phoneticPr fontId="2"/>
  </si>
  <si>
    <t>10/10室内で動けなくなっているところを発見、救急搬送、ケアマネ・家族に連絡。その後入院した旨の連絡あり。</t>
    <rPh sb="5" eb="7">
      <t>シツナイ</t>
    </rPh>
    <rPh sb="8" eb="9">
      <t>ウゴ</t>
    </rPh>
    <rPh sb="21" eb="23">
      <t>ハッケン</t>
    </rPh>
    <rPh sb="24" eb="28">
      <t>キュウキュウハンソウ</t>
    </rPh>
    <rPh sb="34" eb="36">
      <t>カゾク</t>
    </rPh>
    <rPh sb="37" eb="39">
      <t>レンラク</t>
    </rPh>
    <rPh sb="42" eb="43">
      <t>ゴ</t>
    </rPh>
    <rPh sb="43" eb="45">
      <t>ニュウイン</t>
    </rPh>
    <rPh sb="47" eb="48">
      <t>ムネ</t>
    </rPh>
    <rPh sb="49" eb="51">
      <t>レンラク</t>
    </rPh>
    <phoneticPr fontId="2"/>
  </si>
  <si>
    <t>磐城　義郎</t>
    <rPh sb="0" eb="2">
      <t>イワキ</t>
    </rPh>
    <rPh sb="3" eb="5">
      <t>ヨシロウ</t>
    </rPh>
    <phoneticPr fontId="2"/>
  </si>
  <si>
    <t>販売価格</t>
    <rPh sb="0" eb="2">
      <t>ハンバイ</t>
    </rPh>
    <rPh sb="2" eb="4">
      <t>カカク</t>
    </rPh>
    <phoneticPr fontId="2"/>
  </si>
  <si>
    <t>販売価格</t>
    <rPh sb="0" eb="4">
      <t>ハンバイカカク</t>
    </rPh>
    <phoneticPr fontId="2"/>
  </si>
  <si>
    <t>別紙</t>
    <rPh sb="0" eb="2">
      <t>ベッシ</t>
    </rPh>
    <phoneticPr fontId="34"/>
  </si>
  <si>
    <t>１.助成金額</t>
    <rPh sb="2" eb="6">
      <t>ジョセイキンガク</t>
    </rPh>
    <phoneticPr fontId="34"/>
  </si>
  <si>
    <t>表記</t>
    <rPh sb="0" eb="2">
      <t>ヒョウキ</t>
    </rPh>
    <phoneticPr fontId="34"/>
  </si>
  <si>
    <t>メニュー名</t>
    <rPh sb="4" eb="5">
      <t>メイ</t>
    </rPh>
    <phoneticPr fontId="34"/>
  </si>
  <si>
    <t>販売価格</t>
    <rPh sb="0" eb="4">
      <t>ハンバイカカク</t>
    </rPh>
    <phoneticPr fontId="34"/>
  </si>
  <si>
    <t>市助成金額</t>
    <rPh sb="0" eb="1">
      <t>シ</t>
    </rPh>
    <rPh sb="1" eb="3">
      <t>ジョセイ</t>
    </rPh>
    <rPh sb="3" eb="5">
      <t>キンガク</t>
    </rPh>
    <phoneticPr fontId="34"/>
  </si>
  <si>
    <t>実施件数</t>
    <rPh sb="0" eb="4">
      <t>ジッシケンスウ</t>
    </rPh>
    <phoneticPr fontId="34"/>
  </si>
  <si>
    <t>小計</t>
    <rPh sb="0" eb="2">
      <t>ショウケイ</t>
    </rPh>
    <phoneticPr fontId="34"/>
  </si>
  <si>
    <t>A</t>
    <phoneticPr fontId="34"/>
  </si>
  <si>
    <t>B</t>
    <phoneticPr fontId="34"/>
  </si>
  <si>
    <t>C</t>
    <phoneticPr fontId="34"/>
  </si>
  <si>
    <t>D</t>
    <phoneticPr fontId="34"/>
  </si>
  <si>
    <t>E</t>
    <phoneticPr fontId="34"/>
  </si>
  <si>
    <t>F</t>
    <phoneticPr fontId="34"/>
  </si>
  <si>
    <t>G</t>
    <phoneticPr fontId="34"/>
  </si>
  <si>
    <t>H</t>
    <phoneticPr fontId="34"/>
  </si>
  <si>
    <t>I</t>
    <phoneticPr fontId="34"/>
  </si>
  <si>
    <t>J</t>
    <phoneticPr fontId="34"/>
  </si>
  <si>
    <t>K</t>
    <phoneticPr fontId="34"/>
  </si>
  <si>
    <t>L</t>
    <phoneticPr fontId="34"/>
  </si>
  <si>
    <t>M</t>
    <phoneticPr fontId="34"/>
  </si>
  <si>
    <t>N</t>
    <phoneticPr fontId="34"/>
  </si>
  <si>
    <t>O</t>
    <phoneticPr fontId="34"/>
  </si>
  <si>
    <t>P</t>
    <phoneticPr fontId="34"/>
  </si>
  <si>
    <t>Q</t>
    <phoneticPr fontId="34"/>
  </si>
  <si>
    <t>R</t>
    <phoneticPr fontId="34"/>
  </si>
  <si>
    <t>合計金額</t>
    <rPh sb="0" eb="4">
      <t>ゴウケイキンガク</t>
    </rPh>
    <phoneticPr fontId="34"/>
  </si>
  <si>
    <t>S</t>
    <phoneticPr fontId="34"/>
  </si>
  <si>
    <t>T</t>
    <phoneticPr fontId="34"/>
  </si>
  <si>
    <t>２.加算金額</t>
    <rPh sb="2" eb="4">
      <t>カサン</t>
    </rPh>
    <rPh sb="4" eb="6">
      <t>キンガク</t>
    </rPh>
    <phoneticPr fontId="34"/>
  </si>
  <si>
    <t>実施地域</t>
    <rPh sb="0" eb="4">
      <t>ジッシチイキ</t>
    </rPh>
    <phoneticPr fontId="34"/>
  </si>
  <si>
    <t>加算金額</t>
    <rPh sb="0" eb="2">
      <t>カサン</t>
    </rPh>
    <rPh sb="2" eb="4">
      <t>キンガク</t>
    </rPh>
    <phoneticPr fontId="34"/>
  </si>
  <si>
    <t>実施件数</t>
    <rPh sb="0" eb="2">
      <t>ジッシ</t>
    </rPh>
    <rPh sb="2" eb="4">
      <t>ケンスウ</t>
    </rPh>
    <phoneticPr fontId="34"/>
  </si>
  <si>
    <t>市</t>
    <rPh sb="0" eb="1">
      <t>シ</t>
    </rPh>
    <phoneticPr fontId="34"/>
  </si>
  <si>
    <t>小・久</t>
    <rPh sb="0" eb="1">
      <t>ショウ</t>
    </rPh>
    <rPh sb="2" eb="3">
      <t>ヒサ</t>
    </rPh>
    <phoneticPr fontId="34"/>
  </si>
  <si>
    <t>　小川・久之浜大久</t>
    <rPh sb="1" eb="3">
      <t>オガワ</t>
    </rPh>
    <rPh sb="4" eb="9">
      <t>ヒサノハマオオヒサ</t>
    </rPh>
    <phoneticPr fontId="34"/>
  </si>
  <si>
    <t>遠・三</t>
    <rPh sb="0" eb="1">
      <t>トオ</t>
    </rPh>
    <rPh sb="2" eb="3">
      <t>サン</t>
    </rPh>
    <phoneticPr fontId="34"/>
  </si>
  <si>
    <t>　遠野・三和</t>
    <rPh sb="1" eb="3">
      <t>トオノ</t>
    </rPh>
    <rPh sb="4" eb="6">
      <t>ミワ</t>
    </rPh>
    <phoneticPr fontId="34"/>
  </si>
  <si>
    <t>田・川</t>
    <rPh sb="0" eb="1">
      <t>タ</t>
    </rPh>
    <rPh sb="2" eb="3">
      <t>カワ</t>
    </rPh>
    <phoneticPr fontId="34"/>
  </si>
  <si>
    <t>　田人・川前</t>
    <rPh sb="1" eb="3">
      <t>タビト</t>
    </rPh>
    <rPh sb="4" eb="6">
      <t>カワマエ</t>
    </rPh>
    <phoneticPr fontId="34"/>
  </si>
  <si>
    <t>請求金額（助成金額＋加算金額）</t>
    <rPh sb="0" eb="4">
      <t>セイキュウキンガク</t>
    </rPh>
    <rPh sb="12" eb="14">
      <t>キンガク</t>
    </rPh>
    <phoneticPr fontId="34"/>
  </si>
  <si>
    <t>メニュー
番号</t>
    <rPh sb="5" eb="7">
      <t>バンゴウ</t>
    </rPh>
    <phoneticPr fontId="34"/>
  </si>
  <si>
    <t>配食サービス実施内訳書（　　　　　　）月実施分</t>
    <rPh sb="0" eb="2">
      <t>ハイショク</t>
    </rPh>
    <rPh sb="6" eb="8">
      <t>ジッシ</t>
    </rPh>
    <rPh sb="8" eb="11">
      <t>ウチワケショ</t>
    </rPh>
    <rPh sb="19" eb="20">
      <t>ガツ</t>
    </rPh>
    <rPh sb="20" eb="23">
      <t>ジッシブン</t>
    </rPh>
    <phoneticPr fontId="34"/>
  </si>
  <si>
    <t>　見守り加算（市街地）</t>
    <rPh sb="1" eb="3">
      <t>ミマモ</t>
    </rPh>
    <rPh sb="4" eb="6">
      <t>カサン</t>
    </rPh>
    <rPh sb="7" eb="10">
      <t>シガイチ</t>
    </rPh>
    <phoneticPr fontId="34"/>
  </si>
  <si>
    <t>配食サービス実施内訳</t>
    <rPh sb="0" eb="2">
      <t>ハイショク</t>
    </rPh>
    <rPh sb="6" eb="8">
      <t>ジッシ</t>
    </rPh>
    <rPh sb="8" eb="10">
      <t>ウチワケ</t>
    </rPh>
    <phoneticPr fontId="2"/>
  </si>
  <si>
    <t>件数</t>
    <rPh sb="0" eb="2">
      <t>ケンスウ</t>
    </rPh>
    <phoneticPr fontId="2"/>
  </si>
  <si>
    <t>金額</t>
    <rPh sb="0" eb="2">
      <t>キンガク</t>
    </rPh>
    <phoneticPr fontId="2"/>
  </si>
  <si>
    <t>請求金額</t>
    <rPh sb="0" eb="4">
      <t>セイキュウキンガク</t>
    </rPh>
    <phoneticPr fontId="2"/>
  </si>
  <si>
    <t>実施回数</t>
    <rPh sb="0" eb="4">
      <t>ジッシカイスウ</t>
    </rPh>
    <phoneticPr fontId="2"/>
  </si>
  <si>
    <t>見守り加算</t>
    <rPh sb="0" eb="2">
      <t>ミマモ</t>
    </rPh>
    <rPh sb="3" eb="5">
      <t>カサン</t>
    </rPh>
    <phoneticPr fontId="2"/>
  </si>
  <si>
    <t>合計金額</t>
    <rPh sb="0" eb="4">
      <t>ゴウケイキンガク</t>
    </rPh>
    <phoneticPr fontId="2"/>
  </si>
  <si>
    <t>地区</t>
    <rPh sb="0" eb="2">
      <t>チク</t>
    </rPh>
    <phoneticPr fontId="2"/>
  </si>
  <si>
    <t>（</t>
    <phoneticPr fontId="2"/>
  </si>
  <si>
    <t>）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</si>
</sst>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&quot;¥&quot;#,##0;[Red]&quot;¥&quot;\-#,##0"/>
    <numFmt numFmtId="176" formatCode="[$-411]ge\.m\.d;@"/>
    <numFmt numFmtId="177" formatCode="aaa"/>
    <numFmt numFmtId="178" formatCode="#,##0;&quot;△ &quot;#,##0"/>
    <numFmt numFmtId="179" formatCode="[=1]&quot;●&quot;;&quot;○&quot;"/>
    <numFmt numFmtId="180" formatCode="d"/>
    <numFmt numFmtId="181" formatCode="General&quot;円&quot;"/>
    <numFmt numFmtId="182" formatCode="0&quot;円&quot;"/>
    <numFmt numFmtId="183" formatCode="0&quot;件&quot;"/>
  </numFmts>
  <fonts count="44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8"/>
      <name val="ＭＳ 明朝"/>
      <family val="1"/>
      <charset val="128"/>
    </font>
    <font>
      <sz val="9"/>
      <name val="ＭＳ 明朝"/>
      <family val="1"/>
      <charset val="128"/>
    </font>
    <font>
      <sz val="6"/>
      <name val="ＭＳ 明朝"/>
      <family val="1"/>
      <charset val="128"/>
    </font>
    <font>
      <b/>
      <sz val="11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name val="ＭＳ 明朝"/>
      <family val="1"/>
      <charset val="128"/>
    </font>
    <font>
      <b/>
      <sz val="14"/>
      <name val="ＭＳ 明朝"/>
      <family val="1"/>
      <charset val="128"/>
    </font>
    <font>
      <sz val="10"/>
      <color indexed="8"/>
      <name val="ＭＳ 明朝"/>
      <family val="1"/>
      <charset val="128"/>
    </font>
    <font>
      <b/>
      <sz val="11"/>
      <color indexed="10"/>
      <name val="ＭＳ 明朝"/>
      <family val="1"/>
      <charset val="128"/>
    </font>
    <font>
      <sz val="11"/>
      <name val="ＭＳ ゴシック"/>
      <family val="3"/>
      <charset val="128"/>
    </font>
    <font>
      <b/>
      <sz val="10"/>
      <name val="ＭＳ 明朝"/>
      <family val="1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1"/>
      <name val="ＭＳ Ｐ明朝"/>
      <family val="1"/>
      <charset val="128"/>
    </font>
    <font>
      <sz val="16"/>
      <color theme="1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6"/>
      <name val="ＭＳ 明朝"/>
      <family val="1"/>
      <charset val="128"/>
    </font>
    <font>
      <sz val="14"/>
      <name val="ＭＳ 明朝"/>
      <family val="1"/>
      <charset val="128"/>
    </font>
    <font>
      <sz val="10"/>
      <color theme="1"/>
      <name val="ＭＳ Ｐ明朝"/>
      <family val="1"/>
      <charset val="128"/>
    </font>
  </fonts>
  <fills count="4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0" tint="-4.992828150273141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DCEF89"/>
        <bgColor indexed="64"/>
      </patternFill>
    </fill>
  </fills>
  <borders count="8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hair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</borders>
  <cellStyleXfs count="44">
    <xf numFmtId="0" fontId="0" fillId="0" borderId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9" borderId="37" applyNumberFormat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1" fillId="3" borderId="38" applyNumberFormat="0" applyFont="0" applyAlignment="0" applyProtection="0">
      <alignment vertical="center"/>
    </xf>
    <xf numFmtId="0" fontId="21" fillId="0" borderId="39" applyNumberFormat="0" applyFill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32" borderId="40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41" applyNumberFormat="0" applyFill="0" applyAlignment="0" applyProtection="0">
      <alignment vertical="center"/>
    </xf>
    <xf numFmtId="0" fontId="26" fillId="0" borderId="42" applyNumberFormat="0" applyFill="0" applyAlignment="0" applyProtection="0">
      <alignment vertical="center"/>
    </xf>
    <xf numFmtId="0" fontId="27" fillId="0" borderId="4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44" applyNumberFormat="0" applyFill="0" applyAlignment="0" applyProtection="0">
      <alignment vertical="center"/>
    </xf>
    <xf numFmtId="0" fontId="29" fillId="32" borderId="45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2" borderId="40" applyNumberFormat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</cellStyleXfs>
  <cellXfs count="373">
    <xf numFmtId="0" fontId="0" fillId="0" borderId="0" xfId="0" applyAlignment="1">
      <alignment vertical="center"/>
    </xf>
    <xf numFmtId="0" fontId="3" fillId="0" borderId="0" xfId="0" applyFont="1" applyFill="1" applyAlignment="1" applyProtection="1">
      <alignment vertical="center"/>
    </xf>
    <xf numFmtId="14" fontId="3" fillId="0" borderId="0" xfId="0" applyNumberFormat="1" applyFont="1" applyFill="1" applyAlignment="1" applyProtection="1">
      <alignment vertical="center"/>
    </xf>
    <xf numFmtId="0" fontId="3" fillId="0" borderId="0" xfId="0" applyFont="1" applyFill="1" applyAlignment="1" applyProtection="1">
      <alignment vertical="center" shrinkToFit="1"/>
    </xf>
    <xf numFmtId="0" fontId="3" fillId="0" borderId="0" xfId="0" applyFont="1" applyFill="1" applyAlignment="1" applyProtection="1">
      <alignment horizontal="center" vertical="center"/>
    </xf>
    <xf numFmtId="180" fontId="3" fillId="34" borderId="1" xfId="0" applyNumberFormat="1" applyFont="1" applyFill="1" applyBorder="1" applyAlignment="1" applyProtection="1">
      <alignment horizontal="center" vertical="center"/>
    </xf>
    <xf numFmtId="0" fontId="6" fillId="4" borderId="2" xfId="0" applyFont="1" applyFill="1" applyBorder="1" applyAlignment="1" applyProtection="1">
      <alignment horizontal="center" vertical="center"/>
      <protection locked="0"/>
    </xf>
    <xf numFmtId="0" fontId="6" fillId="4" borderId="1" xfId="0" applyFont="1" applyFill="1" applyBorder="1" applyAlignment="1" applyProtection="1">
      <alignment horizontal="center" vertical="center"/>
      <protection locked="0"/>
    </xf>
    <xf numFmtId="0" fontId="13" fillId="35" borderId="5" xfId="0" applyFont="1" applyFill="1" applyBorder="1" applyAlignment="1" applyProtection="1">
      <alignment horizontal="center" vertical="center"/>
    </xf>
    <xf numFmtId="179" fontId="9" fillId="35" borderId="1" xfId="0" applyNumberFormat="1" applyFont="1" applyFill="1" applyBorder="1" applyAlignment="1" applyProtection="1">
      <alignment horizontal="center" vertical="center"/>
    </xf>
    <xf numFmtId="0" fontId="4" fillId="34" borderId="7" xfId="0" applyFont="1" applyFill="1" applyBorder="1" applyAlignment="1" applyProtection="1">
      <alignment horizontal="center" vertical="center" shrinkToFit="1"/>
    </xf>
    <xf numFmtId="0" fontId="8" fillId="34" borderId="7" xfId="0" applyFont="1" applyFill="1" applyBorder="1" applyAlignment="1" applyProtection="1">
      <alignment vertical="center"/>
      <protection locked="0"/>
    </xf>
    <xf numFmtId="0" fontId="8" fillId="34" borderId="5" xfId="0" applyFont="1" applyFill="1" applyBorder="1" applyAlignment="1" applyProtection="1">
      <alignment vertical="center"/>
      <protection locked="0"/>
    </xf>
    <xf numFmtId="0" fontId="8" fillId="34" borderId="2" xfId="0" applyFont="1" applyFill="1" applyBorder="1" applyAlignment="1" applyProtection="1">
      <alignment vertical="center"/>
      <protection locked="0"/>
    </xf>
    <xf numFmtId="0" fontId="8" fillId="34" borderId="1" xfId="0" applyFont="1" applyFill="1" applyBorder="1" applyAlignment="1" applyProtection="1">
      <alignment horizontal="right" vertical="center"/>
      <protection locked="0"/>
    </xf>
    <xf numFmtId="0" fontId="14" fillId="0" borderId="0" xfId="0" applyFont="1" applyFill="1" applyAlignment="1" applyProtection="1">
      <alignment horizontal="center" vertical="center"/>
    </xf>
    <xf numFmtId="0" fontId="6" fillId="4" borderId="8" xfId="0" applyFont="1" applyFill="1" applyBorder="1" applyAlignment="1" applyProtection="1">
      <alignment horizontal="center" vertical="center"/>
      <protection locked="0"/>
    </xf>
    <xf numFmtId="0" fontId="6" fillId="4" borderId="9" xfId="0" applyFont="1" applyFill="1" applyBorder="1" applyAlignment="1" applyProtection="1">
      <alignment horizontal="center" vertical="center"/>
      <protection locked="0"/>
    </xf>
    <xf numFmtId="0" fontId="13" fillId="35" borderId="10" xfId="0" applyFont="1" applyFill="1" applyBorder="1" applyAlignment="1" applyProtection="1">
      <alignment horizontal="center" vertical="center"/>
    </xf>
    <xf numFmtId="179" fontId="9" fillId="35" borderId="9" xfId="0" applyNumberFormat="1" applyFont="1" applyFill="1" applyBorder="1" applyAlignment="1" applyProtection="1">
      <alignment horizontal="center" vertical="center"/>
    </xf>
    <xf numFmtId="0" fontId="3" fillId="0" borderId="11" xfId="0" applyFont="1" applyFill="1" applyBorder="1" applyAlignment="1" applyProtection="1">
      <alignment horizontal="center" vertical="center" shrinkToFit="1"/>
      <protection locked="0"/>
    </xf>
    <xf numFmtId="0" fontId="4" fillId="0" borderId="12" xfId="0" applyFont="1" applyFill="1" applyBorder="1" applyAlignment="1" applyProtection="1">
      <alignment horizontal="center" vertical="center"/>
      <protection locked="0"/>
    </xf>
    <xf numFmtId="0" fontId="4" fillId="0" borderId="13" xfId="0" applyFont="1" applyFill="1" applyBorder="1" applyAlignment="1" applyProtection="1">
      <alignment horizontal="center" vertical="center"/>
      <protection locked="0"/>
    </xf>
    <xf numFmtId="0" fontId="4" fillId="0" borderId="14" xfId="0" applyFont="1" applyFill="1" applyBorder="1" applyAlignment="1" applyProtection="1">
      <alignment horizontal="center" vertical="center"/>
      <protection locked="0"/>
    </xf>
    <xf numFmtId="0" fontId="12" fillId="0" borderId="7" xfId="0" applyFont="1" applyFill="1" applyBorder="1" applyAlignment="1" applyProtection="1">
      <alignment horizontal="center" vertical="center" shrinkToFit="1"/>
    </xf>
    <xf numFmtId="0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 applyProtection="1">
      <alignment horizontal="center" vertical="center" shrinkToFit="1"/>
      <protection locked="0"/>
    </xf>
    <xf numFmtId="0" fontId="3" fillId="0" borderId="15" xfId="0" applyFont="1" applyFill="1" applyBorder="1" applyAlignment="1" applyProtection="1">
      <alignment horizontal="center" vertical="center" shrinkToFit="1"/>
      <protection locked="0"/>
    </xf>
    <xf numFmtId="0" fontId="4" fillId="0" borderId="16" xfId="0" applyFont="1" applyFill="1" applyBorder="1" applyAlignment="1" applyProtection="1">
      <alignment horizontal="center" vertical="center"/>
      <protection locked="0"/>
    </xf>
    <xf numFmtId="0" fontId="4" fillId="0" borderId="17" xfId="0" applyFont="1" applyFill="1" applyBorder="1" applyAlignment="1" applyProtection="1">
      <alignment horizontal="center" vertical="center"/>
      <protection locked="0"/>
    </xf>
    <xf numFmtId="0" fontId="4" fillId="0" borderId="18" xfId="0" applyFont="1" applyFill="1" applyBorder="1" applyAlignment="1" applyProtection="1">
      <alignment horizontal="center" vertical="center"/>
      <protection locked="0"/>
    </xf>
    <xf numFmtId="0" fontId="12" fillId="0" borderId="19" xfId="0" applyFont="1" applyFill="1" applyBorder="1" applyAlignment="1" applyProtection="1">
      <alignment horizontal="center" vertical="center" shrinkToFit="1"/>
    </xf>
    <xf numFmtId="49" fontId="3" fillId="0" borderId="6" xfId="0" applyNumberFormat="1" applyFont="1" applyFill="1" applyBorder="1" applyAlignment="1" applyProtection="1">
      <alignment horizontal="center" vertical="center"/>
    </xf>
    <xf numFmtId="0" fontId="3" fillId="0" borderId="6" xfId="0" applyFont="1" applyFill="1" applyBorder="1" applyAlignment="1" applyProtection="1">
      <alignment horizontal="center" vertical="center" shrinkToFit="1"/>
      <protection locked="0"/>
    </xf>
    <xf numFmtId="0" fontId="12" fillId="34" borderId="19" xfId="0" applyFont="1" applyFill="1" applyBorder="1" applyAlignment="1" applyProtection="1">
      <alignment horizontal="center" vertical="center" shrinkToFit="1"/>
    </xf>
    <xf numFmtId="177" fontId="3" fillId="34" borderId="6" xfId="0" applyNumberFormat="1" applyFont="1" applyFill="1" applyBorder="1" applyAlignment="1" applyProtection="1">
      <alignment horizontal="center" vertical="center"/>
    </xf>
    <xf numFmtId="0" fontId="8" fillId="36" borderId="5" xfId="0" applyFont="1" applyFill="1" applyBorder="1" applyAlignment="1" applyProtection="1">
      <alignment vertical="center"/>
      <protection locked="0"/>
    </xf>
    <xf numFmtId="0" fontId="11" fillId="4" borderId="31" xfId="0" applyFont="1" applyFill="1" applyBorder="1" applyAlignment="1" applyProtection="1">
      <alignment horizontal="center" vertical="center" shrinkToFit="1"/>
      <protection locked="0"/>
    </xf>
    <xf numFmtId="0" fontId="4" fillId="34" borderId="4" xfId="0" applyFont="1" applyFill="1" applyBorder="1" applyAlignment="1" applyProtection="1">
      <alignment horizontal="center" vertical="center"/>
    </xf>
    <xf numFmtId="0" fontId="4" fillId="34" borderId="6" xfId="0" applyFont="1" applyFill="1" applyBorder="1" applyAlignment="1" applyProtection="1">
      <alignment horizontal="center" vertical="center"/>
    </xf>
    <xf numFmtId="181" fontId="3" fillId="0" borderId="1" xfId="0" applyNumberFormat="1" applyFont="1" applyBorder="1">
      <alignment vertical="center"/>
    </xf>
    <xf numFmtId="181" fontId="3" fillId="0" borderId="20" xfId="0" applyNumberFormat="1" applyFont="1" applyBorder="1">
      <alignment vertical="center"/>
    </xf>
    <xf numFmtId="181" fontId="3" fillId="0" borderId="6" xfId="0" applyNumberFormat="1" applyFont="1" applyBorder="1">
      <alignment vertical="center"/>
    </xf>
    <xf numFmtId="0" fontId="3" fillId="0" borderId="1" xfId="0" applyFont="1" applyBorder="1" applyAlignment="1">
      <alignment vertical="center" shrinkToFit="1"/>
    </xf>
    <xf numFmtId="0" fontId="3" fillId="0" borderId="20" xfId="0" applyFont="1" applyBorder="1" applyAlignment="1">
      <alignment vertical="center" shrinkToFit="1"/>
    </xf>
    <xf numFmtId="0" fontId="3" fillId="0" borderId="6" xfId="0" applyFont="1" applyBorder="1" applyAlignment="1">
      <alignment vertical="center" shrinkToFit="1"/>
    </xf>
    <xf numFmtId="49" fontId="9" fillId="37" borderId="6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5" xfId="0" applyFont="1" applyFill="1" applyBorder="1" applyAlignment="1" applyProtection="1">
      <alignment horizontal="center" vertical="center" shrinkToFit="1"/>
      <protection locked="0"/>
    </xf>
    <xf numFmtId="0" fontId="3" fillId="0" borderId="3" xfId="0" applyFont="1" applyFill="1" applyBorder="1" applyAlignment="1" applyProtection="1">
      <alignment horizontal="center" vertical="center" shrinkToFit="1"/>
      <protection locked="0"/>
    </xf>
    <xf numFmtId="0" fontId="11" fillId="3" borderId="19" xfId="0" applyFont="1" applyFill="1" applyBorder="1" applyAlignment="1" applyProtection="1">
      <alignment horizontal="center" vertical="center" shrinkToFit="1"/>
      <protection locked="0"/>
    </xf>
    <xf numFmtId="0" fontId="3" fillId="0" borderId="0" xfId="0" applyFont="1" applyFill="1" applyBorder="1" applyAlignment="1" applyProtection="1">
      <alignment vertical="center"/>
    </xf>
    <xf numFmtId="181" fontId="3" fillId="0" borderId="0" xfId="0" applyNumberFormat="1" applyFont="1" applyBorder="1">
      <alignment vertical="center"/>
    </xf>
    <xf numFmtId="0" fontId="3" fillId="0" borderId="1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181" fontId="3" fillId="0" borderId="23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vertical="center" shrinkToFit="1"/>
    </xf>
    <xf numFmtId="0" fontId="33" fillId="38" borderId="21" xfId="0" applyFont="1" applyFill="1" applyBorder="1" applyAlignment="1" applyProtection="1">
      <alignment horizontal="center" vertical="center" shrinkToFit="1"/>
    </xf>
    <xf numFmtId="0" fontId="3" fillId="38" borderId="20" xfId="0" applyFont="1" applyFill="1" applyBorder="1" applyAlignment="1" applyProtection="1">
      <alignment vertical="center" shrinkToFit="1"/>
      <protection locked="0"/>
    </xf>
    <xf numFmtId="181" fontId="3" fillId="38" borderId="24" xfId="0" applyNumberFormat="1" applyFont="1" applyFill="1" applyBorder="1" applyAlignment="1" applyProtection="1">
      <alignment vertical="center"/>
    </xf>
    <xf numFmtId="0" fontId="33" fillId="38" borderId="22" xfId="0" applyFont="1" applyFill="1" applyBorder="1" applyAlignment="1" applyProtection="1">
      <alignment horizontal="center" vertical="center" shrinkToFit="1"/>
    </xf>
    <xf numFmtId="0" fontId="3" fillId="38" borderId="6" xfId="0" applyFont="1" applyFill="1" applyBorder="1" applyAlignment="1" applyProtection="1">
      <alignment vertical="center" shrinkToFit="1"/>
      <protection locked="0"/>
    </xf>
    <xf numFmtId="181" fontId="3" fillId="38" borderId="25" xfId="0" applyNumberFormat="1" applyFont="1" applyFill="1" applyBorder="1" applyAlignment="1" applyProtection="1">
      <alignment vertical="center"/>
    </xf>
    <xf numFmtId="0" fontId="8" fillId="39" borderId="5" xfId="0" applyFont="1" applyFill="1" applyBorder="1" applyAlignment="1" applyProtection="1">
      <alignment horizontal="center" vertical="center"/>
    </xf>
    <xf numFmtId="0" fontId="3" fillId="0" borderId="20" xfId="0" applyFont="1" applyBorder="1" applyAlignment="1" applyProtection="1">
      <alignment vertical="center" shrinkToFit="1"/>
      <protection locked="0"/>
    </xf>
    <xf numFmtId="0" fontId="3" fillId="39" borderId="26" xfId="0" applyFont="1" applyFill="1" applyBorder="1">
      <alignment vertical="center"/>
    </xf>
    <xf numFmtId="0" fontId="3" fillId="39" borderId="27" xfId="0" applyFont="1" applyFill="1" applyBorder="1" applyAlignment="1">
      <alignment horizontal="center" vertical="center"/>
    </xf>
    <xf numFmtId="0" fontId="3" fillId="39" borderId="28" xfId="0" applyFont="1" applyFill="1" applyBorder="1" applyAlignment="1">
      <alignment horizontal="center" vertical="center"/>
    </xf>
    <xf numFmtId="0" fontId="14" fillId="39" borderId="11" xfId="0" applyFont="1" applyFill="1" applyBorder="1" applyAlignment="1">
      <alignment horizontal="center" vertical="center"/>
    </xf>
    <xf numFmtId="0" fontId="14" fillId="39" borderId="21" xfId="0" applyFont="1" applyFill="1" applyBorder="1" applyAlignment="1">
      <alignment horizontal="center" vertical="center"/>
    </xf>
    <xf numFmtId="0" fontId="3" fillId="39" borderId="21" xfId="0" applyFont="1" applyFill="1" applyBorder="1" applyAlignment="1">
      <alignment horizontal="center" vertical="center"/>
    </xf>
    <xf numFmtId="0" fontId="3" fillId="39" borderId="22" xfId="0" applyFont="1" applyFill="1" applyBorder="1" applyAlignment="1">
      <alignment horizontal="center" vertical="center"/>
    </xf>
    <xf numFmtId="181" fontId="3" fillId="39" borderId="1" xfId="0" applyNumberFormat="1" applyFont="1" applyFill="1" applyBorder="1">
      <alignment vertical="center"/>
    </xf>
    <xf numFmtId="181" fontId="3" fillId="39" borderId="23" xfId="0" applyNumberFormat="1" applyFont="1" applyFill="1" applyBorder="1">
      <alignment vertical="center"/>
    </xf>
    <xf numFmtId="181" fontId="3" fillId="39" borderId="20" xfId="0" applyNumberFormat="1" applyFont="1" applyFill="1" applyBorder="1">
      <alignment vertical="center"/>
    </xf>
    <xf numFmtId="181" fontId="3" fillId="39" borderId="24" xfId="0" applyNumberFormat="1" applyFont="1" applyFill="1" applyBorder="1">
      <alignment vertical="center"/>
    </xf>
    <xf numFmtId="181" fontId="3" fillId="39" borderId="6" xfId="0" applyNumberFormat="1" applyFont="1" applyFill="1" applyBorder="1">
      <alignment vertical="center"/>
    </xf>
    <xf numFmtId="181" fontId="3" fillId="39" borderId="25" xfId="0" applyNumberFormat="1" applyFont="1" applyFill="1" applyBorder="1">
      <alignment vertical="center"/>
    </xf>
    <xf numFmtId="0" fontId="3" fillId="36" borderId="1" xfId="0" applyFont="1" applyFill="1" applyBorder="1" applyAlignment="1" applyProtection="1">
      <alignment horizontal="center" vertical="center" shrinkToFit="1"/>
      <protection locked="0"/>
    </xf>
    <xf numFmtId="0" fontId="3" fillId="36" borderId="5" xfId="0" applyFont="1" applyFill="1" applyBorder="1" applyAlignment="1" applyProtection="1">
      <alignment horizontal="center" vertical="center" shrinkToFit="1"/>
      <protection locked="0"/>
    </xf>
    <xf numFmtId="0" fontId="3" fillId="36" borderId="6" xfId="0" applyFont="1" applyFill="1" applyBorder="1" applyAlignment="1" applyProtection="1">
      <alignment horizontal="center" vertical="center" shrinkToFit="1"/>
      <protection locked="0"/>
    </xf>
    <xf numFmtId="0" fontId="3" fillId="36" borderId="3" xfId="0" applyFont="1" applyFill="1" applyBorder="1" applyAlignment="1" applyProtection="1">
      <alignment horizontal="center" vertical="center" shrinkToFit="1"/>
      <protection locked="0"/>
    </xf>
    <xf numFmtId="0" fontId="8" fillId="34" borderId="51" xfId="0" applyFont="1" applyFill="1" applyBorder="1" applyAlignment="1" applyProtection="1">
      <alignment horizontal="left" vertical="center"/>
      <protection locked="0"/>
    </xf>
    <xf numFmtId="0" fontId="8" fillId="36" borderId="52" xfId="0" applyFont="1" applyFill="1" applyBorder="1" applyAlignment="1" applyProtection="1">
      <alignment horizontal="center" vertical="center"/>
      <protection locked="0"/>
    </xf>
    <xf numFmtId="0" fontId="4" fillId="34" borderId="6" xfId="0" applyFont="1" applyFill="1" applyBorder="1" applyAlignment="1" applyProtection="1">
      <alignment horizontal="center" vertical="center" wrapText="1" shrinkToFit="1"/>
    </xf>
    <xf numFmtId="0" fontId="8" fillId="34" borderId="51" xfId="0" applyFont="1" applyFill="1" applyBorder="1" applyAlignment="1" applyProtection="1">
      <alignment horizontal="center" vertical="center"/>
      <protection locked="0"/>
    </xf>
    <xf numFmtId="0" fontId="3" fillId="34" borderId="4" xfId="0" applyFont="1" applyFill="1" applyBorder="1" applyAlignment="1" applyProtection="1">
      <alignment horizontal="center" vertical="center" wrapText="1" shrinkToFit="1"/>
    </xf>
    <xf numFmtId="0" fontId="3" fillId="0" borderId="0" xfId="0" applyFont="1" applyAlignment="1">
      <alignment vertical="center" shrinkToFi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8" fillId="34" borderId="50" xfId="0" applyFont="1" applyFill="1" applyBorder="1" applyProtection="1">
      <alignment vertical="center"/>
      <protection locked="0"/>
    </xf>
    <xf numFmtId="0" fontId="8" fillId="34" borderId="51" xfId="0" applyFont="1" applyFill="1" applyBorder="1" applyProtection="1">
      <alignment vertical="center"/>
      <protection locked="0"/>
    </xf>
    <xf numFmtId="0" fontId="8" fillId="34" borderId="52" xfId="0" applyFont="1" applyFill="1" applyBorder="1" applyProtection="1">
      <alignment vertical="center"/>
      <protection locked="0"/>
    </xf>
    <xf numFmtId="0" fontId="8" fillId="39" borderId="51" xfId="0" applyFont="1" applyFill="1" applyBorder="1" applyAlignment="1">
      <alignment horizontal="center" vertical="center"/>
    </xf>
    <xf numFmtId="0" fontId="4" fillId="34" borderId="7" xfId="0" applyFont="1" applyFill="1" applyBorder="1" applyAlignment="1">
      <alignment horizontal="center" vertical="center" shrinkToFit="1"/>
    </xf>
    <xf numFmtId="180" fontId="3" fillId="34" borderId="1" xfId="0" applyNumberFormat="1" applyFont="1" applyFill="1" applyBorder="1" applyAlignment="1">
      <alignment horizontal="center" vertical="center"/>
    </xf>
    <xf numFmtId="0" fontId="4" fillId="34" borderId="4" xfId="0" applyFont="1" applyFill="1" applyBorder="1" applyAlignment="1">
      <alignment horizontal="center" vertical="center"/>
    </xf>
    <xf numFmtId="0" fontId="4" fillId="34" borderId="6" xfId="0" applyFont="1" applyFill="1" applyBorder="1" applyAlignment="1">
      <alignment horizontal="center" vertical="center"/>
    </xf>
    <xf numFmtId="0" fontId="12" fillId="34" borderId="19" xfId="0" applyFont="1" applyFill="1" applyBorder="1" applyAlignment="1">
      <alignment horizontal="center" vertical="center" shrinkToFit="1"/>
    </xf>
    <xf numFmtId="177" fontId="3" fillId="34" borderId="6" xfId="0" applyNumberFormat="1" applyFont="1" applyFill="1" applyBorder="1" applyAlignment="1">
      <alignment horizontal="center" vertical="center"/>
    </xf>
    <xf numFmtId="0" fontId="3" fillId="34" borderId="4" xfId="0" applyFont="1" applyFill="1" applyBorder="1" applyAlignment="1">
      <alignment horizontal="center" vertical="center" wrapText="1" shrinkToFit="1"/>
    </xf>
    <xf numFmtId="0" fontId="3" fillId="0" borderId="1" xfId="0" applyFont="1" applyBorder="1" applyAlignment="1" applyProtection="1">
      <alignment horizontal="center" vertical="center" shrinkToFit="1"/>
      <protection locked="0"/>
    </xf>
    <xf numFmtId="0" fontId="4" fillId="0" borderId="12" xfId="0" applyFont="1" applyBorder="1" applyAlignment="1" applyProtection="1">
      <alignment horizontal="center" vertical="center"/>
      <protection locked="0"/>
    </xf>
    <xf numFmtId="0" fontId="4" fillId="0" borderId="13" xfId="0" applyFont="1" applyBorder="1" applyAlignment="1" applyProtection="1">
      <alignment horizontal="center" vertical="center"/>
      <protection locked="0"/>
    </xf>
    <xf numFmtId="0" fontId="4" fillId="0" borderId="14" xfId="0" applyFont="1" applyBorder="1" applyAlignment="1" applyProtection="1">
      <alignment horizontal="center" vertical="center"/>
      <protection locked="0"/>
    </xf>
    <xf numFmtId="0" fontId="12" fillId="0" borderId="7" xfId="0" applyFont="1" applyBorder="1" applyAlignment="1">
      <alignment horizontal="center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30" xfId="0" applyFont="1" applyBorder="1" applyAlignment="1" applyProtection="1">
      <alignment horizontal="center" vertical="center" shrinkToFit="1"/>
      <protection locked="0"/>
    </xf>
    <xf numFmtId="0" fontId="4" fillId="0" borderId="16" xfId="0" applyFont="1" applyBorder="1" applyAlignment="1" applyProtection="1">
      <alignment horizontal="center" vertical="center"/>
      <protection locked="0"/>
    </xf>
    <xf numFmtId="0" fontId="4" fillId="0" borderId="17" xfId="0" applyFont="1" applyBorder="1" applyAlignment="1" applyProtection="1">
      <alignment horizontal="center" vertical="center"/>
      <protection locked="0"/>
    </xf>
    <xf numFmtId="0" fontId="4" fillId="0" borderId="18" xfId="0" applyFont="1" applyBorder="1" applyAlignment="1" applyProtection="1">
      <alignment horizontal="center" vertical="center"/>
      <protection locked="0"/>
    </xf>
    <xf numFmtId="0" fontId="12" fillId="0" borderId="19" xfId="0" applyFont="1" applyBorder="1" applyAlignment="1">
      <alignment horizontal="center" vertical="center" shrinkToFit="1"/>
    </xf>
    <xf numFmtId="49" fontId="3" fillId="0" borderId="6" xfId="0" applyNumberFormat="1" applyFont="1" applyBorder="1" applyAlignment="1">
      <alignment horizontal="center" vertical="center"/>
    </xf>
    <xf numFmtId="0" fontId="13" fillId="36" borderId="10" xfId="0" applyFont="1" applyFill="1" applyBorder="1" applyAlignment="1">
      <alignment horizontal="center" vertical="center"/>
    </xf>
    <xf numFmtId="179" fontId="9" fillId="36" borderId="9" xfId="0" applyNumberFormat="1" applyFont="1" applyFill="1" applyBorder="1" applyAlignment="1">
      <alignment horizontal="center" vertical="center"/>
    </xf>
    <xf numFmtId="0" fontId="13" fillId="36" borderId="5" xfId="0" applyFont="1" applyFill="1" applyBorder="1" applyAlignment="1">
      <alignment horizontal="center" vertical="center"/>
    </xf>
    <xf numFmtId="0" fontId="13" fillId="35" borderId="5" xfId="0" applyFont="1" applyFill="1" applyBorder="1" applyAlignment="1">
      <alignment horizontal="center" vertical="center"/>
    </xf>
    <xf numFmtId="0" fontId="13" fillId="35" borderId="10" xfId="0" applyFont="1" applyFill="1" applyBorder="1" applyAlignment="1">
      <alignment horizontal="center" vertical="center"/>
    </xf>
    <xf numFmtId="0" fontId="3" fillId="36" borderId="0" xfId="0" applyFont="1" applyFill="1">
      <alignment vertical="center"/>
    </xf>
    <xf numFmtId="0" fontId="35" fillId="0" borderId="0" xfId="0" applyFont="1">
      <alignment vertical="center"/>
    </xf>
    <xf numFmtId="0" fontId="37" fillId="0" borderId="0" xfId="0" applyFont="1" applyAlignment="1">
      <alignment horizontal="center" vertical="center"/>
    </xf>
    <xf numFmtId="0" fontId="37" fillId="0" borderId="0" xfId="0" applyFont="1">
      <alignment vertical="center"/>
    </xf>
    <xf numFmtId="0" fontId="37" fillId="0" borderId="46" xfId="0" applyFont="1" applyBorder="1" applyAlignment="1">
      <alignment horizontal="center" vertical="center"/>
    </xf>
    <xf numFmtId="0" fontId="37" fillId="0" borderId="46" xfId="0" applyFont="1" applyBorder="1" applyAlignment="1">
      <alignment horizontal="center" vertical="center" wrapText="1"/>
    </xf>
    <xf numFmtId="0" fontId="38" fillId="0" borderId="54" xfId="0" applyFont="1" applyBorder="1" applyAlignment="1">
      <alignment horizontal="center" vertical="center" wrapText="1"/>
    </xf>
    <xf numFmtId="0" fontId="37" fillId="0" borderId="0" xfId="0" applyFont="1" applyAlignment="1">
      <alignment horizontal="center" vertical="center" wrapText="1"/>
    </xf>
    <xf numFmtId="0" fontId="37" fillId="0" borderId="9" xfId="0" applyFont="1" applyBorder="1" applyAlignment="1">
      <alignment horizontal="center" vertical="center"/>
    </xf>
    <xf numFmtId="0" fontId="37" fillId="0" borderId="55" xfId="0" applyFont="1" applyBorder="1" applyAlignment="1">
      <alignment horizontal="center" vertical="center"/>
    </xf>
    <xf numFmtId="181" fontId="37" fillId="0" borderId="0" xfId="0" applyNumberFormat="1" applyFont="1" applyAlignment="1">
      <alignment horizontal="center" vertical="center"/>
    </xf>
    <xf numFmtId="0" fontId="37" fillId="0" borderId="11" xfId="0" applyFont="1" applyBorder="1" applyAlignment="1">
      <alignment horizontal="center" vertical="center"/>
    </xf>
    <xf numFmtId="0" fontId="37" fillId="0" borderId="23" xfId="0" applyFont="1" applyBorder="1" applyAlignment="1">
      <alignment horizontal="center" vertical="center"/>
    </xf>
    <xf numFmtId="0" fontId="37" fillId="0" borderId="58" xfId="0" applyFont="1" applyBorder="1">
      <alignment vertical="center"/>
    </xf>
    <xf numFmtId="6" fontId="37" fillId="39" borderId="61" xfId="43" applyFont="1" applyFill="1" applyBorder="1" applyAlignment="1">
      <alignment horizontal="center" vertical="center"/>
    </xf>
    <xf numFmtId="0" fontId="37" fillId="0" borderId="62" xfId="0" applyFont="1" applyBorder="1">
      <alignment vertical="center"/>
    </xf>
    <xf numFmtId="6" fontId="37" fillId="39" borderId="64" xfId="43" applyFont="1" applyFill="1" applyBorder="1" applyAlignment="1">
      <alignment horizontal="center" vertical="center"/>
    </xf>
    <xf numFmtId="181" fontId="37" fillId="0" borderId="65" xfId="0" applyNumberFormat="1" applyFont="1" applyBorder="1">
      <alignment vertical="center"/>
    </xf>
    <xf numFmtId="6" fontId="37" fillId="39" borderId="67" xfId="43" applyFont="1" applyFill="1" applyBorder="1" applyAlignment="1">
      <alignment horizontal="center" vertical="center"/>
    </xf>
    <xf numFmtId="181" fontId="35" fillId="0" borderId="0" xfId="0" applyNumberFormat="1" applyFont="1">
      <alignment vertical="center"/>
    </xf>
    <xf numFmtId="0" fontId="37" fillId="41" borderId="60" xfId="0" applyFont="1" applyFill="1" applyBorder="1" applyAlignment="1" applyProtection="1">
      <alignment horizontal="center" vertical="center"/>
      <protection locked="0"/>
    </xf>
    <xf numFmtId="0" fontId="8" fillId="34" borderId="51" xfId="0" applyFont="1" applyFill="1" applyBorder="1" applyAlignment="1" applyProtection="1">
      <alignment horizontal="center" vertical="center"/>
      <protection locked="0"/>
    </xf>
    <xf numFmtId="0" fontId="37" fillId="41" borderId="22" xfId="0" applyFont="1" applyFill="1" applyBorder="1" applyAlignment="1" applyProtection="1">
      <alignment horizontal="center" vertical="center"/>
      <protection locked="0"/>
    </xf>
    <xf numFmtId="38" fontId="37" fillId="41" borderId="22" xfId="42" applyFont="1" applyFill="1" applyBorder="1" applyAlignment="1" applyProtection="1">
      <alignment horizontal="center" vertical="center"/>
      <protection locked="0"/>
    </xf>
    <xf numFmtId="0" fontId="37" fillId="0" borderId="20" xfId="0" applyFont="1" applyBorder="1" applyAlignment="1">
      <alignment horizontal="center" vertical="center"/>
    </xf>
    <xf numFmtId="0" fontId="37" fillId="41" borderId="20" xfId="0" applyFont="1" applyFill="1" applyBorder="1" applyProtection="1">
      <alignment vertical="center"/>
      <protection locked="0"/>
    </xf>
    <xf numFmtId="181" fontId="39" fillId="0" borderId="20" xfId="0" applyNumberFormat="1" applyFont="1" applyBorder="1" applyProtection="1">
      <alignment vertical="center"/>
      <protection locked="0"/>
    </xf>
    <xf numFmtId="6" fontId="37" fillId="39" borderId="24" xfId="43" applyFont="1" applyFill="1" applyBorder="1" applyAlignment="1">
      <alignment horizontal="center" vertical="center"/>
    </xf>
    <xf numFmtId="6" fontId="37" fillId="39" borderId="25" xfId="43" applyFont="1" applyFill="1" applyBorder="1" applyAlignment="1">
      <alignment horizontal="center" vertical="center"/>
    </xf>
    <xf numFmtId="6" fontId="37" fillId="39" borderId="36" xfId="43" applyFont="1" applyFill="1" applyBorder="1" applyAlignment="1">
      <alignment horizontal="center" vertical="center"/>
    </xf>
    <xf numFmtId="0" fontId="37" fillId="0" borderId="32" xfId="0" applyFont="1" applyBorder="1" applyAlignment="1">
      <alignment horizontal="center" vertical="center" wrapText="1"/>
    </xf>
    <xf numFmtId="0" fontId="37" fillId="0" borderId="47" xfId="0" applyFont="1" applyBorder="1" applyAlignment="1">
      <alignment horizontal="center" vertical="center" wrapText="1"/>
    </xf>
    <xf numFmtId="181" fontId="39" fillId="39" borderId="50" xfId="0" applyNumberFormat="1" applyFont="1" applyFill="1" applyBorder="1">
      <alignment vertical="center"/>
    </xf>
    <xf numFmtId="38" fontId="37" fillId="41" borderId="69" xfId="42" applyFont="1" applyFill="1" applyBorder="1" applyAlignment="1" applyProtection="1">
      <alignment horizontal="center" vertical="center"/>
      <protection locked="0"/>
    </xf>
    <xf numFmtId="38" fontId="37" fillId="41" borderId="21" xfId="42" applyFont="1" applyFill="1" applyBorder="1" applyAlignment="1" applyProtection="1">
      <alignment horizontal="center" vertical="center"/>
      <protection locked="0"/>
    </xf>
    <xf numFmtId="0" fontId="36" fillId="0" borderId="68" xfId="0" applyFont="1" applyBorder="1" applyAlignment="1">
      <alignment horizontal="center" vertical="center" wrapText="1"/>
    </xf>
    <xf numFmtId="0" fontId="41" fillId="0" borderId="0" xfId="0" applyFont="1" applyFill="1" applyAlignment="1" applyProtection="1">
      <alignment vertical="top" wrapText="1" shrinkToFit="1"/>
    </xf>
    <xf numFmtId="179" fontId="9" fillId="38" borderId="9" xfId="0" applyNumberFormat="1" applyFont="1" applyFill="1" applyBorder="1" applyAlignment="1">
      <alignment horizontal="center" vertical="center"/>
    </xf>
    <xf numFmtId="0" fontId="37" fillId="0" borderId="62" xfId="0" applyFont="1" applyBorder="1" applyAlignment="1">
      <alignment vertical="center" shrinkToFit="1"/>
    </xf>
    <xf numFmtId="0" fontId="39" fillId="0" borderId="0" xfId="0" applyFont="1" applyAlignment="1">
      <alignment horizontal="right" vertical="center"/>
    </xf>
    <xf numFmtId="0" fontId="39" fillId="0" borderId="0" xfId="0" applyFont="1">
      <alignment vertical="center"/>
    </xf>
    <xf numFmtId="0" fontId="38" fillId="0" borderId="62" xfId="0" applyFont="1" applyBorder="1" applyAlignment="1">
      <alignment vertical="center"/>
    </xf>
    <xf numFmtId="181" fontId="35" fillId="0" borderId="65" xfId="0" applyNumberFormat="1" applyFont="1" applyBorder="1" applyAlignment="1">
      <alignment vertical="center"/>
    </xf>
    <xf numFmtId="0" fontId="37" fillId="0" borderId="49" xfId="0" applyFont="1" applyBorder="1" applyAlignment="1">
      <alignment vertical="center"/>
    </xf>
    <xf numFmtId="0" fontId="37" fillId="0" borderId="58" xfId="0" applyFont="1" applyBorder="1" applyAlignment="1">
      <alignment vertical="center"/>
    </xf>
    <xf numFmtId="0" fontId="8" fillId="34" borderId="35" xfId="0" applyFont="1" applyFill="1" applyBorder="1" applyProtection="1">
      <alignment vertical="center"/>
      <protection locked="0"/>
    </xf>
    <xf numFmtId="0" fontId="8" fillId="34" borderId="54" xfId="0" applyFont="1" applyFill="1" applyBorder="1" applyAlignment="1" applyProtection="1">
      <alignment horizontal="right" vertical="center"/>
      <protection locked="0"/>
    </xf>
    <xf numFmtId="0" fontId="8" fillId="34" borderId="71" xfId="0" applyFont="1" applyFill="1" applyBorder="1" applyAlignment="1" applyProtection="1">
      <alignment horizontal="left" vertical="center"/>
      <protection locked="0"/>
    </xf>
    <xf numFmtId="0" fontId="8" fillId="34" borderId="70" xfId="0" applyFont="1" applyFill="1" applyBorder="1" applyAlignment="1" applyProtection="1">
      <alignment horizontal="right" vertical="center"/>
      <protection locked="0"/>
    </xf>
    <xf numFmtId="0" fontId="8" fillId="34" borderId="19" xfId="0" applyFont="1" applyFill="1" applyBorder="1" applyAlignment="1" applyProtection="1">
      <alignment vertical="center"/>
      <protection locked="0"/>
    </xf>
    <xf numFmtId="0" fontId="8" fillId="34" borderId="35" xfId="0" applyFont="1" applyFill="1" applyBorder="1" applyAlignment="1" applyProtection="1">
      <alignment vertical="center"/>
      <protection locked="0"/>
    </xf>
    <xf numFmtId="0" fontId="8" fillId="34" borderId="27" xfId="0" applyFont="1" applyFill="1" applyBorder="1" applyAlignment="1" applyProtection="1">
      <alignment horizontal="left" vertical="center"/>
      <protection locked="0"/>
    </xf>
    <xf numFmtId="0" fontId="8" fillId="34" borderId="78" xfId="0" applyFont="1" applyFill="1" applyBorder="1" applyAlignment="1" applyProtection="1">
      <alignment vertical="center"/>
      <protection locked="0"/>
    </xf>
    <xf numFmtId="0" fontId="4" fillId="36" borderId="6" xfId="0" applyFont="1" applyFill="1" applyBorder="1" applyAlignment="1">
      <alignment horizontal="center" vertical="center" shrinkToFit="1"/>
    </xf>
    <xf numFmtId="0" fontId="4" fillId="36" borderId="1" xfId="0" applyFont="1" applyFill="1" applyBorder="1" applyAlignment="1" applyProtection="1">
      <alignment horizontal="center" vertical="center" shrinkToFit="1"/>
      <protection locked="0"/>
    </xf>
    <xf numFmtId="0" fontId="4" fillId="36" borderId="6" xfId="0" applyFont="1" applyFill="1" applyBorder="1" applyAlignment="1" applyProtection="1">
      <alignment horizontal="center" vertical="center" shrinkToFit="1"/>
      <protection locked="0"/>
    </xf>
    <xf numFmtId="57" fontId="4" fillId="3" borderId="19" xfId="0" applyNumberFormat="1" applyFont="1" applyFill="1" applyBorder="1" applyAlignment="1" applyProtection="1">
      <alignment horizontal="center" vertical="center" shrinkToFit="1"/>
      <protection locked="0"/>
    </xf>
    <xf numFmtId="0" fontId="4" fillId="36" borderId="19" xfId="0" applyFont="1" applyFill="1" applyBorder="1" applyAlignment="1">
      <alignment horizontal="center" vertical="center" shrinkToFit="1"/>
    </xf>
    <xf numFmtId="57" fontId="4" fillId="3" borderId="50" xfId="0" applyNumberFormat="1" applyFont="1" applyFill="1" applyBorder="1" applyAlignment="1" applyProtection="1">
      <alignment horizontal="center" vertical="center" shrinkToFit="1"/>
      <protection locked="0"/>
    </xf>
    <xf numFmtId="0" fontId="4" fillId="36" borderId="50" xfId="0" applyFont="1" applyFill="1" applyBorder="1" applyAlignment="1">
      <alignment horizontal="center" vertical="center" shrinkToFit="1"/>
    </xf>
    <xf numFmtId="57" fontId="4" fillId="3" borderId="19" xfId="0" applyNumberFormat="1" applyFont="1" applyFill="1" applyBorder="1" applyAlignment="1" applyProtection="1">
      <alignment horizontal="center" vertical="center" shrinkToFit="1"/>
      <protection locked="0"/>
    </xf>
    <xf numFmtId="0" fontId="4" fillId="34" borderId="19" xfId="0" applyFont="1" applyFill="1" applyBorder="1" applyAlignment="1">
      <alignment horizontal="center" vertical="center" shrinkToFit="1"/>
    </xf>
    <xf numFmtId="0" fontId="4" fillId="0" borderId="7" xfId="0" applyFont="1" applyBorder="1" applyAlignment="1" applyProtection="1">
      <alignment horizontal="center" vertical="center" shrinkToFit="1"/>
      <protection locked="0"/>
    </xf>
    <xf numFmtId="0" fontId="4" fillId="0" borderId="19" xfId="0" applyFont="1" applyBorder="1" applyAlignment="1" applyProtection="1">
      <alignment horizontal="center" vertical="center" shrinkToFit="1"/>
      <protection locked="0"/>
    </xf>
    <xf numFmtId="0" fontId="0" fillId="0" borderId="0" xfId="0">
      <alignment vertical="center"/>
    </xf>
    <xf numFmtId="0" fontId="3" fillId="36" borderId="26" xfId="0" applyFont="1" applyFill="1" applyBorder="1">
      <alignment vertical="center"/>
    </xf>
    <xf numFmtId="0" fontId="3" fillId="36" borderId="27" xfId="0" applyFont="1" applyFill="1" applyBorder="1" applyAlignment="1">
      <alignment horizontal="center" vertical="center"/>
    </xf>
    <xf numFmtId="0" fontId="3" fillId="36" borderId="28" xfId="0" applyFont="1" applyFill="1" applyBorder="1" applyAlignment="1">
      <alignment horizontal="center" vertical="center"/>
    </xf>
    <xf numFmtId="0" fontId="3" fillId="44" borderId="52" xfId="0" applyFont="1" applyFill="1" applyBorder="1" applyAlignment="1">
      <alignment horizontal="center" vertical="center"/>
    </xf>
    <xf numFmtId="0" fontId="3" fillId="44" borderId="20" xfId="0" applyFont="1" applyFill="1" applyBorder="1" applyAlignment="1">
      <alignment horizontal="center" vertical="center"/>
    </xf>
    <xf numFmtId="0" fontId="14" fillId="36" borderId="11" xfId="0" applyFont="1" applyFill="1" applyBorder="1" applyAlignment="1">
      <alignment horizontal="center" vertical="center"/>
    </xf>
    <xf numFmtId="0" fontId="3" fillId="0" borderId="1" xfId="0" applyFont="1" applyBorder="1" applyAlignment="1" applyProtection="1">
      <alignment vertical="center" shrinkToFit="1"/>
      <protection locked="0"/>
    </xf>
    <xf numFmtId="182" fontId="3" fillId="0" borderId="1" xfId="0" applyNumberFormat="1" applyFont="1" applyBorder="1" applyProtection="1">
      <alignment vertical="center"/>
      <protection locked="0"/>
    </xf>
    <xf numFmtId="182" fontId="3" fillId="36" borderId="1" xfId="0" applyNumberFormat="1" applyFont="1" applyFill="1" applyBorder="1">
      <alignment vertical="center"/>
    </xf>
    <xf numFmtId="182" fontId="3" fillId="36" borderId="23" xfId="0" applyNumberFormat="1" applyFont="1" applyFill="1" applyBorder="1">
      <alignment vertical="center"/>
    </xf>
    <xf numFmtId="0" fontId="0" fillId="0" borderId="52" xfId="0" applyBorder="1">
      <alignment vertical="center"/>
    </xf>
    <xf numFmtId="182" fontId="0" fillId="0" borderId="20" xfId="0" applyNumberFormat="1" applyBorder="1">
      <alignment vertical="center"/>
    </xf>
    <xf numFmtId="0" fontId="14" fillId="36" borderId="21" xfId="0" applyFont="1" applyFill="1" applyBorder="1" applyAlignment="1">
      <alignment horizontal="center" vertical="center"/>
    </xf>
    <xf numFmtId="182" fontId="3" fillId="0" borderId="20" xfId="0" applyNumberFormat="1" applyFont="1" applyBorder="1" applyProtection="1">
      <alignment vertical="center"/>
      <protection locked="0"/>
    </xf>
    <xf numFmtId="182" fontId="3" fillId="36" borderId="20" xfId="0" applyNumberFormat="1" applyFont="1" applyFill="1" applyBorder="1">
      <alignment vertical="center"/>
    </xf>
    <xf numFmtId="182" fontId="3" fillId="36" borderId="24" xfId="0" applyNumberFormat="1" applyFont="1" applyFill="1" applyBorder="1">
      <alignment vertical="center"/>
    </xf>
    <xf numFmtId="0" fontId="3" fillId="36" borderId="21" xfId="0" applyFont="1" applyFill="1" applyBorder="1" applyAlignment="1">
      <alignment horizontal="center" vertical="center"/>
    </xf>
    <xf numFmtId="0" fontId="3" fillId="36" borderId="22" xfId="0" applyFont="1" applyFill="1" applyBorder="1" applyAlignment="1">
      <alignment horizontal="center" vertical="center"/>
    </xf>
    <xf numFmtId="0" fontId="3" fillId="0" borderId="6" xfId="0" applyFont="1" applyBorder="1" applyAlignment="1" applyProtection="1">
      <alignment vertical="center" shrinkToFit="1"/>
      <protection locked="0"/>
    </xf>
    <xf numFmtId="182" fontId="3" fillId="0" borderId="6" xfId="0" applyNumberFormat="1" applyFont="1" applyBorder="1" applyProtection="1">
      <alignment vertical="center"/>
      <protection locked="0"/>
    </xf>
    <xf numFmtId="182" fontId="3" fillId="36" borderId="6" xfId="0" applyNumberFormat="1" applyFont="1" applyFill="1" applyBorder="1">
      <alignment vertical="center"/>
    </xf>
    <xf numFmtId="182" fontId="3" fillId="36" borderId="25" xfId="0" applyNumberFormat="1" applyFont="1" applyFill="1" applyBorder="1">
      <alignment vertical="center"/>
    </xf>
    <xf numFmtId="183" fontId="0" fillId="44" borderId="0" xfId="0" applyNumberFormat="1" applyFill="1" applyAlignment="1">
      <alignment horizontal="center" vertical="center"/>
    </xf>
    <xf numFmtId="182" fontId="0" fillId="44" borderId="0" xfId="0" applyNumberFormat="1" applyFill="1" applyAlignment="1">
      <alignment horizontal="center" vertical="center"/>
    </xf>
    <xf numFmtId="0" fontId="3" fillId="0" borderId="7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3" fillId="38" borderId="21" xfId="0" applyFont="1" applyFill="1" applyBorder="1" applyAlignment="1">
      <alignment horizontal="center" vertical="center" shrinkToFit="1"/>
    </xf>
    <xf numFmtId="182" fontId="3" fillId="38" borderId="24" xfId="0" applyNumberFormat="1" applyFont="1" applyFill="1" applyBorder="1">
      <alignment vertical="center"/>
    </xf>
    <xf numFmtId="178" fontId="3" fillId="0" borderId="52" xfId="0" applyNumberFormat="1" applyFont="1" applyBorder="1">
      <alignment vertical="center"/>
    </xf>
    <xf numFmtId="182" fontId="3" fillId="0" borderId="20" xfId="0" applyNumberFormat="1" applyFont="1" applyBorder="1">
      <alignment vertical="center"/>
    </xf>
    <xf numFmtId="0" fontId="3" fillId="0" borderId="52" xfId="0" applyFont="1" applyBorder="1">
      <alignment vertical="center"/>
    </xf>
    <xf numFmtId="0" fontId="33" fillId="38" borderId="22" xfId="0" applyFont="1" applyFill="1" applyBorder="1" applyAlignment="1">
      <alignment horizontal="center" vertical="center" shrinkToFit="1"/>
    </xf>
    <xf numFmtId="182" fontId="3" fillId="38" borderId="25" xfId="0" applyNumberFormat="1" applyFont="1" applyFill="1" applyBorder="1">
      <alignment vertical="center"/>
    </xf>
    <xf numFmtId="182" fontId="3" fillId="44" borderId="0" xfId="0" applyNumberFormat="1" applyFont="1" applyFill="1">
      <alignment vertical="center"/>
    </xf>
    <xf numFmtId="0" fontId="8" fillId="36" borderId="51" xfId="0" applyFont="1" applyFill="1" applyBorder="1" applyAlignment="1" applyProtection="1">
      <alignment horizontal="center" vertical="center"/>
      <protection locked="0"/>
    </xf>
    <xf numFmtId="0" fontId="11" fillId="0" borderId="29" xfId="0" applyFont="1" applyBorder="1" applyAlignment="1">
      <alignment horizontal="center" vertical="center"/>
    </xf>
    <xf numFmtId="0" fontId="4" fillId="34" borderId="19" xfId="0" applyFont="1" applyFill="1" applyBorder="1" applyAlignment="1">
      <alignment horizontal="center" vertical="center" wrapText="1" shrinkToFit="1"/>
    </xf>
    <xf numFmtId="179" fontId="9" fillId="36" borderId="1" xfId="0" applyNumberFormat="1" applyFont="1" applyFill="1" applyBorder="1" applyAlignment="1">
      <alignment horizontal="center" vertical="center"/>
    </xf>
    <xf numFmtId="179" fontId="9" fillId="38" borderId="1" xfId="0" applyNumberFormat="1" applyFont="1" applyFill="1" applyBorder="1" applyAlignment="1">
      <alignment horizontal="center" vertical="center"/>
    </xf>
    <xf numFmtId="0" fontId="39" fillId="0" borderId="0" xfId="0" applyFont="1" applyFill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37" borderId="0" xfId="0" applyFont="1" applyFill="1" applyAlignment="1">
      <alignment horizontal="center" vertical="center"/>
    </xf>
    <xf numFmtId="0" fontId="3" fillId="43" borderId="56" xfId="0" applyFont="1" applyFill="1" applyBorder="1" applyAlignment="1" applyProtection="1">
      <alignment horizontal="center" vertical="center" wrapText="1" shrinkToFit="1"/>
      <protection locked="0"/>
    </xf>
    <xf numFmtId="178" fontId="3" fillId="43" borderId="68" xfId="0" applyNumberFormat="1" applyFont="1" applyFill="1" applyBorder="1" applyAlignment="1" applyProtection="1">
      <alignment horizontal="center" vertical="center" wrapText="1"/>
      <protection locked="0"/>
    </xf>
    <xf numFmtId="0" fontId="3" fillId="43" borderId="68" xfId="0" applyFont="1" applyFill="1" applyBorder="1" applyAlignment="1" applyProtection="1">
      <alignment horizontal="center" vertical="center" wrapText="1"/>
      <protection locked="0"/>
    </xf>
    <xf numFmtId="0" fontId="8" fillId="43" borderId="80" xfId="0" applyFont="1" applyFill="1" applyBorder="1" applyAlignment="1" applyProtection="1">
      <alignment horizontal="center" vertical="center"/>
      <protection locked="0"/>
    </xf>
    <xf numFmtId="0" fontId="8" fillId="43" borderId="56" xfId="0" applyFont="1" applyFill="1" applyBorder="1" applyAlignment="1" applyProtection="1">
      <alignment horizontal="center" vertical="center"/>
      <protection locked="0"/>
    </xf>
    <xf numFmtId="0" fontId="8" fillId="43" borderId="57" xfId="0" applyFont="1" applyFill="1" applyBorder="1" applyAlignment="1" applyProtection="1">
      <alignment horizontal="center" vertical="center"/>
      <protection locked="0"/>
    </xf>
    <xf numFmtId="182" fontId="0" fillId="44" borderId="73" xfId="0" applyNumberFormat="1" applyFill="1" applyBorder="1" applyAlignment="1">
      <alignment horizontal="center" vertical="center"/>
    </xf>
    <xf numFmtId="0" fontId="0" fillId="44" borderId="76" xfId="0" applyFill="1" applyBorder="1" applyAlignment="1">
      <alignment horizontal="center" vertical="center"/>
    </xf>
    <xf numFmtId="0" fontId="3" fillId="34" borderId="53" xfId="0" applyFont="1" applyFill="1" applyBorder="1" applyAlignment="1" applyProtection="1">
      <alignment horizontal="center" vertical="center" shrinkToFit="1"/>
      <protection locked="0"/>
    </xf>
    <xf numFmtId="0" fontId="4" fillId="3" borderId="7" xfId="0" applyFont="1" applyFill="1" applyBorder="1" applyAlignment="1" applyProtection="1">
      <alignment horizontal="center" vertical="center" shrinkToFit="1"/>
      <protection locked="0"/>
    </xf>
    <xf numFmtId="0" fontId="4" fillId="3" borderId="5" xfId="0" applyFont="1" applyFill="1" applyBorder="1" applyAlignment="1" applyProtection="1">
      <alignment horizontal="center" vertical="center" shrinkToFit="1"/>
      <protection locked="0"/>
    </xf>
    <xf numFmtId="0" fontId="3" fillId="34" borderId="26" xfId="0" applyFont="1" applyFill="1" applyBorder="1" applyAlignment="1" applyProtection="1">
      <alignment horizontal="center" vertical="center" shrinkToFit="1"/>
      <protection locked="0"/>
    </xf>
    <xf numFmtId="0" fontId="3" fillId="34" borderId="15" xfId="0" applyFont="1" applyFill="1" applyBorder="1" applyAlignment="1" applyProtection="1">
      <alignment horizontal="center" vertical="center" shrinkToFit="1"/>
      <protection locked="0"/>
    </xf>
    <xf numFmtId="0" fontId="3" fillId="34" borderId="32" xfId="0" applyFont="1" applyFill="1" applyBorder="1" applyAlignment="1" applyProtection="1">
      <alignment horizontal="center" vertical="center" shrinkToFit="1"/>
      <protection locked="0"/>
    </xf>
    <xf numFmtId="0" fontId="3" fillId="34" borderId="30" xfId="0" applyFont="1" applyFill="1" applyBorder="1" applyAlignment="1" applyProtection="1">
      <alignment horizontal="center" vertical="center" shrinkToFit="1"/>
      <protection locked="0"/>
    </xf>
    <xf numFmtId="0" fontId="4" fillId="3" borderId="49" xfId="0" applyFont="1" applyFill="1" applyBorder="1" applyAlignment="1" applyProtection="1">
      <alignment horizontal="center" vertical="center" shrinkToFit="1"/>
      <protection locked="0"/>
    </xf>
    <xf numFmtId="0" fontId="4" fillId="3" borderId="10" xfId="0" applyFont="1" applyFill="1" applyBorder="1" applyAlignment="1" applyProtection="1">
      <alignment horizontal="center" vertical="center" shrinkToFit="1"/>
      <protection locked="0"/>
    </xf>
    <xf numFmtId="0" fontId="3" fillId="34" borderId="27" xfId="0" applyFont="1" applyFill="1" applyBorder="1" applyAlignment="1" applyProtection="1">
      <alignment horizontal="center" vertical="center" shrinkToFit="1"/>
      <protection locked="0"/>
    </xf>
    <xf numFmtId="0" fontId="3" fillId="34" borderId="1" xfId="0" applyFont="1" applyFill="1" applyBorder="1" applyAlignment="1" applyProtection="1">
      <alignment horizontal="center" vertical="center" shrinkToFit="1"/>
      <protection locked="0"/>
    </xf>
    <xf numFmtId="0" fontId="15" fillId="4" borderId="50" xfId="0" applyFont="1" applyFill="1" applyBorder="1" applyAlignment="1" applyProtection="1">
      <alignment horizontal="center" vertical="center"/>
      <protection locked="0"/>
    </xf>
    <xf numFmtId="0" fontId="15" fillId="4" borderId="51" xfId="0" applyFont="1" applyFill="1" applyBorder="1" applyAlignment="1" applyProtection="1">
      <alignment horizontal="center" vertical="center"/>
      <protection locked="0"/>
    </xf>
    <xf numFmtId="0" fontId="8" fillId="3" borderId="50" xfId="0" applyFont="1" applyFill="1" applyBorder="1" applyAlignment="1" applyProtection="1">
      <alignment horizontal="center" vertical="center" shrinkToFit="1"/>
      <protection locked="0"/>
    </xf>
    <xf numFmtId="0" fontId="8" fillId="3" borderId="51" xfId="0" applyFont="1" applyFill="1" applyBorder="1" applyAlignment="1" applyProtection="1">
      <alignment horizontal="center" vertical="center" shrinkToFit="1"/>
      <protection locked="0"/>
    </xf>
    <xf numFmtId="0" fontId="8" fillId="3" borderId="52" xfId="0" applyFont="1" applyFill="1" applyBorder="1" applyAlignment="1" applyProtection="1">
      <alignment horizontal="center" vertical="center" shrinkToFit="1"/>
      <protection locked="0"/>
    </xf>
    <xf numFmtId="0" fontId="10" fillId="4" borderId="19" xfId="0" applyFont="1" applyFill="1" applyBorder="1" applyAlignment="1" applyProtection="1">
      <alignment horizontal="center" vertical="center"/>
      <protection locked="0"/>
    </xf>
    <xf numFmtId="0" fontId="10" fillId="4" borderId="3" xfId="0" applyFont="1" applyFill="1" applyBorder="1" applyAlignment="1" applyProtection="1">
      <alignment horizontal="center" vertical="center"/>
      <protection locked="0"/>
    </xf>
    <xf numFmtId="0" fontId="10" fillId="4" borderId="4" xfId="0" applyFont="1" applyFill="1" applyBorder="1" applyAlignment="1" applyProtection="1">
      <alignment horizontal="center" vertical="center"/>
      <protection locked="0"/>
    </xf>
    <xf numFmtId="0" fontId="4" fillId="34" borderId="7" xfId="0" applyFont="1" applyFill="1" applyBorder="1" applyAlignment="1">
      <alignment horizontal="center" vertical="center" shrinkToFit="1"/>
    </xf>
    <xf numFmtId="0" fontId="4" fillId="34" borderId="2" xfId="0" applyFont="1" applyFill="1" applyBorder="1" applyAlignment="1">
      <alignment horizontal="center" vertical="center" shrinkToFit="1"/>
    </xf>
    <xf numFmtId="0" fontId="4" fillId="34" borderId="5" xfId="0" applyFont="1" applyFill="1" applyBorder="1" applyAlignment="1">
      <alignment horizontal="center" vertical="center" shrinkToFit="1"/>
    </xf>
    <xf numFmtId="176" fontId="4" fillId="4" borderId="19" xfId="0" applyNumberFormat="1" applyFont="1" applyFill="1" applyBorder="1" applyAlignment="1" applyProtection="1">
      <alignment horizontal="center" vertical="center"/>
      <protection locked="0"/>
    </xf>
    <xf numFmtId="176" fontId="4" fillId="4" borderId="3" xfId="0" applyNumberFormat="1" applyFont="1" applyFill="1" applyBorder="1" applyAlignment="1" applyProtection="1">
      <alignment horizontal="center" vertical="center"/>
      <protection locked="0"/>
    </xf>
    <xf numFmtId="176" fontId="4" fillId="4" borderId="4" xfId="0" applyNumberFormat="1" applyFont="1" applyFill="1" applyBorder="1" applyAlignment="1" applyProtection="1">
      <alignment horizontal="center" vertical="center"/>
      <protection locked="0"/>
    </xf>
    <xf numFmtId="176" fontId="7" fillId="4" borderId="19" xfId="0" applyNumberFormat="1" applyFont="1" applyFill="1" applyBorder="1" applyAlignment="1" applyProtection="1">
      <alignment horizontal="center" vertical="center" wrapText="1"/>
      <protection locked="0"/>
    </xf>
    <xf numFmtId="176" fontId="7" fillId="4" borderId="3" xfId="0" applyNumberFormat="1" applyFont="1" applyFill="1" applyBorder="1" applyAlignment="1" applyProtection="1">
      <alignment horizontal="center" vertical="center"/>
      <protection locked="0"/>
    </xf>
    <xf numFmtId="176" fontId="7" fillId="4" borderId="4" xfId="0" applyNumberFormat="1" applyFont="1" applyFill="1" applyBorder="1" applyAlignment="1" applyProtection="1">
      <alignment horizontal="center" vertical="center"/>
      <protection locked="0"/>
    </xf>
    <xf numFmtId="178" fontId="8" fillId="36" borderId="27" xfId="0" applyNumberFormat="1" applyFont="1" applyFill="1" applyBorder="1" applyAlignment="1">
      <alignment horizontal="center" vertical="center"/>
    </xf>
    <xf numFmtId="178" fontId="8" fillId="36" borderId="30" xfId="0" applyNumberFormat="1" applyFont="1" applyFill="1" applyBorder="1" applyAlignment="1">
      <alignment horizontal="center" vertical="center"/>
    </xf>
    <xf numFmtId="38" fontId="8" fillId="36" borderId="27" xfId="42" applyFont="1" applyFill="1" applyBorder="1" applyAlignment="1" applyProtection="1">
      <alignment horizontal="center" vertical="center"/>
    </xf>
    <xf numFmtId="38" fontId="8" fillId="36" borderId="30" xfId="42" applyFont="1" applyFill="1" applyBorder="1" applyAlignment="1" applyProtection="1">
      <alignment horizontal="center" vertical="center"/>
    </xf>
    <xf numFmtId="0" fontId="3" fillId="34" borderId="7" xfId="0" applyFont="1" applyFill="1" applyBorder="1" applyAlignment="1">
      <alignment horizontal="center" vertical="center" wrapText="1" shrinkToFit="1"/>
    </xf>
    <xf numFmtId="0" fontId="3" fillId="34" borderId="5" xfId="0" applyFont="1" applyFill="1" applyBorder="1" applyAlignment="1">
      <alignment horizontal="center" vertical="center" wrapText="1" shrinkToFit="1"/>
    </xf>
    <xf numFmtId="0" fontId="33" fillId="4" borderId="27" xfId="0" applyFont="1" applyFill="1" applyBorder="1" applyAlignment="1" applyProtection="1">
      <alignment horizontal="center" vertical="center" wrapText="1"/>
      <protection locked="0"/>
    </xf>
    <xf numFmtId="0" fontId="33" fillId="4" borderId="30" xfId="0" applyFont="1" applyFill="1" applyBorder="1" applyAlignment="1" applyProtection="1">
      <alignment horizontal="center" vertical="center" wrapText="1"/>
      <protection locked="0"/>
    </xf>
    <xf numFmtId="0" fontId="8" fillId="36" borderId="51" xfId="0" applyFont="1" applyFill="1" applyBorder="1" applyAlignment="1" applyProtection="1">
      <alignment horizontal="right" vertical="center"/>
      <protection locked="0"/>
    </xf>
    <xf numFmtId="0" fontId="6" fillId="36" borderId="27" xfId="0" applyFont="1" applyFill="1" applyBorder="1" applyAlignment="1">
      <alignment horizontal="center" vertical="center" wrapText="1" shrinkToFit="1"/>
    </xf>
    <xf numFmtId="0" fontId="6" fillId="36" borderId="30" xfId="0" applyFont="1" applyFill="1" applyBorder="1" applyAlignment="1">
      <alignment horizontal="center" vertical="center" wrapText="1" shrinkToFit="1"/>
    </xf>
    <xf numFmtId="0" fontId="3" fillId="0" borderId="3" xfId="0" applyFont="1" applyBorder="1" applyAlignment="1" applyProtection="1">
      <alignment horizontal="center" vertical="center" wrapText="1" shrinkToFit="1"/>
      <protection locked="0"/>
    </xf>
    <xf numFmtId="0" fontId="3" fillId="0" borderId="5" xfId="0" applyFont="1" applyBorder="1" applyAlignment="1" applyProtection="1">
      <alignment horizontal="center" vertical="center" wrapText="1" shrinkToFit="1"/>
      <protection locked="0"/>
    </xf>
    <xf numFmtId="0" fontId="3" fillId="4" borderId="77" xfId="0" applyFont="1" applyFill="1" applyBorder="1" applyAlignment="1" applyProtection="1">
      <alignment horizontal="center" vertical="center" wrapText="1"/>
      <protection locked="0"/>
    </xf>
    <xf numFmtId="0" fontId="3" fillId="4" borderId="31" xfId="0" applyFont="1" applyFill="1" applyBorder="1" applyAlignment="1" applyProtection="1">
      <alignment horizontal="center" vertical="center" wrapText="1"/>
      <protection locked="0"/>
    </xf>
    <xf numFmtId="0" fontId="8" fillId="37" borderId="70" xfId="0" applyFont="1" applyFill="1" applyBorder="1" applyAlignment="1" applyProtection="1">
      <alignment horizontal="center" vertical="center"/>
      <protection locked="0"/>
    </xf>
    <xf numFmtId="0" fontId="8" fillId="37" borderId="51" xfId="0" applyFont="1" applyFill="1" applyBorder="1" applyAlignment="1" applyProtection="1">
      <alignment horizontal="center" vertical="center"/>
      <protection locked="0"/>
    </xf>
    <xf numFmtId="0" fontId="10" fillId="3" borderId="19" xfId="0" applyFont="1" applyFill="1" applyBorder="1" applyAlignment="1" applyProtection="1">
      <alignment horizontal="center" vertical="center" shrinkToFit="1"/>
      <protection locked="0"/>
    </xf>
    <xf numFmtId="0" fontId="10" fillId="3" borderId="3" xfId="0" applyFont="1" applyFill="1" applyBorder="1" applyAlignment="1" applyProtection="1">
      <alignment horizontal="center" vertical="center" shrinkToFit="1"/>
      <protection locked="0"/>
    </xf>
    <xf numFmtId="0" fontId="8" fillId="42" borderId="75" xfId="0" applyFont="1" applyFill="1" applyBorder="1" applyAlignment="1" applyProtection="1">
      <alignment horizontal="center" vertical="center"/>
      <protection locked="0"/>
    </xf>
    <xf numFmtId="0" fontId="8" fillId="42" borderId="73" xfId="0" applyFont="1" applyFill="1" applyBorder="1" applyAlignment="1" applyProtection="1">
      <alignment horizontal="center" vertical="center"/>
      <protection locked="0"/>
    </xf>
    <xf numFmtId="0" fontId="8" fillId="42" borderId="76" xfId="0" applyFont="1" applyFill="1" applyBorder="1" applyAlignment="1" applyProtection="1">
      <alignment horizontal="center" vertical="center"/>
      <protection locked="0"/>
    </xf>
    <xf numFmtId="0" fontId="11" fillId="3" borderId="31" xfId="0" applyFont="1" applyFill="1" applyBorder="1" applyAlignment="1" applyProtection="1">
      <alignment horizontal="center" vertical="center" shrinkToFit="1"/>
      <protection locked="0"/>
    </xf>
    <xf numFmtId="0" fontId="11" fillId="3" borderId="29" xfId="0" applyFont="1" applyFill="1" applyBorder="1" applyAlignment="1" applyProtection="1">
      <alignment horizontal="center" vertical="center" shrinkToFit="1"/>
      <protection locked="0"/>
    </xf>
    <xf numFmtId="0" fontId="11" fillId="3" borderId="35" xfId="0" applyFont="1" applyFill="1" applyBorder="1" applyAlignment="1" applyProtection="1">
      <alignment horizontal="center" vertical="center" shrinkToFit="1"/>
      <protection locked="0"/>
    </xf>
    <xf numFmtId="0" fontId="11" fillId="0" borderId="19" xfId="0" applyFont="1" applyBorder="1" applyAlignment="1">
      <alignment horizontal="left" vertical="center"/>
    </xf>
    <xf numFmtId="0" fontId="11" fillId="0" borderId="3" xfId="0" applyFont="1" applyBorder="1" applyAlignment="1">
      <alignment horizontal="left" vertical="center"/>
    </xf>
    <xf numFmtId="0" fontId="15" fillId="4" borderId="52" xfId="0" applyFont="1" applyFill="1" applyBorder="1" applyAlignment="1" applyProtection="1">
      <alignment horizontal="center" vertical="center"/>
      <protection locked="0"/>
    </xf>
    <xf numFmtId="0" fontId="8" fillId="3" borderId="70" xfId="0" applyFont="1" applyFill="1" applyBorder="1" applyAlignment="1" applyProtection="1">
      <alignment horizontal="center" vertical="center"/>
      <protection locked="0"/>
    </xf>
    <xf numFmtId="0" fontId="8" fillId="34" borderId="54" xfId="0" applyFont="1" applyFill="1" applyBorder="1" applyAlignment="1" applyProtection="1">
      <alignment horizontal="center" vertical="center"/>
      <protection locked="0"/>
    </xf>
    <xf numFmtId="0" fontId="8" fillId="34" borderId="70" xfId="0" applyFont="1" applyFill="1" applyBorder="1" applyAlignment="1" applyProtection="1">
      <alignment horizontal="center" vertical="center"/>
      <protection locked="0"/>
    </xf>
    <xf numFmtId="0" fontId="8" fillId="42" borderId="72" xfId="0" applyFont="1" applyFill="1" applyBorder="1" applyAlignment="1" applyProtection="1">
      <alignment horizontal="center" vertical="center"/>
      <protection locked="0"/>
    </xf>
    <xf numFmtId="0" fontId="8" fillId="42" borderId="74" xfId="0" applyFont="1" applyFill="1" applyBorder="1" applyAlignment="1" applyProtection="1">
      <alignment horizontal="center" vertical="center"/>
      <protection locked="0"/>
    </xf>
    <xf numFmtId="176" fontId="4" fillId="4" borderId="50" xfId="0" applyNumberFormat="1" applyFont="1" applyFill="1" applyBorder="1" applyAlignment="1" applyProtection="1">
      <alignment horizontal="center" vertical="center"/>
      <protection locked="0"/>
    </xf>
    <xf numFmtId="176" fontId="4" fillId="4" borderId="51" xfId="0" applyNumberFormat="1" applyFont="1" applyFill="1" applyBorder="1" applyAlignment="1" applyProtection="1">
      <alignment horizontal="center" vertical="center"/>
      <protection locked="0"/>
    </xf>
    <xf numFmtId="176" fontId="4" fillId="4" borderId="52" xfId="0" applyNumberFormat="1" applyFont="1" applyFill="1" applyBorder="1" applyAlignment="1" applyProtection="1">
      <alignment horizontal="center" vertical="center"/>
      <protection locked="0"/>
    </xf>
    <xf numFmtId="6" fontId="40" fillId="39" borderId="22" xfId="0" applyNumberFormat="1" applyFont="1" applyFill="1" applyBorder="1" applyAlignment="1">
      <alignment horizontal="center" vertical="center"/>
    </xf>
    <xf numFmtId="6" fontId="40" fillId="39" borderId="6" xfId="0" applyNumberFormat="1" applyFont="1" applyFill="1" applyBorder="1" applyAlignment="1">
      <alignment horizontal="center" vertical="center"/>
    </xf>
    <xf numFmtId="6" fontId="40" fillId="39" borderId="25" xfId="0" applyNumberFormat="1" applyFont="1" applyFill="1" applyBorder="1" applyAlignment="1">
      <alignment horizontal="center" vertical="center"/>
    </xf>
    <xf numFmtId="181" fontId="37" fillId="40" borderId="62" xfId="0" applyNumberFormat="1" applyFont="1" applyFill="1" applyBorder="1" applyAlignment="1">
      <alignment horizontal="center" vertical="center"/>
    </xf>
    <xf numFmtId="181" fontId="37" fillId="40" borderId="63" xfId="0" applyNumberFormat="1" applyFont="1" applyFill="1" applyBorder="1" applyAlignment="1">
      <alignment horizontal="center" vertical="center"/>
    </xf>
    <xf numFmtId="181" fontId="37" fillId="40" borderId="62" xfId="0" applyNumberFormat="1" applyFont="1" applyFill="1" applyBorder="1" applyAlignment="1">
      <alignment horizontal="center" vertical="center" wrapText="1"/>
    </xf>
    <xf numFmtId="181" fontId="37" fillId="40" borderId="63" xfId="0" applyNumberFormat="1" applyFont="1" applyFill="1" applyBorder="1" applyAlignment="1">
      <alignment horizontal="center" vertical="center" wrapText="1"/>
    </xf>
    <xf numFmtId="6" fontId="37" fillId="39" borderId="56" xfId="43" applyFont="1" applyFill="1" applyBorder="1" applyAlignment="1">
      <alignment horizontal="center" vertical="center"/>
    </xf>
    <xf numFmtId="6" fontId="37" fillId="39" borderId="57" xfId="43" applyFont="1" applyFill="1" applyBorder="1" applyAlignment="1">
      <alignment horizontal="center" vertical="center"/>
    </xf>
    <xf numFmtId="181" fontId="37" fillId="40" borderId="65" xfId="0" applyNumberFormat="1" applyFont="1" applyFill="1" applyBorder="1" applyAlignment="1">
      <alignment horizontal="center" vertical="center"/>
    </xf>
    <xf numFmtId="181" fontId="37" fillId="40" borderId="66" xfId="0" applyNumberFormat="1" applyFont="1" applyFill="1" applyBorder="1" applyAlignment="1">
      <alignment horizontal="center" vertical="center"/>
    </xf>
    <xf numFmtId="0" fontId="36" fillId="0" borderId="48" xfId="0" applyFont="1" applyBorder="1" applyAlignment="1" applyProtection="1">
      <alignment horizontal="center" vertical="center"/>
      <protection locked="0"/>
    </xf>
    <xf numFmtId="0" fontId="36" fillId="0" borderId="0" xfId="0" applyFont="1" applyBorder="1" applyAlignment="1" applyProtection="1">
      <alignment horizontal="center" vertical="center"/>
      <protection locked="0"/>
    </xf>
    <xf numFmtId="181" fontId="37" fillId="0" borderId="50" xfId="0" applyNumberFormat="1" applyFont="1" applyBorder="1" applyAlignment="1">
      <alignment horizontal="center" vertical="center"/>
    </xf>
    <xf numFmtId="181" fontId="37" fillId="0" borderId="51" xfId="0" applyNumberFormat="1" applyFont="1" applyBorder="1" applyAlignment="1">
      <alignment horizontal="center" vertical="center"/>
    </xf>
    <xf numFmtId="181" fontId="37" fillId="40" borderId="58" xfId="0" applyNumberFormat="1" applyFont="1" applyFill="1" applyBorder="1" applyAlignment="1">
      <alignment horizontal="center" vertical="center"/>
    </xf>
    <xf numFmtId="181" fontId="37" fillId="40" borderId="59" xfId="0" applyNumberFormat="1" applyFont="1" applyFill="1" applyBorder="1" applyAlignment="1">
      <alignment horizontal="center" vertical="center"/>
    </xf>
    <xf numFmtId="0" fontId="43" fillId="0" borderId="11" xfId="0" applyFont="1" applyBorder="1" applyAlignment="1">
      <alignment horizontal="center" vertical="center"/>
    </xf>
    <xf numFmtId="0" fontId="43" fillId="0" borderId="1" xfId="0" applyFont="1" applyBorder="1" applyAlignment="1">
      <alignment horizontal="center" vertical="center"/>
    </xf>
    <xf numFmtId="0" fontId="43" fillId="0" borderId="23" xfId="0" applyFont="1" applyBorder="1" applyAlignment="1">
      <alignment horizontal="center" vertical="center"/>
    </xf>
    <xf numFmtId="0" fontId="37" fillId="0" borderId="0" xfId="0" applyFont="1" applyAlignment="1">
      <alignment horizontal="left" vertical="center"/>
    </xf>
    <xf numFmtId="0" fontId="37" fillId="0" borderId="10" xfId="0" applyFont="1" applyBorder="1" applyAlignment="1">
      <alignment horizontal="left" vertical="center"/>
    </xf>
    <xf numFmtId="0" fontId="3" fillId="4" borderId="27" xfId="0" applyFont="1" applyFill="1" applyBorder="1" applyAlignment="1" applyProtection="1">
      <alignment horizontal="center" vertical="center" wrapText="1"/>
      <protection locked="0"/>
    </xf>
    <xf numFmtId="0" fontId="3" fillId="4" borderId="30" xfId="0" applyFont="1" applyFill="1" applyBorder="1" applyAlignment="1" applyProtection="1">
      <alignment horizontal="center" vertical="center" wrapText="1"/>
      <protection locked="0"/>
    </xf>
    <xf numFmtId="176" fontId="5" fillId="4" borderId="19" xfId="0" applyNumberFormat="1" applyFont="1" applyFill="1" applyBorder="1" applyAlignment="1" applyProtection="1">
      <alignment horizontal="center" vertical="center" wrapText="1"/>
      <protection locked="0"/>
    </xf>
    <xf numFmtId="176" fontId="5" fillId="4" borderId="3" xfId="0" applyNumberFormat="1" applyFont="1" applyFill="1" applyBorder="1" applyAlignment="1" applyProtection="1">
      <alignment horizontal="center" vertical="center" wrapText="1"/>
      <protection locked="0"/>
    </xf>
    <xf numFmtId="176" fontId="5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42" fillId="0" borderId="0" xfId="0" applyFont="1" applyFill="1" applyAlignment="1" applyProtection="1">
      <alignment horizontal="left" vertical="top" wrapText="1" shrinkToFit="1"/>
    </xf>
    <xf numFmtId="57" fontId="4" fillId="3" borderId="19" xfId="0" applyNumberFormat="1" applyFont="1" applyFill="1" applyBorder="1" applyAlignment="1" applyProtection="1">
      <alignment horizontal="center" vertical="center" shrinkToFit="1"/>
      <protection locked="0"/>
    </xf>
    <xf numFmtId="57" fontId="4" fillId="3" borderId="3" xfId="0" applyNumberFormat="1" applyFont="1" applyFill="1" applyBorder="1" applyAlignment="1" applyProtection="1">
      <alignment horizontal="center" vertical="center" shrinkToFit="1"/>
      <protection locked="0"/>
    </xf>
    <xf numFmtId="57" fontId="4" fillId="3" borderId="4" xfId="0" applyNumberFormat="1" applyFont="1" applyFill="1" applyBorder="1" applyAlignment="1" applyProtection="1">
      <alignment horizontal="center" vertical="center" shrinkToFit="1"/>
      <protection locked="0"/>
    </xf>
    <xf numFmtId="0" fontId="4" fillId="35" borderId="19" xfId="0" applyFont="1" applyFill="1" applyBorder="1" applyAlignment="1" applyProtection="1">
      <alignment horizontal="center" vertical="center" shrinkToFit="1"/>
    </xf>
    <xf numFmtId="0" fontId="4" fillId="35" borderId="4" xfId="0" applyFont="1" applyFill="1" applyBorder="1" applyAlignment="1" applyProtection="1">
      <alignment horizontal="center" vertical="center" shrinkToFit="1"/>
    </xf>
    <xf numFmtId="0" fontId="4" fillId="3" borderId="2" xfId="0" applyFont="1" applyFill="1" applyBorder="1" applyAlignment="1" applyProtection="1">
      <alignment horizontal="center" vertical="center" shrinkToFit="1"/>
      <protection locked="0"/>
    </xf>
    <xf numFmtId="178" fontId="8" fillId="35" borderId="27" xfId="0" applyNumberFormat="1" applyFont="1" applyFill="1" applyBorder="1" applyAlignment="1" applyProtection="1">
      <alignment horizontal="center" vertical="center"/>
    </xf>
    <xf numFmtId="178" fontId="8" fillId="35" borderId="30" xfId="0" applyNumberFormat="1" applyFont="1" applyFill="1" applyBorder="1" applyAlignment="1" applyProtection="1">
      <alignment horizontal="center" vertical="center"/>
    </xf>
    <xf numFmtId="38" fontId="8" fillId="35" borderId="27" xfId="42" applyFont="1" applyFill="1" applyBorder="1" applyAlignment="1" applyProtection="1">
      <alignment horizontal="center" vertical="center"/>
    </xf>
    <xf numFmtId="38" fontId="8" fillId="35" borderId="30" xfId="42" applyFont="1" applyFill="1" applyBorder="1" applyAlignment="1" applyProtection="1">
      <alignment horizontal="center" vertical="center"/>
    </xf>
    <xf numFmtId="0" fontId="11" fillId="0" borderId="19" xfId="0" applyFont="1" applyFill="1" applyBorder="1" applyAlignment="1" applyProtection="1">
      <alignment horizontal="left" vertical="center"/>
    </xf>
    <xf numFmtId="0" fontId="11" fillId="0" borderId="3" xfId="0" applyFont="1" applyFill="1" applyBorder="1" applyAlignment="1" applyProtection="1">
      <alignment horizontal="left" vertical="center"/>
    </xf>
    <xf numFmtId="0" fontId="15" fillId="4" borderId="33" xfId="0" applyFont="1" applyFill="1" applyBorder="1" applyAlignment="1" applyProtection="1">
      <alignment horizontal="center" vertical="center"/>
      <protection locked="0"/>
    </xf>
    <xf numFmtId="0" fontId="15" fillId="4" borderId="5" xfId="0" applyFont="1" applyFill="1" applyBorder="1" applyAlignment="1" applyProtection="1">
      <alignment horizontal="center" vertical="center"/>
      <protection locked="0"/>
    </xf>
    <xf numFmtId="0" fontId="15" fillId="4" borderId="2" xfId="0" applyFont="1" applyFill="1" applyBorder="1" applyAlignment="1" applyProtection="1">
      <alignment horizontal="center" vertical="center"/>
      <protection locked="0"/>
    </xf>
    <xf numFmtId="0" fontId="8" fillId="3" borderId="7" xfId="0" applyFont="1" applyFill="1" applyBorder="1" applyAlignment="1" applyProtection="1">
      <alignment horizontal="center" vertical="center" shrinkToFit="1"/>
      <protection locked="0"/>
    </xf>
    <xf numFmtId="0" fontId="8" fillId="3" borderId="5" xfId="0" applyFont="1" applyFill="1" applyBorder="1" applyAlignment="1" applyProtection="1">
      <alignment horizontal="center" vertical="center" shrinkToFit="1"/>
      <protection locked="0"/>
    </xf>
    <xf numFmtId="0" fontId="8" fillId="3" borderId="2" xfId="0" applyFont="1" applyFill="1" applyBorder="1" applyAlignment="1" applyProtection="1">
      <alignment horizontal="center" vertical="center" shrinkToFit="1"/>
      <protection locked="0"/>
    </xf>
    <xf numFmtId="0" fontId="4" fillId="0" borderId="2" xfId="0" applyFont="1" applyFill="1" applyBorder="1" applyAlignment="1" applyProtection="1">
      <alignment horizontal="center" vertical="center" shrinkToFit="1"/>
      <protection locked="0"/>
    </xf>
    <xf numFmtId="0" fontId="4" fillId="0" borderId="1" xfId="0" applyFont="1" applyFill="1" applyBorder="1" applyAlignment="1" applyProtection="1">
      <alignment horizontal="center" vertical="center" shrinkToFit="1"/>
      <protection locked="0"/>
    </xf>
    <xf numFmtId="0" fontId="4" fillId="34" borderId="4" xfId="0" applyFont="1" applyFill="1" applyBorder="1" applyAlignment="1" applyProtection="1">
      <alignment horizontal="center" vertical="center" shrinkToFit="1"/>
    </xf>
    <xf numFmtId="0" fontId="4" fillId="34" borderId="6" xfId="0" applyFont="1" applyFill="1" applyBorder="1" applyAlignment="1" applyProtection="1">
      <alignment horizontal="center" vertical="center" shrinkToFit="1"/>
    </xf>
    <xf numFmtId="0" fontId="4" fillId="0" borderId="4" xfId="0" applyFont="1" applyFill="1" applyBorder="1" applyAlignment="1" applyProtection="1">
      <alignment horizontal="center" vertical="center" shrinkToFit="1"/>
      <protection locked="0"/>
    </xf>
    <xf numFmtId="0" fontId="4" fillId="0" borderId="6" xfId="0" applyFont="1" applyFill="1" applyBorder="1" applyAlignment="1" applyProtection="1">
      <alignment horizontal="center" vertical="center" shrinkToFit="1"/>
      <protection locked="0"/>
    </xf>
    <xf numFmtId="0" fontId="6" fillId="34" borderId="27" xfId="0" applyFont="1" applyFill="1" applyBorder="1" applyAlignment="1" applyProtection="1">
      <alignment horizontal="center" vertical="center" wrapText="1" shrinkToFit="1"/>
    </xf>
    <xf numFmtId="0" fontId="6" fillId="34" borderId="30" xfId="0" applyFont="1" applyFill="1" applyBorder="1" applyAlignment="1" applyProtection="1">
      <alignment horizontal="center" vertical="center" wrapText="1" shrinkToFit="1"/>
    </xf>
    <xf numFmtId="0" fontId="3" fillId="34" borderId="7" xfId="0" applyFont="1" applyFill="1" applyBorder="1" applyAlignment="1" applyProtection="1">
      <alignment horizontal="center" vertical="center" wrapText="1" shrinkToFit="1"/>
    </xf>
    <xf numFmtId="0" fontId="3" fillId="34" borderId="2" xfId="0" applyFont="1" applyFill="1" applyBorder="1" applyAlignment="1" applyProtection="1">
      <alignment horizontal="center" vertical="center" wrapText="1" shrinkToFit="1"/>
    </xf>
    <xf numFmtId="0" fontId="3" fillId="0" borderId="5" xfId="0" applyFont="1" applyFill="1" applyBorder="1" applyAlignment="1" applyProtection="1">
      <alignment horizontal="center" vertical="center" wrapText="1" shrinkToFit="1"/>
      <protection locked="0"/>
    </xf>
    <xf numFmtId="0" fontId="3" fillId="0" borderId="2" xfId="0" applyFont="1" applyFill="1" applyBorder="1" applyAlignment="1" applyProtection="1">
      <alignment horizontal="center" vertical="center" wrapText="1" shrinkToFit="1"/>
      <protection locked="0"/>
    </xf>
    <xf numFmtId="0" fontId="3" fillId="0" borderId="3" xfId="0" applyFont="1" applyFill="1" applyBorder="1" applyAlignment="1" applyProtection="1">
      <alignment horizontal="center" vertical="center" wrapText="1" shrinkToFit="1"/>
      <protection locked="0"/>
    </xf>
    <xf numFmtId="0" fontId="3" fillId="0" borderId="4" xfId="0" applyFont="1" applyFill="1" applyBorder="1" applyAlignment="1" applyProtection="1">
      <alignment horizontal="center" vertical="center" wrapText="1" shrinkToFit="1"/>
      <protection locked="0"/>
    </xf>
    <xf numFmtId="0" fontId="4" fillId="34" borderId="2" xfId="0" applyFont="1" applyFill="1" applyBorder="1" applyAlignment="1" applyProtection="1">
      <alignment horizontal="center" vertical="center" shrinkToFit="1"/>
    </xf>
    <xf numFmtId="0" fontId="4" fillId="34" borderId="1" xfId="0" applyFont="1" applyFill="1" applyBorder="1" applyAlignment="1" applyProtection="1">
      <alignment horizontal="center" vertical="center" shrinkToFit="1"/>
    </xf>
    <xf numFmtId="0" fontId="4" fillId="34" borderId="5" xfId="0" applyFont="1" applyFill="1" applyBorder="1" applyAlignment="1" applyProtection="1">
      <alignment horizontal="center" vertical="center" shrinkToFit="1"/>
    </xf>
    <xf numFmtId="0" fontId="8" fillId="36" borderId="5" xfId="0" applyFont="1" applyFill="1" applyBorder="1" applyAlignment="1" applyProtection="1">
      <alignment horizontal="right" vertical="center"/>
      <protection locked="0"/>
    </xf>
    <xf numFmtId="0" fontId="6" fillId="34" borderId="1" xfId="0" applyFont="1" applyFill="1" applyBorder="1" applyAlignment="1" applyProtection="1">
      <alignment horizontal="center" vertical="center" wrapText="1" shrinkToFit="1"/>
    </xf>
    <xf numFmtId="0" fontId="6" fillId="34" borderId="6" xfId="0" applyFont="1" applyFill="1" applyBorder="1" applyAlignment="1" applyProtection="1">
      <alignment horizontal="center" vertical="center" wrapText="1" shrinkToFit="1"/>
    </xf>
    <xf numFmtId="0" fontId="15" fillId="4" borderId="7" xfId="0" applyFont="1" applyFill="1" applyBorder="1" applyAlignment="1" applyProtection="1">
      <alignment horizontal="center" vertical="center"/>
      <protection locked="0"/>
    </xf>
    <xf numFmtId="0" fontId="8" fillId="3" borderId="77" xfId="0" applyFont="1" applyFill="1" applyBorder="1" applyAlignment="1" applyProtection="1">
      <alignment horizontal="center" vertical="center"/>
      <protection locked="0"/>
    </xf>
    <xf numFmtId="0" fontId="8" fillId="3" borderId="78" xfId="0" applyFont="1" applyFill="1" applyBorder="1" applyAlignment="1" applyProtection="1">
      <alignment horizontal="center" vertical="center"/>
      <protection locked="0"/>
    </xf>
    <xf numFmtId="0" fontId="8" fillId="3" borderId="79" xfId="0" applyFont="1" applyFill="1" applyBorder="1" applyAlignment="1" applyProtection="1">
      <alignment horizontal="center" vertical="center"/>
      <protection locked="0"/>
    </xf>
    <xf numFmtId="0" fontId="10" fillId="4" borderId="34" xfId="0" applyFont="1" applyFill="1" applyBorder="1" applyAlignment="1" applyProtection="1">
      <alignment horizontal="center" vertical="center"/>
      <protection locked="0"/>
    </xf>
    <xf numFmtId="0" fontId="10" fillId="3" borderId="4" xfId="0" applyFont="1" applyFill="1" applyBorder="1" applyAlignment="1" applyProtection="1">
      <alignment horizontal="center" vertical="center" shrinkToFit="1"/>
      <protection locked="0"/>
    </xf>
    <xf numFmtId="0" fontId="8" fillId="34" borderId="77" xfId="0" applyFont="1" applyFill="1" applyBorder="1" applyAlignment="1" applyProtection="1">
      <alignment horizontal="center" vertical="center"/>
      <protection locked="0"/>
    </xf>
    <xf numFmtId="0" fontId="8" fillId="34" borderId="78" xfId="0" applyFont="1" applyFill="1" applyBorder="1" applyAlignment="1" applyProtection="1">
      <alignment horizontal="center" vertical="center"/>
      <protection locked="0"/>
    </xf>
    <xf numFmtId="0" fontId="8" fillId="37" borderId="78" xfId="0" applyFont="1" applyFill="1" applyBorder="1" applyAlignment="1" applyProtection="1">
      <alignment horizontal="center" vertical="center"/>
      <protection locked="0"/>
    </xf>
    <xf numFmtId="0" fontId="8" fillId="37" borderId="5" xfId="0" applyFont="1" applyFill="1" applyBorder="1" applyAlignment="1" applyProtection="1">
      <alignment horizontal="center" vertical="center"/>
      <protection locked="0"/>
    </xf>
  </cellXfs>
  <cellStyles count="44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42" builtinId="6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通貨" xfId="43" builtinId="7"/>
    <cellStyle name="入力" xfId="40" builtinId="20" customBuiltin="1"/>
    <cellStyle name="標準" xfId="0" builtinId="0"/>
    <cellStyle name="良い" xfId="41" builtinId="26" customBuiltin="1"/>
  </cellStyles>
  <dxfs count="0"/>
  <tableStyles count="0" defaultTableStyle="TableStyleMedium2" defaultPivotStyle="PivotStyleLight16"/>
  <colors>
    <mruColors>
      <color rgb="FFFFFFCC"/>
      <color rgb="FFCCECFF"/>
      <color rgb="FFE2F7BB"/>
      <color rgb="FFDCEF8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49</xdr:col>
      <xdr:colOff>204108</xdr:colOff>
      <xdr:row>0</xdr:row>
      <xdr:rowOff>48044</xdr:rowOff>
    </xdr:from>
    <xdr:to>
      <xdr:col>70</xdr:col>
      <xdr:colOff>181428</xdr:colOff>
      <xdr:row>3</xdr:row>
      <xdr:rowOff>170089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C1B7A1DD-2FB5-4803-A7EA-A9435C5C3609}"/>
            </a:ext>
          </a:extLst>
        </xdr:cNvPr>
        <xdr:cNvSpPr txBox="1"/>
      </xdr:nvSpPr>
      <xdr:spPr>
        <a:xfrm>
          <a:off x="17292412" y="48044"/>
          <a:ext cx="9921873" cy="1176599"/>
        </a:xfrm>
        <a:prstGeom prst="rect">
          <a:avLst/>
        </a:prstGeom>
        <a:solidFill>
          <a:srgbClr val="FFFFCC"/>
        </a:solidFill>
        <a:ln/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r>
            <a:rPr kumimoji="1" lang="en-US" altLang="ja-JP" sz="1200">
              <a:latin typeface="+mn-ea"/>
              <a:ea typeface="+mn-ea"/>
            </a:rPr>
            <a:t>【</a:t>
          </a:r>
          <a:r>
            <a:rPr kumimoji="1" lang="ja-JP" altLang="en-US" sz="1200">
              <a:latin typeface="+mn-ea"/>
              <a:ea typeface="+mn-ea"/>
            </a:rPr>
            <a:t>備考</a:t>
          </a:r>
          <a:r>
            <a:rPr kumimoji="1" lang="en-US" altLang="ja-JP" sz="1200">
              <a:latin typeface="+mn-ea"/>
              <a:ea typeface="+mn-ea"/>
            </a:rPr>
            <a:t>】</a:t>
          </a:r>
          <a:r>
            <a:rPr kumimoji="1" lang="ja-JP" altLang="en-US" sz="1200">
              <a:latin typeface="+mn-ea"/>
              <a:ea typeface="+mn-ea"/>
            </a:rPr>
            <a:t>配達予定日は○で表示。配達を行わない日は空欄、配食実施日には </a:t>
          </a:r>
          <a:r>
            <a:rPr kumimoji="1" lang="en-US" altLang="ja-JP" sz="1200">
              <a:latin typeface="+mn-ea"/>
              <a:ea typeface="+mn-ea"/>
            </a:rPr>
            <a:t>A</a:t>
          </a:r>
          <a:r>
            <a:rPr kumimoji="1" lang="ja-JP" altLang="en-US" sz="1200">
              <a:latin typeface="+mn-ea"/>
              <a:ea typeface="+mn-ea"/>
            </a:rPr>
            <a:t>～</a:t>
          </a:r>
          <a:r>
            <a:rPr kumimoji="1" lang="en-US" altLang="ja-JP" sz="1200">
              <a:latin typeface="+mn-ea"/>
              <a:ea typeface="+mn-ea"/>
            </a:rPr>
            <a:t>T</a:t>
          </a:r>
          <a:r>
            <a:rPr kumimoji="1" lang="ja-JP" altLang="en-US" sz="1200">
              <a:latin typeface="+mn-ea"/>
              <a:ea typeface="+mn-ea"/>
            </a:rPr>
            <a:t>に該当する弁当を、当日キャンセルがあった場合は見守り分の助成金の請求として、実施地区市街地→「市」、小川・久之浜大久地区→「小久」、遠野・三和地区→「遠三」　、田人・川前地区→「田川」を入力すること。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それぞれドロップダウンリストから選択。連絡事項欄は見守りの様子等必ず記載すること。健康状態に変わりがなければ○のみで可。</a:t>
          </a:r>
          <a:endParaRPr kumimoji="1" lang="en-US" altLang="ja-JP" sz="1200">
            <a:latin typeface="+mn-ea"/>
            <a:ea typeface="+mn-ea"/>
          </a:endParaRPr>
        </a:p>
        <a:p>
          <a:r>
            <a:rPr kumimoji="1" lang="ja-JP" altLang="en-US" sz="1200">
              <a:latin typeface="+mn-ea"/>
              <a:ea typeface="+mn-ea"/>
            </a:rPr>
            <a:t>不在時の再配達・関係者（家族・地区セン・担当ケアマネ等）連絡・救急対応を行った場合には回数を記載。　本人希望欠食の場合はその日程と理由を記載すること。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1588</xdr:colOff>
      <xdr:row>5</xdr:row>
      <xdr:rowOff>0</xdr:rowOff>
    </xdr:from>
    <xdr:to>
      <xdr:col>55</xdr:col>
      <xdr:colOff>23813</xdr:colOff>
      <xdr:row>28</xdr:row>
      <xdr:rowOff>0</xdr:rowOff>
    </xdr:to>
    <xdr:sp macro="" textlink="" fLocksText="0">
      <xdr:nvSpPr>
        <xdr:cNvPr id="3" name="正方形/長方形 37">
          <a:extLst>
            <a:ext uri="{FF2B5EF4-FFF2-40B4-BE49-F238E27FC236}">
              <a16:creationId xmlns:a16="http://schemas.microsoft.com/office/drawing/2014/main" id="{EB554969-F4C6-40D9-8464-C481DFC5E451}"/>
            </a:ext>
          </a:extLst>
        </xdr:cNvPr>
        <xdr:cNvSpPr/>
      </xdr:nvSpPr>
      <xdr:spPr>
        <a:xfrm>
          <a:off x="18063810" y="1439333"/>
          <a:ext cx="2816225" cy="6519334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5</xdr:col>
      <xdr:colOff>-1</xdr:colOff>
      <xdr:row>0</xdr:row>
      <xdr:rowOff>277812</xdr:rowOff>
    </xdr:from>
    <xdr:to>
      <xdr:col>7</xdr:col>
      <xdr:colOff>30599</xdr:colOff>
      <xdr:row>2</xdr:row>
      <xdr:rowOff>24431</xdr:rowOff>
    </xdr:to>
    <xdr:sp macro="" textlink="">
      <xdr:nvSpPr>
        <xdr:cNvPr id="2" name="円/楕円 7">
          <a:extLst>
            <a:ext uri="{FF2B5EF4-FFF2-40B4-BE49-F238E27FC236}">
              <a16:creationId xmlns:a16="http://schemas.microsoft.com/office/drawing/2014/main" id="{75561F4F-9FE0-409E-83E2-D9BC938EA4C9}"/>
            </a:ext>
          </a:extLst>
        </xdr:cNvPr>
        <xdr:cNvSpPr/>
      </xdr:nvSpPr>
      <xdr:spPr>
        <a:xfrm>
          <a:off x="1357312" y="277812"/>
          <a:ext cx="332225" cy="333994"/>
        </a:xfrm>
        <a:prstGeom prst="ellipse">
          <a:avLst/>
        </a:prstGeom>
        <a:solidFill>
          <a:schemeClr val="bg1">
            <a:lumMod val="95000"/>
          </a:schemeClr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★</a:t>
          </a:r>
        </a:p>
      </xdr:txBody>
    </xdr:sp>
    <xdr:clientData/>
  </xdr:twoCellAnchor>
  <xdr:twoCellAnchor>
    <xdr:from>
      <xdr:col>15</xdr:col>
      <xdr:colOff>120649</xdr:colOff>
      <xdr:row>1</xdr:row>
      <xdr:rowOff>295274</xdr:rowOff>
    </xdr:from>
    <xdr:to>
      <xdr:col>16</xdr:col>
      <xdr:colOff>143312</xdr:colOff>
      <xdr:row>3</xdr:row>
      <xdr:rowOff>26018</xdr:rowOff>
    </xdr:to>
    <xdr:sp macro="" textlink="">
      <xdr:nvSpPr>
        <xdr:cNvPr id="4" name="円/楕円 7">
          <a:extLst>
            <a:ext uri="{FF2B5EF4-FFF2-40B4-BE49-F238E27FC236}">
              <a16:creationId xmlns:a16="http://schemas.microsoft.com/office/drawing/2014/main" id="{1562D105-84D2-461C-A7A5-C165E7DFC981}"/>
            </a:ext>
          </a:extLst>
        </xdr:cNvPr>
        <xdr:cNvSpPr/>
      </xdr:nvSpPr>
      <xdr:spPr>
        <a:xfrm>
          <a:off x="3049587" y="581024"/>
          <a:ext cx="332225" cy="333994"/>
        </a:xfrm>
        <a:prstGeom prst="ellipse">
          <a:avLst/>
        </a:prstGeom>
        <a:solidFill>
          <a:schemeClr val="bg1">
            <a:lumMod val="95000"/>
          </a:schemeClr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★</a:t>
          </a:r>
        </a:p>
      </xdr:txBody>
    </xdr:sp>
    <xdr:clientData/>
  </xdr:twoCellAnchor>
  <xdr:twoCellAnchor>
    <xdr:from>
      <xdr:col>27</xdr:col>
      <xdr:colOff>74612</xdr:colOff>
      <xdr:row>0</xdr:row>
      <xdr:rowOff>280986</xdr:rowOff>
    </xdr:from>
    <xdr:to>
      <xdr:col>28</xdr:col>
      <xdr:colOff>97275</xdr:colOff>
      <xdr:row>2</xdr:row>
      <xdr:rowOff>27605</xdr:rowOff>
    </xdr:to>
    <xdr:sp macro="" textlink="">
      <xdr:nvSpPr>
        <xdr:cNvPr id="5" name="円/楕円 7">
          <a:extLst>
            <a:ext uri="{FF2B5EF4-FFF2-40B4-BE49-F238E27FC236}">
              <a16:creationId xmlns:a16="http://schemas.microsoft.com/office/drawing/2014/main" id="{E17DCBF4-DB61-48B3-B018-D88745C635F4}"/>
            </a:ext>
          </a:extLst>
        </xdr:cNvPr>
        <xdr:cNvSpPr/>
      </xdr:nvSpPr>
      <xdr:spPr>
        <a:xfrm>
          <a:off x="6718300" y="280986"/>
          <a:ext cx="332225" cy="333994"/>
        </a:xfrm>
        <a:prstGeom prst="ellipse">
          <a:avLst/>
        </a:prstGeom>
        <a:solidFill>
          <a:schemeClr val="bg1">
            <a:lumMod val="95000"/>
          </a:schemeClr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★</a:t>
          </a:r>
        </a:p>
      </xdr:txBody>
    </xdr:sp>
    <xdr:clientData/>
  </xdr:twoCellAnchor>
  <xdr:twoCellAnchor>
    <xdr:from>
      <xdr:col>50</xdr:col>
      <xdr:colOff>151484</xdr:colOff>
      <xdr:row>0</xdr:row>
      <xdr:rowOff>286196</xdr:rowOff>
    </xdr:from>
    <xdr:to>
      <xdr:col>50</xdr:col>
      <xdr:colOff>1986410</xdr:colOff>
      <xdr:row>2</xdr:row>
      <xdr:rowOff>293077</xdr:rowOff>
    </xdr:to>
    <xdr:sp macro="" textlink="" fLocksText="0">
      <xdr:nvSpPr>
        <xdr:cNvPr id="7" name="角丸四角形 24">
          <a:extLst>
            <a:ext uri="{FF2B5EF4-FFF2-40B4-BE49-F238E27FC236}">
              <a16:creationId xmlns:a16="http://schemas.microsoft.com/office/drawing/2014/main" id="{83AD6B04-6D45-4068-AEE0-1AFD3E48BCB3}"/>
            </a:ext>
          </a:extLst>
        </xdr:cNvPr>
        <xdr:cNvSpPr/>
      </xdr:nvSpPr>
      <xdr:spPr>
        <a:xfrm>
          <a:off x="15749689" y="286196"/>
          <a:ext cx="1834926" cy="747714"/>
        </a:xfrm>
        <a:prstGeom prst="roundRect">
          <a:avLst/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ctr"/>
        <a:lstStyle/>
        <a:p>
          <a:pPr algn="ctr"/>
          <a:r>
            <a:rPr lang="ja-JP" altLang="en-US" sz="1800" b="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記入例</a:t>
          </a:r>
        </a:p>
      </xdr:txBody>
    </xdr:sp>
    <xdr:clientData/>
  </xdr:twoCellAnchor>
  <xdr:twoCellAnchor>
    <xdr:from>
      <xdr:col>6</xdr:col>
      <xdr:colOff>142875</xdr:colOff>
      <xdr:row>5</xdr:row>
      <xdr:rowOff>0</xdr:rowOff>
    </xdr:from>
    <xdr:to>
      <xdr:col>14</xdr:col>
      <xdr:colOff>8889</xdr:colOff>
      <xdr:row>8</xdr:row>
      <xdr:rowOff>0</xdr:rowOff>
    </xdr:to>
    <xdr:sp macro="" textlink="" fLocksText="0">
      <xdr:nvSpPr>
        <xdr:cNvPr id="8" name="正方形/長方形 33">
          <a:extLst>
            <a:ext uri="{FF2B5EF4-FFF2-40B4-BE49-F238E27FC236}">
              <a16:creationId xmlns:a16="http://schemas.microsoft.com/office/drawing/2014/main" id="{537679CD-6A7B-41E0-8BF5-2E0F7B194851}"/>
            </a:ext>
          </a:extLst>
        </xdr:cNvPr>
        <xdr:cNvSpPr/>
      </xdr:nvSpPr>
      <xdr:spPr>
        <a:xfrm>
          <a:off x="1110863" y="1432622"/>
          <a:ext cx="1050831" cy="302012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15</xdr:col>
      <xdr:colOff>8943</xdr:colOff>
      <xdr:row>3</xdr:row>
      <xdr:rowOff>17888</xdr:rowOff>
    </xdr:from>
    <xdr:to>
      <xdr:col>46</xdr:col>
      <xdr:colOff>16881</xdr:colOff>
      <xdr:row>4</xdr:row>
      <xdr:rowOff>333487</xdr:rowOff>
    </xdr:to>
    <xdr:sp macro="" textlink="" fLocksText="0">
      <xdr:nvSpPr>
        <xdr:cNvPr id="9" name="正方形/長方形 4">
          <a:extLst>
            <a:ext uri="{FF2B5EF4-FFF2-40B4-BE49-F238E27FC236}">
              <a16:creationId xmlns:a16="http://schemas.microsoft.com/office/drawing/2014/main" id="{63069439-5C5F-4237-BDF8-EDB52E412FED}"/>
            </a:ext>
          </a:extLst>
        </xdr:cNvPr>
        <xdr:cNvSpPr/>
      </xdr:nvSpPr>
      <xdr:spPr>
        <a:xfrm>
          <a:off x="2387957" y="1091127"/>
          <a:ext cx="9711811" cy="673346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5</xdr:col>
      <xdr:colOff>0</xdr:colOff>
      <xdr:row>12</xdr:row>
      <xdr:rowOff>23812</xdr:rowOff>
    </xdr:from>
    <xdr:to>
      <xdr:col>22</xdr:col>
      <xdr:colOff>79375</xdr:colOff>
      <xdr:row>17</xdr:row>
      <xdr:rowOff>102261</xdr:rowOff>
    </xdr:to>
    <xdr:grpSp>
      <xdr:nvGrpSpPr>
        <xdr:cNvPr id="62" name="グループ化 61">
          <a:extLst>
            <a:ext uri="{FF2B5EF4-FFF2-40B4-BE49-F238E27FC236}">
              <a16:creationId xmlns:a16="http://schemas.microsoft.com/office/drawing/2014/main" id="{554F0908-B22E-D7B5-0A3B-AD96D8F08B82}"/>
            </a:ext>
          </a:extLst>
        </xdr:cNvPr>
        <xdr:cNvGrpSpPr/>
      </xdr:nvGrpSpPr>
      <xdr:grpSpPr>
        <a:xfrm>
          <a:off x="830385" y="3804504"/>
          <a:ext cx="3869836" cy="1983449"/>
          <a:chOff x="817563" y="2936875"/>
          <a:chExt cx="3817937" cy="1586574"/>
        </a:xfrm>
      </xdr:grpSpPr>
      <xdr:sp macro="" textlink="" fLocksText="0">
        <xdr:nvSpPr>
          <xdr:cNvPr id="10" name="正方形/長方形 29">
            <a:extLst>
              <a:ext uri="{FF2B5EF4-FFF2-40B4-BE49-F238E27FC236}">
                <a16:creationId xmlns:a16="http://schemas.microsoft.com/office/drawing/2014/main" id="{62ED120A-6AB6-4134-AA44-3AD0215EF8B7}"/>
              </a:ext>
            </a:extLst>
          </xdr:cNvPr>
          <xdr:cNvSpPr/>
        </xdr:nvSpPr>
        <xdr:spPr>
          <a:xfrm>
            <a:off x="817563" y="2936875"/>
            <a:ext cx="293687" cy="285750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t"/>
          <a:lstStyle/>
          <a:p>
            <a:endParaRPr lang="ja-JP" altLang="en-US"/>
          </a:p>
        </xdr:txBody>
      </xdr:sp>
      <xdr:grpSp>
        <xdr:nvGrpSpPr>
          <xdr:cNvPr id="11" name="グループ化 5">
            <a:extLst>
              <a:ext uri="{FF2B5EF4-FFF2-40B4-BE49-F238E27FC236}">
                <a16:creationId xmlns:a16="http://schemas.microsoft.com/office/drawing/2014/main" id="{D7B6CC2F-9657-4096-9160-125B6820973D}"/>
              </a:ext>
            </a:extLst>
          </xdr:cNvPr>
          <xdr:cNvGrpSpPr>
            <a:grpSpLocks/>
          </xdr:cNvGrpSpPr>
        </xdr:nvGrpSpPr>
        <xdr:grpSpPr bwMode="auto">
          <a:xfrm>
            <a:off x="896937" y="3230563"/>
            <a:ext cx="3738563" cy="1292886"/>
            <a:chOff x="956655" y="2381252"/>
            <a:chExt cx="4125040" cy="1289700"/>
          </a:xfrm>
        </xdr:grpSpPr>
        <xdr:sp macro="" textlink="">
          <xdr:nvSpPr>
            <xdr:cNvPr id="12" name="テキスト ボックス 11">
              <a:extLst>
                <a:ext uri="{FF2B5EF4-FFF2-40B4-BE49-F238E27FC236}">
                  <a16:creationId xmlns:a16="http://schemas.microsoft.com/office/drawing/2014/main" id="{8EEF1F05-AE19-1715-8533-D61A23DF2C93}"/>
                </a:ext>
              </a:extLst>
            </xdr:cNvPr>
            <xdr:cNvSpPr txBox="1"/>
          </xdr:nvSpPr>
          <xdr:spPr>
            <a:xfrm>
              <a:off x="956655" y="3383662"/>
              <a:ext cx="4125040" cy="287290"/>
            </a:xfrm>
            <a:prstGeom prst="rect">
              <a:avLst/>
            </a:prstGeom>
            <a:solidFill>
              <a:schemeClr val="lt1"/>
            </a:solidFill>
            <a:ln w="19050" cmpd="sng">
              <a:solidFill>
                <a:srgbClr val="FF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年齢は自動計算されます。（生年月日のみ入力してください）</a:t>
              </a:r>
            </a:p>
          </xdr:txBody>
        </xdr:sp>
        <xdr:cxnSp macro="">
          <xdr:nvCxnSpPr>
            <xdr:cNvPr id="13" name="直線矢印コネクタ 12">
              <a:extLst>
                <a:ext uri="{FF2B5EF4-FFF2-40B4-BE49-F238E27FC236}">
                  <a16:creationId xmlns:a16="http://schemas.microsoft.com/office/drawing/2014/main" id="{B7BDC072-4FD0-EF81-7E33-E2F21F7CD6C4}"/>
                </a:ext>
              </a:extLst>
            </xdr:cNvPr>
            <xdr:cNvCxnSpPr/>
          </xdr:nvCxnSpPr>
          <xdr:spPr>
            <a:xfrm flipV="1">
              <a:off x="1048085" y="2381252"/>
              <a:ext cx="0" cy="988159"/>
            </a:xfrm>
            <a:prstGeom prst="straightConnector1">
              <a:avLst/>
            </a:prstGeom>
            <a:ln w="19050">
              <a:solidFill>
                <a:srgbClr val="FF0000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14</xdr:col>
      <xdr:colOff>7937</xdr:colOff>
      <xdr:row>5</xdr:row>
      <xdr:rowOff>0</xdr:rowOff>
    </xdr:from>
    <xdr:to>
      <xdr:col>14</xdr:col>
      <xdr:colOff>261937</xdr:colOff>
      <xdr:row>8</xdr:row>
      <xdr:rowOff>775</xdr:rowOff>
    </xdr:to>
    <xdr:sp macro="" textlink="" fLocksText="0">
      <xdr:nvSpPr>
        <xdr:cNvPr id="14" name="正方形/長方形 34">
          <a:extLst>
            <a:ext uri="{FF2B5EF4-FFF2-40B4-BE49-F238E27FC236}">
              <a16:creationId xmlns:a16="http://schemas.microsoft.com/office/drawing/2014/main" id="{2F6CEBA0-D25D-491B-A610-C0A673F94347}"/>
            </a:ext>
          </a:extLst>
        </xdr:cNvPr>
        <xdr:cNvSpPr/>
      </xdr:nvSpPr>
      <xdr:spPr>
        <a:xfrm>
          <a:off x="2127250" y="1428750"/>
          <a:ext cx="254000" cy="302400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5</xdr:col>
      <xdr:colOff>63500</xdr:colOff>
      <xdr:row>2</xdr:row>
      <xdr:rowOff>254000</xdr:rowOff>
    </xdr:from>
    <xdr:to>
      <xdr:col>14</xdr:col>
      <xdr:colOff>18249</xdr:colOff>
      <xdr:row>3</xdr:row>
      <xdr:rowOff>240375</xdr:rowOff>
    </xdr:to>
    <xdr:sp macro="" textlink="" fLocksText="0">
      <xdr:nvSpPr>
        <xdr:cNvPr id="15" name="四角形吹き出し 27">
          <a:extLst>
            <a:ext uri="{FF2B5EF4-FFF2-40B4-BE49-F238E27FC236}">
              <a16:creationId xmlns:a16="http://schemas.microsoft.com/office/drawing/2014/main" id="{CD74C114-1DEE-4EA4-8C71-2E28A011E4B4}"/>
            </a:ext>
          </a:extLst>
        </xdr:cNvPr>
        <xdr:cNvSpPr/>
      </xdr:nvSpPr>
      <xdr:spPr>
        <a:xfrm>
          <a:off x="881063" y="841375"/>
          <a:ext cx="1256499" cy="288000"/>
        </a:xfrm>
        <a:prstGeom prst="wedgeRectCallout">
          <a:avLst>
            <a:gd name="adj1" fmla="val 25263"/>
            <a:gd name="adj2" fmla="val -27003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ctr"/>
        <a:lstStyle/>
        <a:p>
          <a:pPr algn="ctr"/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自動集計されます。</a:t>
          </a:r>
        </a:p>
      </xdr:txBody>
    </xdr:sp>
    <xdr:clientData/>
  </xdr:twoCellAnchor>
  <xdr:twoCellAnchor>
    <xdr:from>
      <xdr:col>13</xdr:col>
      <xdr:colOff>0</xdr:colOff>
      <xdr:row>3</xdr:row>
      <xdr:rowOff>246062</xdr:rowOff>
    </xdr:from>
    <xdr:to>
      <xdr:col>14</xdr:col>
      <xdr:colOff>128080</xdr:colOff>
      <xdr:row>5</xdr:row>
      <xdr:rowOff>5288</xdr:rowOff>
    </xdr:to>
    <xdr:cxnSp macro="">
      <xdr:nvCxnSpPr>
        <xdr:cNvPr id="16" name="直線矢印コネクタ 35">
          <a:extLst>
            <a:ext uri="{FF2B5EF4-FFF2-40B4-BE49-F238E27FC236}">
              <a16:creationId xmlns:a16="http://schemas.microsoft.com/office/drawing/2014/main" id="{AB0CBFEF-A1D5-4104-A7ED-B4C44577FE48}"/>
            </a:ext>
          </a:extLst>
        </xdr:cNvPr>
        <xdr:cNvCxnSpPr/>
      </xdr:nvCxnSpPr>
      <xdr:spPr bwMode="auto">
        <a:xfrm>
          <a:off x="1976438" y="1135062"/>
          <a:ext cx="270955" cy="298976"/>
        </a:xfrm>
        <a:prstGeom prst="straightConnector1">
          <a:avLst/>
        </a:prstGeom>
        <a:noFill/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8294</xdr:colOff>
      <xdr:row>10</xdr:row>
      <xdr:rowOff>7936</xdr:rowOff>
    </xdr:from>
    <xdr:to>
      <xdr:col>22</xdr:col>
      <xdr:colOff>215240</xdr:colOff>
      <xdr:row>15</xdr:row>
      <xdr:rowOff>205451</xdr:rowOff>
    </xdr:to>
    <xdr:grpSp>
      <xdr:nvGrpSpPr>
        <xdr:cNvPr id="63" name="グループ化 62">
          <a:extLst>
            <a:ext uri="{FF2B5EF4-FFF2-40B4-BE49-F238E27FC236}">
              <a16:creationId xmlns:a16="http://schemas.microsoft.com/office/drawing/2014/main" id="{8AA493E0-97B9-883F-A28A-8E3240C2A5C5}"/>
            </a:ext>
          </a:extLst>
        </xdr:cNvPr>
        <xdr:cNvGrpSpPr/>
      </xdr:nvGrpSpPr>
      <xdr:grpSpPr>
        <a:xfrm>
          <a:off x="1590909" y="3026628"/>
          <a:ext cx="3245177" cy="2102515"/>
          <a:chOff x="1548015" y="2333625"/>
          <a:chExt cx="3215410" cy="1705814"/>
        </a:xfrm>
      </xdr:grpSpPr>
      <xdr:sp macro="" textlink="" fLocksText="0">
        <xdr:nvSpPr>
          <xdr:cNvPr id="21" name="正方形/長方形 44">
            <a:extLst>
              <a:ext uri="{FF2B5EF4-FFF2-40B4-BE49-F238E27FC236}">
                <a16:creationId xmlns:a16="http://schemas.microsoft.com/office/drawing/2014/main" id="{1BD09D97-2489-4CB7-9B79-C217DE65ACF5}"/>
              </a:ext>
            </a:extLst>
          </xdr:cNvPr>
          <xdr:cNvSpPr/>
        </xdr:nvSpPr>
        <xdr:spPr>
          <a:xfrm>
            <a:off x="1555750" y="2333625"/>
            <a:ext cx="833437" cy="293687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t"/>
          <a:lstStyle/>
          <a:p>
            <a:endParaRPr lang="ja-JP" altLang="en-US"/>
          </a:p>
        </xdr:txBody>
      </xdr:sp>
      <xdr:grpSp>
        <xdr:nvGrpSpPr>
          <xdr:cNvPr id="22" name="グループ化 7">
            <a:extLst>
              <a:ext uri="{FF2B5EF4-FFF2-40B4-BE49-F238E27FC236}">
                <a16:creationId xmlns:a16="http://schemas.microsoft.com/office/drawing/2014/main" id="{B09D6CC1-08DC-4778-A0A2-AE0D11626BA0}"/>
              </a:ext>
            </a:extLst>
          </xdr:cNvPr>
          <xdr:cNvGrpSpPr>
            <a:grpSpLocks/>
          </xdr:cNvGrpSpPr>
        </xdr:nvGrpSpPr>
        <xdr:grpSpPr bwMode="auto">
          <a:xfrm>
            <a:off x="1548015" y="2662926"/>
            <a:ext cx="3215410" cy="1376513"/>
            <a:chOff x="1803840" y="1845076"/>
            <a:chExt cx="3514725" cy="1383192"/>
          </a:xfrm>
        </xdr:grpSpPr>
        <xdr:sp macro="" textlink="">
          <xdr:nvSpPr>
            <xdr:cNvPr id="23" name="テキスト ボックス 22">
              <a:extLst>
                <a:ext uri="{FF2B5EF4-FFF2-40B4-BE49-F238E27FC236}">
                  <a16:creationId xmlns:a16="http://schemas.microsoft.com/office/drawing/2014/main" id="{30E04FA6-79D8-F2E6-C456-DCF66CA0EE28}"/>
                </a:ext>
              </a:extLst>
            </xdr:cNvPr>
            <xdr:cNvSpPr txBox="1"/>
          </xdr:nvSpPr>
          <xdr:spPr>
            <a:xfrm>
              <a:off x="1803840" y="2938870"/>
              <a:ext cx="3514725" cy="289398"/>
            </a:xfrm>
            <a:prstGeom prst="rect">
              <a:avLst/>
            </a:prstGeom>
            <a:solidFill>
              <a:schemeClr val="lt1"/>
            </a:solidFill>
            <a:ln w="19050" cmpd="sng">
              <a:solidFill>
                <a:srgbClr val="FF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ctr"/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利用日、配食開始日、決定食数を入力してください。</a:t>
              </a:r>
            </a:p>
          </xdr:txBody>
        </xdr:sp>
        <xdr:cxnSp macro="">
          <xdr:nvCxnSpPr>
            <xdr:cNvPr id="24" name="直線矢印コネクタ 23">
              <a:extLst>
                <a:ext uri="{FF2B5EF4-FFF2-40B4-BE49-F238E27FC236}">
                  <a16:creationId xmlns:a16="http://schemas.microsoft.com/office/drawing/2014/main" id="{5CAD647A-B8D1-38C4-A1D1-1781A7495725}"/>
                </a:ext>
              </a:extLst>
            </xdr:cNvPr>
            <xdr:cNvCxnSpPr/>
          </xdr:nvCxnSpPr>
          <xdr:spPr>
            <a:xfrm flipV="1">
              <a:off x="2080236" y="1845076"/>
              <a:ext cx="0" cy="1121416"/>
            </a:xfrm>
            <a:prstGeom prst="straightConnector1">
              <a:avLst/>
            </a:prstGeom>
            <a:ln w="19050">
              <a:solidFill>
                <a:srgbClr val="FF0000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15</xdr:col>
      <xdr:colOff>0</xdr:colOff>
      <xdr:row>10</xdr:row>
      <xdr:rowOff>8494</xdr:rowOff>
    </xdr:from>
    <xdr:to>
      <xdr:col>45</xdr:col>
      <xdr:colOff>301625</xdr:colOff>
      <xdr:row>11</xdr:row>
      <xdr:rowOff>8497</xdr:rowOff>
    </xdr:to>
    <xdr:sp macro="" textlink="" fLocksText="0">
      <xdr:nvSpPr>
        <xdr:cNvPr id="25" name="正方形/長方形 45">
          <a:extLst>
            <a:ext uri="{FF2B5EF4-FFF2-40B4-BE49-F238E27FC236}">
              <a16:creationId xmlns:a16="http://schemas.microsoft.com/office/drawing/2014/main" id="{955C4ADC-88B6-43F4-8E65-6B0E58B016B9}"/>
            </a:ext>
          </a:extLst>
        </xdr:cNvPr>
        <xdr:cNvSpPr/>
      </xdr:nvSpPr>
      <xdr:spPr>
        <a:xfrm>
          <a:off x="2379014" y="2870466"/>
          <a:ext cx="9692470" cy="357749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2</xdr:col>
      <xdr:colOff>95454</xdr:colOff>
      <xdr:row>15</xdr:row>
      <xdr:rowOff>30730</xdr:rowOff>
    </xdr:from>
    <xdr:to>
      <xdr:col>3</xdr:col>
      <xdr:colOff>104772</xdr:colOff>
      <xdr:row>21</xdr:row>
      <xdr:rowOff>111141</xdr:rowOff>
    </xdr:to>
    <xdr:sp macro="" textlink="" fLocksText="0">
      <xdr:nvSpPr>
        <xdr:cNvPr id="30" name="下矢印 2">
          <a:extLst>
            <a:ext uri="{FF2B5EF4-FFF2-40B4-BE49-F238E27FC236}">
              <a16:creationId xmlns:a16="http://schemas.microsoft.com/office/drawing/2014/main" id="{F8FCD4F6-9C26-4208-A839-2B28A43C1CA0}"/>
            </a:ext>
          </a:extLst>
        </xdr:cNvPr>
        <xdr:cNvSpPr/>
      </xdr:nvSpPr>
      <xdr:spPr>
        <a:xfrm>
          <a:off x="412954" y="4980474"/>
          <a:ext cx="180280" cy="2376180"/>
        </a:xfrm>
        <a:prstGeom prst="downArrow">
          <a:avLst/>
        </a:prstGeom>
        <a:solidFill>
          <a:srgbClr val="FF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8</xdr:col>
      <xdr:colOff>15071</xdr:colOff>
      <xdr:row>19</xdr:row>
      <xdr:rowOff>65554</xdr:rowOff>
    </xdr:from>
    <xdr:to>
      <xdr:col>23</xdr:col>
      <xdr:colOff>50843</xdr:colOff>
      <xdr:row>20</xdr:row>
      <xdr:rowOff>51929</xdr:rowOff>
    </xdr:to>
    <xdr:sp macro="" textlink="">
      <xdr:nvSpPr>
        <xdr:cNvPr id="31" name="テキスト ボックス 12">
          <a:extLst>
            <a:ext uri="{FF2B5EF4-FFF2-40B4-BE49-F238E27FC236}">
              <a16:creationId xmlns:a16="http://schemas.microsoft.com/office/drawing/2014/main" id="{BF89119A-3288-46E1-8492-4A2391A7633A}"/>
            </a:ext>
          </a:extLst>
        </xdr:cNvPr>
        <xdr:cNvSpPr txBox="1"/>
      </xdr:nvSpPr>
      <xdr:spPr>
        <a:xfrm>
          <a:off x="1277134" y="5113804"/>
          <a:ext cx="3639397" cy="288000"/>
        </a:xfrm>
        <a:prstGeom prst="rect">
          <a:avLst/>
        </a:prstGeom>
        <a:solidFill>
          <a:schemeClr val="bg1"/>
        </a:solidFill>
        <a:ln w="19050" cmpd="sng">
          <a:solidFill>
            <a:srgbClr val="FF0000"/>
          </a:solidFill>
        </a:ln>
      </xdr:spPr>
      <xdr:style>
        <a:lnRef idx="0">
          <a:srgbClr val="000000"/>
        </a:lnRef>
        <a:fillRef idx="0">
          <a:srgbClr val="000000"/>
        </a:fillRef>
        <a:effectRef idx="0">
          <a:srgbClr val="000000"/>
        </a:effectRef>
        <a:fontRef idx="minor">
          <a:schemeClr val="tx1"/>
        </a:fontRef>
      </xdr:style>
      <xdr:txBody>
        <a:bodyPr vertOverflow="clip" horzOverflow="clip" wrap="square" lIns="91440" tIns="45720" rIns="91440" bIns="45720" anchor="ctr"/>
        <a:lstStyle/>
        <a:p>
          <a:pPr algn="ctr"/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新規利用者は既存の利用者の下に順次追加していきます。</a:t>
          </a:r>
        </a:p>
      </xdr:txBody>
    </xdr:sp>
    <xdr:clientData/>
  </xdr:twoCellAnchor>
  <xdr:twoCellAnchor>
    <xdr:from>
      <xdr:col>3</xdr:col>
      <xdr:colOff>134939</xdr:colOff>
      <xdr:row>18</xdr:row>
      <xdr:rowOff>166687</xdr:rowOff>
    </xdr:from>
    <xdr:to>
      <xdr:col>8</xdr:col>
      <xdr:colOff>21804</xdr:colOff>
      <xdr:row>19</xdr:row>
      <xdr:rowOff>169415</xdr:rowOff>
    </xdr:to>
    <xdr:cxnSp macro="">
      <xdr:nvCxnSpPr>
        <xdr:cNvPr id="32" name="直線矢印コネクタ 14">
          <a:extLst>
            <a:ext uri="{FF2B5EF4-FFF2-40B4-BE49-F238E27FC236}">
              <a16:creationId xmlns:a16="http://schemas.microsoft.com/office/drawing/2014/main" id="{739452C0-19B6-4DE3-BEB1-EA1BAD87AD13}"/>
            </a:ext>
          </a:extLst>
        </xdr:cNvPr>
        <xdr:cNvCxnSpPr/>
      </xdr:nvCxnSpPr>
      <xdr:spPr>
        <a:xfrm flipH="1" flipV="1">
          <a:off x="627064" y="4913312"/>
          <a:ext cx="656803" cy="304353"/>
        </a:xfrm>
        <a:prstGeom prst="straightConnector1">
          <a:avLst/>
        </a:prstGeom>
        <a:noFill/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304801</xdr:colOff>
      <xdr:row>1</xdr:row>
      <xdr:rowOff>15875</xdr:rowOff>
    </xdr:from>
    <xdr:to>
      <xdr:col>26</xdr:col>
      <xdr:colOff>177801</xdr:colOff>
      <xdr:row>2</xdr:row>
      <xdr:rowOff>290250</xdr:rowOff>
    </xdr:to>
    <xdr:sp macro="" textlink="">
      <xdr:nvSpPr>
        <xdr:cNvPr id="33" name="テキスト ボックス 32">
          <a:extLst>
            <a:ext uri="{FF2B5EF4-FFF2-40B4-BE49-F238E27FC236}">
              <a16:creationId xmlns:a16="http://schemas.microsoft.com/office/drawing/2014/main" id="{76CBFD09-568C-4044-8C1D-700BCE27C054}"/>
            </a:ext>
          </a:extLst>
        </xdr:cNvPr>
        <xdr:cNvSpPr txBox="1"/>
      </xdr:nvSpPr>
      <xdr:spPr bwMode="auto">
        <a:xfrm>
          <a:off x="4267201" y="301625"/>
          <a:ext cx="1739900" cy="579175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★ドロップダウンリストから</a:t>
          </a:r>
          <a:endParaRPr kumimoji="1"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　選択してください</a:t>
          </a:r>
          <a:endParaRPr kumimoji="1"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  <xdr:twoCellAnchor>
    <xdr:from>
      <xdr:col>41</xdr:col>
      <xdr:colOff>78008</xdr:colOff>
      <xdr:row>2</xdr:row>
      <xdr:rowOff>31752</xdr:rowOff>
    </xdr:from>
    <xdr:to>
      <xdr:col>48</xdr:col>
      <xdr:colOff>29644</xdr:colOff>
      <xdr:row>9</xdr:row>
      <xdr:rowOff>2644</xdr:rowOff>
    </xdr:to>
    <xdr:grpSp>
      <xdr:nvGrpSpPr>
        <xdr:cNvPr id="58" name="グループ化 57">
          <a:extLst>
            <a:ext uri="{FF2B5EF4-FFF2-40B4-BE49-F238E27FC236}">
              <a16:creationId xmlns:a16="http://schemas.microsoft.com/office/drawing/2014/main" id="{3703D21D-33E6-8CBD-FF2C-47EA8C0F858B}"/>
            </a:ext>
          </a:extLst>
        </xdr:cNvPr>
        <xdr:cNvGrpSpPr/>
      </xdr:nvGrpSpPr>
      <xdr:grpSpPr>
        <a:xfrm>
          <a:off x="10638546" y="764444"/>
          <a:ext cx="2657713" cy="1875892"/>
          <a:chOff x="11173683" y="574979"/>
          <a:chExt cx="2209720" cy="1427700"/>
        </a:xfrm>
      </xdr:grpSpPr>
      <xdr:grpSp>
        <xdr:nvGrpSpPr>
          <xdr:cNvPr id="18" name="グループ化 7">
            <a:extLst>
              <a:ext uri="{FF2B5EF4-FFF2-40B4-BE49-F238E27FC236}">
                <a16:creationId xmlns:a16="http://schemas.microsoft.com/office/drawing/2014/main" id="{E95F36ED-A4B5-46D1-B05F-B04F26A37EEE}"/>
              </a:ext>
            </a:extLst>
          </xdr:cNvPr>
          <xdr:cNvGrpSpPr>
            <a:grpSpLocks/>
          </xdr:cNvGrpSpPr>
        </xdr:nvGrpSpPr>
        <xdr:grpSpPr bwMode="auto">
          <a:xfrm>
            <a:off x="11173683" y="1376114"/>
            <a:ext cx="2122727" cy="626565"/>
            <a:chOff x="-293484" y="2201647"/>
            <a:chExt cx="2810226" cy="342089"/>
          </a:xfrm>
        </xdr:grpSpPr>
        <xdr:sp macro="" textlink="">
          <xdr:nvSpPr>
            <xdr:cNvPr id="19" name="テキスト ボックス 18">
              <a:extLst>
                <a:ext uri="{FF2B5EF4-FFF2-40B4-BE49-F238E27FC236}">
                  <a16:creationId xmlns:a16="http://schemas.microsoft.com/office/drawing/2014/main" id="{EB94AE83-72CB-1332-1AF2-A87A526680D0}"/>
                </a:ext>
              </a:extLst>
            </xdr:cNvPr>
            <xdr:cNvSpPr txBox="1"/>
          </xdr:nvSpPr>
          <xdr:spPr>
            <a:xfrm>
              <a:off x="201898" y="2229255"/>
              <a:ext cx="2314844" cy="314481"/>
            </a:xfrm>
            <a:prstGeom prst="rect">
              <a:avLst/>
            </a:prstGeom>
            <a:solidFill>
              <a:schemeClr val="lt1"/>
            </a:solidFill>
            <a:ln w="19050" cmpd="sng">
              <a:solidFill>
                <a:srgbClr val="FF0000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ctr"/>
            <a:lstStyle/>
            <a:p>
              <a:pPr algn="l"/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西暦、月を入力すると、日付、</a:t>
              </a:r>
              <a:endPara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  <a:p>
              <a:pPr algn="l"/>
              <a:r>
                <a:rPr kumimoji="1"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曜日は自動計算で作成されます。</a:t>
              </a:r>
              <a:endPara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endParaRPr>
            </a:p>
          </xdr:txBody>
        </xdr:sp>
        <xdr:cxnSp macro="">
          <xdr:nvCxnSpPr>
            <xdr:cNvPr id="20" name="直線矢印コネクタ 19">
              <a:extLst>
                <a:ext uri="{FF2B5EF4-FFF2-40B4-BE49-F238E27FC236}">
                  <a16:creationId xmlns:a16="http://schemas.microsoft.com/office/drawing/2014/main" id="{FF610D43-C0BD-E9B4-63D8-4A0909EFE4A7}"/>
                </a:ext>
              </a:extLst>
            </xdr:cNvPr>
            <xdr:cNvCxnSpPr/>
          </xdr:nvCxnSpPr>
          <xdr:spPr>
            <a:xfrm flipV="1">
              <a:off x="-293484" y="2201647"/>
              <a:ext cx="10915" cy="192538"/>
            </a:xfrm>
            <a:prstGeom prst="straightConnector1">
              <a:avLst/>
            </a:prstGeom>
            <a:ln w="19050">
              <a:solidFill>
                <a:srgbClr val="FF0000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 fLocksText="0">
        <xdr:nvSpPr>
          <xdr:cNvPr id="34" name="正方形/長方形 23">
            <a:extLst>
              <a:ext uri="{FF2B5EF4-FFF2-40B4-BE49-F238E27FC236}">
                <a16:creationId xmlns:a16="http://schemas.microsoft.com/office/drawing/2014/main" id="{5600F8AB-3817-453F-BBBA-13DCE7300AF5}"/>
              </a:ext>
            </a:extLst>
          </xdr:cNvPr>
          <xdr:cNvSpPr/>
        </xdr:nvSpPr>
        <xdr:spPr>
          <a:xfrm>
            <a:off x="11399219" y="574979"/>
            <a:ext cx="1984184" cy="242247"/>
          </a:xfrm>
          <a:prstGeom prst="rect">
            <a:avLst/>
          </a:prstGeom>
          <a:noFill/>
          <a:ln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t"/>
          <a:lstStyle/>
          <a:p>
            <a:endParaRPr lang="ja-JP" altLang="en-US"/>
          </a:p>
        </xdr:txBody>
      </xdr:sp>
      <xdr:grpSp>
        <xdr:nvGrpSpPr>
          <xdr:cNvPr id="56" name="グループ化 55">
            <a:extLst>
              <a:ext uri="{FF2B5EF4-FFF2-40B4-BE49-F238E27FC236}">
                <a16:creationId xmlns:a16="http://schemas.microsoft.com/office/drawing/2014/main" id="{B7A2A9DD-1C4D-74F0-FDC7-7514E1D15E90}"/>
              </a:ext>
            </a:extLst>
          </xdr:cNvPr>
          <xdr:cNvGrpSpPr/>
        </xdr:nvGrpSpPr>
        <xdr:grpSpPr>
          <a:xfrm>
            <a:off x="11180452" y="846193"/>
            <a:ext cx="1716317" cy="868485"/>
            <a:chOff x="12638363" y="906157"/>
            <a:chExt cx="1145181" cy="725344"/>
          </a:xfrm>
        </xdr:grpSpPr>
        <xdr:cxnSp macro="">
          <xdr:nvCxnSpPr>
            <xdr:cNvPr id="35" name="直線矢印コネクタ 26">
              <a:extLst>
                <a:ext uri="{FF2B5EF4-FFF2-40B4-BE49-F238E27FC236}">
                  <a16:creationId xmlns:a16="http://schemas.microsoft.com/office/drawing/2014/main" id="{29922B1A-9DE3-4CC0-ADE3-7A8540A9F36D}"/>
                </a:ext>
              </a:extLst>
            </xdr:cNvPr>
            <xdr:cNvCxnSpPr/>
          </xdr:nvCxnSpPr>
          <xdr:spPr bwMode="auto">
            <a:xfrm flipV="1">
              <a:off x="13778567" y="906157"/>
              <a:ext cx="4977" cy="514120"/>
            </a:xfrm>
            <a:prstGeom prst="straightConnector1">
              <a:avLst/>
            </a:prstGeom>
            <a:noFill/>
            <a:ln w="19050">
              <a:solidFill>
                <a:srgbClr val="FF0000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  <xdr:cxnSp macro="">
          <xdr:nvCxnSpPr>
            <xdr:cNvPr id="36" name="直線コネクタ 41">
              <a:extLst>
                <a:ext uri="{FF2B5EF4-FFF2-40B4-BE49-F238E27FC236}">
                  <a16:creationId xmlns:a16="http://schemas.microsoft.com/office/drawing/2014/main" id="{62067B41-1095-402C-8928-229ABA3FE07C}"/>
                </a:ext>
              </a:extLst>
            </xdr:cNvPr>
            <xdr:cNvCxnSpPr>
              <a:stCxn id="19" idx="1"/>
            </xdr:cNvCxnSpPr>
          </xdr:nvCxnSpPr>
          <xdr:spPr>
            <a:xfrm flipH="1" flipV="1">
              <a:off x="12638363" y="1631007"/>
              <a:ext cx="245148" cy="494"/>
            </a:xfrm>
            <a:prstGeom prst="line">
              <a:avLst/>
            </a:prstGeom>
            <a:noFill/>
            <a:ln w="19050">
              <a:solidFill>
                <a:srgbClr val="FF0000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</xdr:grpSp>
    <xdr:clientData/>
  </xdr:twoCellAnchor>
  <xdr:twoCellAnchor>
    <xdr:from>
      <xdr:col>33</xdr:col>
      <xdr:colOff>117232</xdr:colOff>
      <xdr:row>4</xdr:row>
      <xdr:rowOff>358138</xdr:rowOff>
    </xdr:from>
    <xdr:to>
      <xdr:col>50</xdr:col>
      <xdr:colOff>578251</xdr:colOff>
      <xdr:row>20</xdr:row>
      <xdr:rowOff>341921</xdr:rowOff>
    </xdr:to>
    <xdr:grpSp>
      <xdr:nvGrpSpPr>
        <xdr:cNvPr id="26" name="グループ化 25">
          <a:extLst>
            <a:ext uri="{FF2B5EF4-FFF2-40B4-BE49-F238E27FC236}">
              <a16:creationId xmlns:a16="http://schemas.microsoft.com/office/drawing/2014/main" id="{024F8024-6FF5-6C5B-49A2-85121C996DA8}"/>
            </a:ext>
          </a:extLst>
        </xdr:cNvPr>
        <xdr:cNvGrpSpPr/>
      </xdr:nvGrpSpPr>
      <xdr:grpSpPr>
        <a:xfrm>
          <a:off x="8176847" y="1852830"/>
          <a:ext cx="6781712" cy="5317783"/>
          <a:chOff x="-616706" y="2321930"/>
          <a:chExt cx="13457992" cy="4271337"/>
        </a:xfrm>
      </xdr:grpSpPr>
      <xdr:cxnSp macro="">
        <xdr:nvCxnSpPr>
          <xdr:cNvPr id="42" name="直線矢印コネクタ 19">
            <a:extLst>
              <a:ext uri="{FF2B5EF4-FFF2-40B4-BE49-F238E27FC236}">
                <a16:creationId xmlns:a16="http://schemas.microsoft.com/office/drawing/2014/main" id="{6F9CA935-A9A7-4A6F-AEED-B012A47EB11B}"/>
              </a:ext>
            </a:extLst>
          </xdr:cNvPr>
          <xdr:cNvCxnSpPr/>
        </xdr:nvCxnSpPr>
        <xdr:spPr>
          <a:xfrm flipV="1">
            <a:off x="12839724" y="2321930"/>
            <a:ext cx="1562" cy="3411088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4" name="テキスト ボックス 43">
            <a:extLst>
              <a:ext uri="{FF2B5EF4-FFF2-40B4-BE49-F238E27FC236}">
                <a16:creationId xmlns:a16="http://schemas.microsoft.com/office/drawing/2014/main" id="{1F4C1E53-81C2-4E9F-863F-521FCAB3BD80}"/>
              </a:ext>
            </a:extLst>
          </xdr:cNvPr>
          <xdr:cNvSpPr txBox="1"/>
        </xdr:nvSpPr>
        <xdr:spPr bwMode="auto">
          <a:xfrm>
            <a:off x="-616706" y="4718486"/>
            <a:ext cx="8471938" cy="1874781"/>
          </a:xfrm>
          <a:prstGeom prst="rect">
            <a:avLst/>
          </a:prstGeom>
          <a:solidFill>
            <a:schemeClr val="lt1"/>
          </a:solidFill>
          <a:ln w="19050" cmpd="sng">
            <a:solidFill>
              <a:srgbClr val="FF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本人体調・通院・欠食連絡等詳細には、見守った際の状況を記載してください。（健康状態が良好・変化なしの場合は記載不要です）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① 利用予定日にも関わらず利用しなかった場合には、その理由を記載してください。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② 決定食数を超えて利用した場合には、その理由を記載してください。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    また、事前に市に確認してください。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③ 体調の変化や言動の変化、ケアマネジャー等支援員と連絡を取った経緯があれば、記載してください。</a:t>
            </a:r>
          </a:p>
        </xdr:txBody>
      </xdr:sp>
    </xdr:grpSp>
    <xdr:clientData/>
  </xdr:twoCellAnchor>
  <xdr:twoCellAnchor>
    <xdr:from>
      <xdr:col>1</xdr:col>
      <xdr:colOff>28184</xdr:colOff>
      <xdr:row>7</xdr:row>
      <xdr:rowOff>261938</xdr:rowOff>
    </xdr:from>
    <xdr:to>
      <xdr:col>6</xdr:col>
      <xdr:colOff>138684</xdr:colOff>
      <xdr:row>7</xdr:row>
      <xdr:rowOff>261938</xdr:rowOff>
    </xdr:to>
    <xdr:cxnSp macro="">
      <xdr:nvCxnSpPr>
        <xdr:cNvPr id="45" name="直線矢印コネクタ 60">
          <a:extLst>
            <a:ext uri="{FF2B5EF4-FFF2-40B4-BE49-F238E27FC236}">
              <a16:creationId xmlns:a16="http://schemas.microsoft.com/office/drawing/2014/main" id="{2723A491-FD2D-4FC3-A60C-B1F2C7FD7A50}"/>
            </a:ext>
          </a:extLst>
        </xdr:cNvPr>
        <xdr:cNvCxnSpPr/>
      </xdr:nvCxnSpPr>
      <xdr:spPr bwMode="auto">
        <a:xfrm>
          <a:off x="171059" y="1690688"/>
          <a:ext cx="936000" cy="0"/>
        </a:xfrm>
        <a:prstGeom prst="straightConnector1">
          <a:avLst/>
        </a:prstGeom>
        <a:noFill/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51027</xdr:colOff>
      <xdr:row>7</xdr:row>
      <xdr:rowOff>254990</xdr:rowOff>
    </xdr:from>
    <xdr:to>
      <xdr:col>1</xdr:col>
      <xdr:colOff>51027</xdr:colOff>
      <xdr:row>21</xdr:row>
      <xdr:rowOff>208240</xdr:rowOff>
    </xdr:to>
    <xdr:cxnSp macro="">
      <xdr:nvCxnSpPr>
        <xdr:cNvPr id="46" name="直線コネクタ 58">
          <a:extLst>
            <a:ext uri="{FF2B5EF4-FFF2-40B4-BE49-F238E27FC236}">
              <a16:creationId xmlns:a16="http://schemas.microsoft.com/office/drawing/2014/main" id="{A2FD89CA-398F-42CC-9B18-634F77CC22C9}"/>
            </a:ext>
          </a:extLst>
        </xdr:cNvPr>
        <xdr:cNvCxnSpPr/>
      </xdr:nvCxnSpPr>
      <xdr:spPr>
        <a:xfrm flipH="1">
          <a:off x="193902" y="1683740"/>
          <a:ext cx="0" cy="4176000"/>
        </a:xfrm>
        <a:prstGeom prst="line">
          <a:avLst/>
        </a:prstGeom>
        <a:noFill/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39688</xdr:colOff>
      <xdr:row>21</xdr:row>
      <xdr:rowOff>196832</xdr:rowOff>
    </xdr:from>
    <xdr:to>
      <xdr:col>5</xdr:col>
      <xdr:colOff>23522</xdr:colOff>
      <xdr:row>21</xdr:row>
      <xdr:rowOff>196832</xdr:rowOff>
    </xdr:to>
    <xdr:cxnSp macro="">
      <xdr:nvCxnSpPr>
        <xdr:cNvPr id="47" name="直線コネクタ 67">
          <a:extLst>
            <a:ext uri="{FF2B5EF4-FFF2-40B4-BE49-F238E27FC236}">
              <a16:creationId xmlns:a16="http://schemas.microsoft.com/office/drawing/2014/main" id="{58E67000-0740-4612-9EB6-EA4C486D3E34}"/>
            </a:ext>
          </a:extLst>
        </xdr:cNvPr>
        <xdr:cNvCxnSpPr/>
      </xdr:nvCxnSpPr>
      <xdr:spPr>
        <a:xfrm flipH="1">
          <a:off x="182563" y="5848332"/>
          <a:ext cx="658522" cy="0"/>
        </a:xfrm>
        <a:prstGeom prst="line">
          <a:avLst/>
        </a:prstGeom>
        <a:noFill/>
        <a:ln w="1905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7535</xdr:colOff>
      <xdr:row>20</xdr:row>
      <xdr:rowOff>185439</xdr:rowOff>
    </xdr:from>
    <xdr:to>
      <xdr:col>24</xdr:col>
      <xdr:colOff>186625</xdr:colOff>
      <xdr:row>22</xdr:row>
      <xdr:rowOff>158189</xdr:rowOff>
    </xdr:to>
    <xdr:sp macro="" textlink="" fLocksText="0">
      <xdr:nvSpPr>
        <xdr:cNvPr id="48" name="四角形吹き出し 11">
          <a:extLst>
            <a:ext uri="{FF2B5EF4-FFF2-40B4-BE49-F238E27FC236}">
              <a16:creationId xmlns:a16="http://schemas.microsoft.com/office/drawing/2014/main" id="{87798029-A521-4F6A-9B7B-DEE39D710CDD}"/>
            </a:ext>
          </a:extLst>
        </xdr:cNvPr>
        <xdr:cNvSpPr/>
      </xdr:nvSpPr>
      <xdr:spPr>
        <a:xfrm>
          <a:off x="820335" y="5589289"/>
          <a:ext cx="4573290" cy="582350"/>
        </a:xfrm>
        <a:prstGeom prst="wedgeRectCallout">
          <a:avLst>
            <a:gd name="adj1" fmla="val -25321"/>
            <a:gd name="adj2" fmla="val -36871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ctr"/>
        <a:lstStyle/>
        <a:p>
          <a:pPr algn="l">
            <a:lnSpc>
              <a:spcPts val="1000"/>
            </a:lnSpc>
          </a:pPr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利用日：配食予定の曜日を選択します。</a:t>
          </a:r>
          <a:r>
            <a:rPr lang="ja-JP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（</a:t>
          </a:r>
          <a:r>
            <a:rPr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※</a:t>
          </a:r>
          <a:r>
            <a:rPr lang="ja-JP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  <a:cs typeface="+mn-cs"/>
            </a:rPr>
            <a:t>ドロップダウンリストから選択）</a:t>
          </a:r>
          <a:endParaRPr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>
            <a:lnSpc>
              <a:spcPts val="1000"/>
            </a:lnSpc>
          </a:pPr>
          <a:endParaRPr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  <a:cs typeface="+mn-cs"/>
          </a:endParaRPr>
        </a:p>
        <a:p>
          <a:pPr algn="l">
            <a:lnSpc>
              <a:spcPts val="900"/>
            </a:lnSpc>
          </a:pPr>
          <a:r>
            <a:rPr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※</a:t>
          </a:r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右側の配食予定日（上段当該曜日）に自動的に ○ がセットされます。</a:t>
          </a:r>
        </a:p>
      </xdr:txBody>
    </xdr:sp>
    <xdr:clientData/>
  </xdr:twoCellAnchor>
  <xdr:twoCellAnchor>
    <xdr:from>
      <xdr:col>51</xdr:col>
      <xdr:colOff>187326</xdr:colOff>
      <xdr:row>0</xdr:row>
      <xdr:rowOff>127000</xdr:rowOff>
    </xdr:from>
    <xdr:to>
      <xdr:col>55</xdr:col>
      <xdr:colOff>79376</xdr:colOff>
      <xdr:row>4</xdr:row>
      <xdr:rowOff>53448</xdr:rowOff>
    </xdr:to>
    <xdr:sp macro="" textlink="" fLocksText="0">
      <xdr:nvSpPr>
        <xdr:cNvPr id="53" name="四角形吹き出し 27">
          <a:extLst>
            <a:ext uri="{FF2B5EF4-FFF2-40B4-BE49-F238E27FC236}">
              <a16:creationId xmlns:a16="http://schemas.microsoft.com/office/drawing/2014/main" id="{E016CDE3-80C3-406B-B30E-674342A8BACE}"/>
            </a:ext>
          </a:extLst>
        </xdr:cNvPr>
        <xdr:cNvSpPr/>
      </xdr:nvSpPr>
      <xdr:spPr>
        <a:xfrm>
          <a:off x="18011776" y="127000"/>
          <a:ext cx="2952750" cy="1094848"/>
        </a:xfrm>
        <a:prstGeom prst="wedgeRectCallout">
          <a:avLst>
            <a:gd name="adj1" fmla="val 25263"/>
            <a:gd name="adj2" fmla="val -27003"/>
          </a:avLst>
        </a:prstGeom>
        <a:solidFill>
          <a:schemeClr val="bg1"/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ctr"/>
        <a:lstStyle/>
        <a:p>
          <a:pPr algn="ctr"/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市に提出している献立（メニュー）表の</a:t>
          </a:r>
          <a:endParaRPr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ctr"/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メニュー名と税込金額を入力してください。</a:t>
          </a:r>
          <a:endParaRPr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  <a:p>
          <a:pPr algn="ctr"/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メニューの記載がないところの販売価格欄は「</a:t>
          </a:r>
          <a:r>
            <a:rPr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0</a:t>
          </a:r>
          <a:r>
            <a: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」を入力しておいてください。</a:t>
          </a:r>
        </a:p>
      </xdr:txBody>
    </xdr:sp>
    <xdr:clientData/>
  </xdr:twoCellAnchor>
  <xdr:twoCellAnchor>
    <xdr:from>
      <xdr:col>53</xdr:col>
      <xdr:colOff>930632</xdr:colOff>
      <xdr:row>4</xdr:row>
      <xdr:rowOff>55558</xdr:rowOff>
    </xdr:from>
    <xdr:to>
      <xdr:col>53</xdr:col>
      <xdr:colOff>930632</xdr:colOff>
      <xdr:row>5</xdr:row>
      <xdr:rowOff>0</xdr:rowOff>
    </xdr:to>
    <xdr:cxnSp macro="">
      <xdr:nvCxnSpPr>
        <xdr:cNvPr id="54" name="直線矢印コネクタ 46">
          <a:extLst>
            <a:ext uri="{FF2B5EF4-FFF2-40B4-BE49-F238E27FC236}">
              <a16:creationId xmlns:a16="http://schemas.microsoft.com/office/drawing/2014/main" id="{A48322C8-5E25-4CA4-8067-C85E1AB8ABD3}"/>
            </a:ext>
          </a:extLst>
        </xdr:cNvPr>
        <xdr:cNvCxnSpPr/>
      </xdr:nvCxnSpPr>
      <xdr:spPr bwMode="auto">
        <a:xfrm flipH="1">
          <a:off x="16870428" y="1221885"/>
          <a:ext cx="0" cy="216584"/>
        </a:xfrm>
        <a:prstGeom prst="straightConnector1">
          <a:avLst/>
        </a:prstGeom>
        <a:noFill/>
        <a:ln w="19050">
          <a:solidFill>
            <a:srgbClr val="FF0000"/>
          </a:solidFill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55</xdr:col>
      <xdr:colOff>166728</xdr:colOff>
      <xdr:row>3</xdr:row>
      <xdr:rowOff>34871</xdr:rowOff>
    </xdr:from>
    <xdr:to>
      <xdr:col>56</xdr:col>
      <xdr:colOff>678522</xdr:colOff>
      <xdr:row>4</xdr:row>
      <xdr:rowOff>258534</xdr:rowOff>
    </xdr:to>
    <xdr:grpSp>
      <xdr:nvGrpSpPr>
        <xdr:cNvPr id="41" name="グループ化 40">
          <a:extLst>
            <a:ext uri="{FF2B5EF4-FFF2-40B4-BE49-F238E27FC236}">
              <a16:creationId xmlns:a16="http://schemas.microsoft.com/office/drawing/2014/main" id="{B94D42F0-E3DC-80F7-1499-ABEC22C4C6E0}"/>
            </a:ext>
          </a:extLst>
        </xdr:cNvPr>
        <xdr:cNvGrpSpPr/>
      </xdr:nvGrpSpPr>
      <xdr:grpSpPr>
        <a:xfrm>
          <a:off x="19724728" y="1148563"/>
          <a:ext cx="1254256" cy="604663"/>
          <a:chOff x="18509779" y="8136374"/>
          <a:chExt cx="1248776" cy="515647"/>
        </a:xfrm>
      </xdr:grpSpPr>
      <xdr:sp macro="" textlink="" fLocksText="0">
        <xdr:nvSpPr>
          <xdr:cNvPr id="51" name="四角形吹き出し 27">
            <a:extLst>
              <a:ext uri="{FF2B5EF4-FFF2-40B4-BE49-F238E27FC236}">
                <a16:creationId xmlns:a16="http://schemas.microsoft.com/office/drawing/2014/main" id="{8FDE5790-BD5F-4829-A009-F95AFB6DD287}"/>
              </a:ext>
            </a:extLst>
          </xdr:cNvPr>
          <xdr:cNvSpPr/>
        </xdr:nvSpPr>
        <xdr:spPr>
          <a:xfrm>
            <a:off x="18509779" y="8136374"/>
            <a:ext cx="1248776" cy="291003"/>
          </a:xfrm>
          <a:prstGeom prst="wedgeRectCallout">
            <a:avLst>
              <a:gd name="adj1" fmla="val 25263"/>
              <a:gd name="adj2" fmla="val -27003"/>
            </a:avLst>
          </a:prstGeom>
          <a:solidFill>
            <a:schemeClr val="bg1"/>
          </a:solidFill>
          <a:ln w="19050">
            <a:solidFill>
              <a:srgbClr val="FF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ctr"/>
          <a:lstStyle/>
          <a:p>
            <a:pPr algn="ctr"/>
            <a:r>
              <a:rPr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自動計算されます。</a:t>
            </a:r>
          </a:p>
        </xdr:txBody>
      </xdr:sp>
      <xdr:cxnSp macro="">
        <xdr:nvCxnSpPr>
          <xdr:cNvPr id="52" name="直線矢印コネクタ 46">
            <a:extLst>
              <a:ext uri="{FF2B5EF4-FFF2-40B4-BE49-F238E27FC236}">
                <a16:creationId xmlns:a16="http://schemas.microsoft.com/office/drawing/2014/main" id="{4F93B0F2-CB76-4CA1-8B20-1148CB33468B}"/>
              </a:ext>
            </a:extLst>
          </xdr:cNvPr>
          <xdr:cNvCxnSpPr>
            <a:stCxn id="51" idx="2"/>
          </xdr:cNvCxnSpPr>
        </xdr:nvCxnSpPr>
        <xdr:spPr bwMode="auto">
          <a:xfrm flipH="1">
            <a:off x="19098351" y="8427377"/>
            <a:ext cx="0" cy="224644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55</xdr:col>
      <xdr:colOff>15875</xdr:colOff>
      <xdr:row>7</xdr:row>
      <xdr:rowOff>15874</xdr:rowOff>
    </xdr:from>
    <xdr:to>
      <xdr:col>57</xdr:col>
      <xdr:colOff>9526</xdr:colOff>
      <xdr:row>27</xdr:row>
      <xdr:rowOff>355599</xdr:rowOff>
    </xdr:to>
    <xdr:sp macro="" textlink="" fLocksText="0">
      <xdr:nvSpPr>
        <xdr:cNvPr id="17" name="正方形/長方形 37">
          <a:extLst>
            <a:ext uri="{FF2B5EF4-FFF2-40B4-BE49-F238E27FC236}">
              <a16:creationId xmlns:a16="http://schemas.microsoft.com/office/drawing/2014/main" id="{421B1298-E323-455A-80C7-2B5111E3B9E4}"/>
            </a:ext>
          </a:extLst>
        </xdr:cNvPr>
        <xdr:cNvSpPr/>
      </xdr:nvSpPr>
      <xdr:spPr>
        <a:xfrm>
          <a:off x="20901025" y="2505074"/>
          <a:ext cx="1479551" cy="7451725"/>
        </a:xfrm>
        <a:prstGeom prst="rect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bg1"/>
        </a:fontRef>
      </xdr:style>
      <xdr:txBody>
        <a:bodyPr vertOverflow="clip" horzOverflow="clip" lIns="91440" tIns="45720" rIns="91440" bIns="45720" anchor="t"/>
        <a:lstStyle/>
        <a:p>
          <a:endParaRPr lang="ja-JP" altLang="en-US"/>
        </a:p>
      </xdr:txBody>
    </xdr:sp>
    <xdr:clientData/>
  </xdr:twoCellAnchor>
  <xdr:twoCellAnchor>
    <xdr:from>
      <xdr:col>15</xdr:col>
      <xdr:colOff>244268</xdr:colOff>
      <xdr:row>7</xdr:row>
      <xdr:rowOff>23813</xdr:rowOff>
    </xdr:from>
    <xdr:to>
      <xdr:col>41</xdr:col>
      <xdr:colOff>301217</xdr:colOff>
      <xdr:row>14</xdr:row>
      <xdr:rowOff>173039</xdr:rowOff>
    </xdr:to>
    <xdr:grpSp>
      <xdr:nvGrpSpPr>
        <xdr:cNvPr id="55" name="グループ化 54">
          <a:extLst>
            <a:ext uri="{FF2B5EF4-FFF2-40B4-BE49-F238E27FC236}">
              <a16:creationId xmlns:a16="http://schemas.microsoft.com/office/drawing/2014/main" id="{CE3F0C99-552B-5324-EDF7-00FD38ACBEE7}"/>
            </a:ext>
          </a:extLst>
        </xdr:cNvPr>
        <xdr:cNvGrpSpPr/>
      </xdr:nvGrpSpPr>
      <xdr:grpSpPr>
        <a:xfrm>
          <a:off x="2676806" y="1899505"/>
          <a:ext cx="8184949" cy="2816226"/>
          <a:chOff x="2656800" y="1444625"/>
          <a:chExt cx="8107725" cy="2260539"/>
        </a:xfrm>
      </xdr:grpSpPr>
      <xdr:cxnSp macro="">
        <xdr:nvCxnSpPr>
          <xdr:cNvPr id="27" name="直線矢印コネクタ 46">
            <a:extLst>
              <a:ext uri="{FF2B5EF4-FFF2-40B4-BE49-F238E27FC236}">
                <a16:creationId xmlns:a16="http://schemas.microsoft.com/office/drawing/2014/main" id="{BB16EDA1-4BBA-41FC-A529-3F40956A475D}"/>
              </a:ext>
            </a:extLst>
          </xdr:cNvPr>
          <xdr:cNvCxnSpPr/>
        </xdr:nvCxnSpPr>
        <xdr:spPr bwMode="auto">
          <a:xfrm flipV="1">
            <a:off x="2862619" y="2635249"/>
            <a:ext cx="0" cy="341030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9" name="テキスト ボックス 28">
            <a:extLst>
              <a:ext uri="{FF2B5EF4-FFF2-40B4-BE49-F238E27FC236}">
                <a16:creationId xmlns:a16="http://schemas.microsoft.com/office/drawing/2014/main" id="{1404B35C-56D6-440E-AE61-9C473AC8FF74}"/>
              </a:ext>
            </a:extLst>
          </xdr:cNvPr>
          <xdr:cNvSpPr txBox="1"/>
        </xdr:nvSpPr>
        <xdr:spPr bwMode="auto">
          <a:xfrm>
            <a:off x="2656800" y="2959040"/>
            <a:ext cx="8107725" cy="746124"/>
          </a:xfrm>
          <a:prstGeom prst="rect">
            <a:avLst/>
          </a:prstGeom>
          <a:solidFill>
            <a:schemeClr val="lt1"/>
          </a:solidFill>
          <a:ln w="19050" cmpd="sng">
            <a:solidFill>
              <a:srgbClr val="FF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配達を行わない日は</a:t>
            </a:r>
            <a:r>
              <a:rPr kumimoji="1" lang="ja-JP" altLang="en-US" sz="1100" b="1" u="sng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空欄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、配食実施日には </a:t>
            </a:r>
            <a:r>
              <a:rPr kumimoji="1" lang="en-US" altLang="ja-JP" sz="1100" b="1" u="sng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A</a:t>
            </a:r>
            <a:r>
              <a:rPr kumimoji="1" lang="ja-JP" altLang="en-US" sz="1100" b="1" u="sng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～</a:t>
            </a:r>
            <a:r>
              <a:rPr kumimoji="1" lang="en-US" altLang="ja-JP" sz="1100" b="1" u="sng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T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に該当する弁当を、</a:t>
            </a:r>
            <a:r>
              <a:rPr kumimoji="1" lang="ja-JP" altLang="en-US" sz="1100" u="sng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当日キャンセル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があった場合は見守り分の助成金の請求として、</a:t>
            </a:r>
            <a:endParaRPr kumimoji="1"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実施地区市街地→「市」、小川・久之浜大久地区→「小・久」、遠野・三和地区→「遠・三」　、田人・川前地区→「田・川」を入力すること。</a:t>
            </a:r>
          </a:p>
          <a:p>
            <a:pPr algn="l"/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（</a:t>
            </a:r>
            <a:r>
              <a:rPr kumimoji="1" lang="en-US" altLang="ja-JP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※</a:t>
            </a:r>
            <a:r>
              <a:rPr kumimoji="1" lang="ja-JP" altLang="en-US" sz="11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それぞれドロップダウンリストから選択）</a:t>
            </a:r>
          </a:p>
        </xdr:txBody>
      </xdr:sp>
      <xdr:sp macro="" textlink="" fLocksText="0">
        <xdr:nvSpPr>
          <xdr:cNvPr id="28" name="四角形吹き出し 27">
            <a:extLst>
              <a:ext uri="{FF2B5EF4-FFF2-40B4-BE49-F238E27FC236}">
                <a16:creationId xmlns:a16="http://schemas.microsoft.com/office/drawing/2014/main" id="{1D0F0A87-251A-446D-84A7-636469D47DBA}"/>
              </a:ext>
            </a:extLst>
          </xdr:cNvPr>
          <xdr:cNvSpPr/>
        </xdr:nvSpPr>
        <xdr:spPr>
          <a:xfrm>
            <a:off x="9810749" y="1444625"/>
            <a:ext cx="317501" cy="595313"/>
          </a:xfrm>
          <a:prstGeom prst="wedgeRectCallout">
            <a:avLst>
              <a:gd name="adj1" fmla="val 25263"/>
              <a:gd name="adj2" fmla="val -27003"/>
            </a:avLst>
          </a:prstGeom>
          <a:noFill/>
          <a:ln w="38100">
            <a:solidFill>
              <a:srgbClr val="FF0000"/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ctr"/>
          <a:lstStyle/>
          <a:p>
            <a:pPr algn="ctr"/>
            <a:endPara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  <xdr:sp macro="" textlink="" fLocksText="0">
        <xdr:nvSpPr>
          <xdr:cNvPr id="40" name="四角形吹き出し 27">
            <a:extLst>
              <a:ext uri="{FF2B5EF4-FFF2-40B4-BE49-F238E27FC236}">
                <a16:creationId xmlns:a16="http://schemas.microsoft.com/office/drawing/2014/main" id="{44818ECA-16DA-4817-9051-EDE5E245CA72}"/>
              </a:ext>
            </a:extLst>
          </xdr:cNvPr>
          <xdr:cNvSpPr/>
        </xdr:nvSpPr>
        <xdr:spPr>
          <a:xfrm>
            <a:off x="5175250" y="2032000"/>
            <a:ext cx="317501" cy="595313"/>
          </a:xfrm>
          <a:prstGeom prst="wedgeRectCallout">
            <a:avLst>
              <a:gd name="adj1" fmla="val 25263"/>
              <a:gd name="adj2" fmla="val -27003"/>
            </a:avLst>
          </a:prstGeom>
          <a:noFill/>
          <a:ln w="38100">
            <a:solidFill>
              <a:srgbClr val="FF0000"/>
            </a:solidFill>
            <a:prstDash val="sysDot"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bg1"/>
          </a:fontRef>
        </xdr:style>
        <xdr:txBody>
          <a:bodyPr vertOverflow="clip" horzOverflow="clip" lIns="91440" tIns="45720" rIns="91440" bIns="45720" anchor="ctr"/>
          <a:lstStyle/>
          <a:p>
            <a:pPr algn="ctr"/>
            <a:endParaRPr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  <xdr:cxnSp macro="">
        <xdr:nvCxnSpPr>
          <xdr:cNvPr id="43" name="直線矢印コネクタ 46">
            <a:extLst>
              <a:ext uri="{FF2B5EF4-FFF2-40B4-BE49-F238E27FC236}">
                <a16:creationId xmlns:a16="http://schemas.microsoft.com/office/drawing/2014/main" id="{B8866A84-0DB3-4120-B1C0-130ABE79F5C5}"/>
              </a:ext>
            </a:extLst>
          </xdr:cNvPr>
          <xdr:cNvCxnSpPr/>
        </xdr:nvCxnSpPr>
        <xdr:spPr bwMode="auto">
          <a:xfrm flipV="1">
            <a:off x="9969500" y="2024063"/>
            <a:ext cx="0" cy="936000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49" name="直線矢印コネクタ 46">
            <a:extLst>
              <a:ext uri="{FF2B5EF4-FFF2-40B4-BE49-F238E27FC236}">
                <a16:creationId xmlns:a16="http://schemas.microsoft.com/office/drawing/2014/main" id="{AC2CBE2C-12A7-474C-882C-BF9049CF723C}"/>
              </a:ext>
            </a:extLst>
          </xdr:cNvPr>
          <xdr:cNvCxnSpPr/>
        </xdr:nvCxnSpPr>
        <xdr:spPr bwMode="auto">
          <a:xfrm flipV="1">
            <a:off x="5335588" y="2613025"/>
            <a:ext cx="0" cy="341030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</xdr:grpSp>
    <xdr:clientData/>
  </xdr:twoCellAnchor>
  <xdr:twoCellAnchor>
    <xdr:from>
      <xdr:col>37</xdr:col>
      <xdr:colOff>87312</xdr:colOff>
      <xdr:row>0</xdr:row>
      <xdr:rowOff>238125</xdr:rowOff>
    </xdr:from>
    <xdr:to>
      <xdr:col>38</xdr:col>
      <xdr:colOff>109975</xdr:colOff>
      <xdr:row>1</xdr:row>
      <xdr:rowOff>286369</xdr:rowOff>
    </xdr:to>
    <xdr:sp macro="" textlink="">
      <xdr:nvSpPr>
        <xdr:cNvPr id="50" name="円/楕円 7">
          <a:extLst>
            <a:ext uri="{FF2B5EF4-FFF2-40B4-BE49-F238E27FC236}">
              <a16:creationId xmlns:a16="http://schemas.microsoft.com/office/drawing/2014/main" id="{EA140B6A-5EBF-4DA4-A365-6370A6060518}"/>
            </a:ext>
          </a:extLst>
        </xdr:cNvPr>
        <xdr:cNvSpPr/>
      </xdr:nvSpPr>
      <xdr:spPr>
        <a:xfrm>
          <a:off x="9286875" y="238125"/>
          <a:ext cx="332225" cy="333994"/>
        </a:xfrm>
        <a:prstGeom prst="ellipse">
          <a:avLst/>
        </a:prstGeom>
        <a:solidFill>
          <a:schemeClr val="bg1">
            <a:lumMod val="95000"/>
          </a:schemeClr>
        </a:solidFill>
        <a:ln w="19050"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★</a:t>
          </a:r>
        </a:p>
      </xdr:txBody>
    </xdr:sp>
    <xdr:clientData/>
  </xdr:twoCellAnchor>
  <xdr:twoCellAnchor>
    <xdr:from>
      <xdr:col>45</xdr:col>
      <xdr:colOff>1588</xdr:colOff>
      <xdr:row>9</xdr:row>
      <xdr:rowOff>32156</xdr:rowOff>
    </xdr:from>
    <xdr:to>
      <xdr:col>48</xdr:col>
      <xdr:colOff>617801</xdr:colOff>
      <xdr:row>12</xdr:row>
      <xdr:rowOff>193523</xdr:rowOff>
    </xdr:to>
    <xdr:grpSp>
      <xdr:nvGrpSpPr>
        <xdr:cNvPr id="61" name="グループ化 60">
          <a:extLst>
            <a:ext uri="{FF2B5EF4-FFF2-40B4-BE49-F238E27FC236}">
              <a16:creationId xmlns:a16="http://schemas.microsoft.com/office/drawing/2014/main" id="{37E4A841-B7E1-71D3-E0F2-E3987B970343}"/>
            </a:ext>
          </a:extLst>
        </xdr:cNvPr>
        <xdr:cNvGrpSpPr/>
      </xdr:nvGrpSpPr>
      <xdr:grpSpPr>
        <a:xfrm>
          <a:off x="11812588" y="2669848"/>
          <a:ext cx="2071828" cy="1304367"/>
          <a:chOff x="11687293" y="2703932"/>
          <a:chExt cx="2074062" cy="1085329"/>
        </a:xfrm>
      </xdr:grpSpPr>
      <xdr:grpSp>
        <xdr:nvGrpSpPr>
          <xdr:cNvPr id="57" name="グループ化 56">
            <a:extLst>
              <a:ext uri="{FF2B5EF4-FFF2-40B4-BE49-F238E27FC236}">
                <a16:creationId xmlns:a16="http://schemas.microsoft.com/office/drawing/2014/main" id="{48447EBB-FA47-B9AA-143F-7B8E8A768E82}"/>
              </a:ext>
            </a:extLst>
          </xdr:cNvPr>
          <xdr:cNvGrpSpPr/>
        </xdr:nvGrpSpPr>
        <xdr:grpSpPr>
          <a:xfrm>
            <a:off x="11687293" y="3263901"/>
            <a:ext cx="2074062" cy="525360"/>
            <a:chOff x="10433168" y="3255963"/>
            <a:chExt cx="2074062" cy="525360"/>
          </a:xfrm>
        </xdr:grpSpPr>
        <xdr:sp macro="" textlink="" fLocksText="0">
          <xdr:nvSpPr>
            <xdr:cNvPr id="38" name="四角形吹き出し 27">
              <a:extLst>
                <a:ext uri="{FF2B5EF4-FFF2-40B4-BE49-F238E27FC236}">
                  <a16:creationId xmlns:a16="http://schemas.microsoft.com/office/drawing/2014/main" id="{2E103BB5-ABD1-4483-8B21-AAFCE251A328}"/>
                </a:ext>
              </a:extLst>
            </xdr:cNvPr>
            <xdr:cNvSpPr/>
          </xdr:nvSpPr>
          <xdr:spPr>
            <a:xfrm>
              <a:off x="10433168" y="3493323"/>
              <a:ext cx="2074062" cy="288000"/>
            </a:xfrm>
            <a:prstGeom prst="wedgeRectCallout">
              <a:avLst>
                <a:gd name="adj1" fmla="val 25263"/>
                <a:gd name="adj2" fmla="val -27003"/>
              </a:avLst>
            </a:prstGeom>
            <a:solidFill>
              <a:schemeClr val="bg1"/>
            </a:solidFill>
            <a:ln w="19050">
              <a:solidFill>
                <a:srgbClr val="FF0000"/>
              </a:solidFill>
            </a:ln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bg1"/>
            </a:fontRef>
          </xdr:style>
          <xdr:txBody>
            <a:bodyPr vertOverflow="clip" horzOverflow="clip" lIns="91440" tIns="45720" rIns="91440" bIns="45720" anchor="ctr"/>
            <a:lstStyle/>
            <a:p>
              <a:pPr algn="ctr"/>
              <a:r>
                <a:rPr lang="ja-JP" altLang="en-US" sz="1100">
                  <a:solidFill>
                    <a:srgbClr val="FF0000"/>
                  </a:solidFill>
                  <a:latin typeface="UD デジタル 教科書体 NK-R" panose="02020400000000000000" pitchFamily="18" charset="-128"/>
                  <a:ea typeface="UD デジタル 教科書体 NK-R" panose="02020400000000000000" pitchFamily="18" charset="-128"/>
                </a:rPr>
                <a:t>自動集計されます。</a:t>
              </a:r>
            </a:p>
          </xdr:txBody>
        </xdr:sp>
        <xdr:cxnSp macro="">
          <xdr:nvCxnSpPr>
            <xdr:cNvPr id="39" name="直線矢印コネクタ 46">
              <a:extLst>
                <a:ext uri="{FF2B5EF4-FFF2-40B4-BE49-F238E27FC236}">
                  <a16:creationId xmlns:a16="http://schemas.microsoft.com/office/drawing/2014/main" id="{8DE9270A-00C3-4756-8FFE-E0032CE896E8}"/>
                </a:ext>
              </a:extLst>
            </xdr:cNvPr>
            <xdr:cNvCxnSpPr/>
          </xdr:nvCxnSpPr>
          <xdr:spPr bwMode="auto">
            <a:xfrm flipV="1">
              <a:off x="12413020" y="3255963"/>
              <a:ext cx="0" cy="252000"/>
            </a:xfrm>
            <a:prstGeom prst="straightConnector1">
              <a:avLst/>
            </a:prstGeom>
            <a:noFill/>
            <a:ln w="19050">
              <a:solidFill>
                <a:srgbClr val="FF0000"/>
              </a:solidFill>
              <a:tailEnd type="arrow"/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0" name="テキスト ボックス 59">
            <a:extLst>
              <a:ext uri="{FF2B5EF4-FFF2-40B4-BE49-F238E27FC236}">
                <a16:creationId xmlns:a16="http://schemas.microsoft.com/office/drawing/2014/main" id="{E2A28AEF-7266-4EA4-87D8-A5F9A7A408BC}"/>
              </a:ext>
            </a:extLst>
          </xdr:cNvPr>
          <xdr:cNvSpPr txBox="1"/>
        </xdr:nvSpPr>
        <xdr:spPr bwMode="auto">
          <a:xfrm>
            <a:off x="11976913" y="2703932"/>
            <a:ext cx="1783791" cy="576000"/>
          </a:xfrm>
          <a:prstGeom prst="rect">
            <a:avLst/>
          </a:prstGeom>
          <a:noFill/>
          <a:ln w="28575" cmpd="sng">
            <a:solidFill>
              <a:srgbClr val="FF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endParaRPr kumimoji="1" lang="en-US" altLang="ja-JP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</xdr:grpSp>
    <xdr:clientData/>
  </xdr:twoCellAnchor>
  <xdr:twoCellAnchor>
    <xdr:from>
      <xdr:col>47</xdr:col>
      <xdr:colOff>341926</xdr:colOff>
      <xdr:row>7</xdr:row>
      <xdr:rowOff>20250</xdr:rowOff>
    </xdr:from>
    <xdr:to>
      <xdr:col>53</xdr:col>
      <xdr:colOff>996466</xdr:colOff>
      <xdr:row>19</xdr:row>
      <xdr:rowOff>78155</xdr:rowOff>
    </xdr:to>
    <xdr:grpSp>
      <xdr:nvGrpSpPr>
        <xdr:cNvPr id="77" name="グループ化 76">
          <a:extLst>
            <a:ext uri="{FF2B5EF4-FFF2-40B4-BE49-F238E27FC236}">
              <a16:creationId xmlns:a16="http://schemas.microsoft.com/office/drawing/2014/main" id="{05E0278D-175F-4CF5-B239-3FB96DB07C6B}"/>
            </a:ext>
          </a:extLst>
        </xdr:cNvPr>
        <xdr:cNvGrpSpPr/>
      </xdr:nvGrpSpPr>
      <xdr:grpSpPr>
        <a:xfrm>
          <a:off x="12778157" y="1895942"/>
          <a:ext cx="5255847" cy="4629905"/>
          <a:chOff x="12824260" y="370257"/>
          <a:chExt cx="2781908" cy="4775158"/>
        </a:xfrm>
      </xdr:grpSpPr>
      <xdr:cxnSp macro="">
        <xdr:nvCxnSpPr>
          <xdr:cNvPr id="78" name="直線矢印コネクタ 19">
            <a:extLst>
              <a:ext uri="{FF2B5EF4-FFF2-40B4-BE49-F238E27FC236}">
                <a16:creationId xmlns:a16="http://schemas.microsoft.com/office/drawing/2014/main" id="{2BC78C59-64C7-405A-BE83-D45FBCF66013}"/>
              </a:ext>
            </a:extLst>
          </xdr:cNvPr>
          <xdr:cNvCxnSpPr/>
        </xdr:nvCxnSpPr>
        <xdr:spPr>
          <a:xfrm flipV="1">
            <a:off x="13566062" y="370257"/>
            <a:ext cx="998" cy="3227863"/>
          </a:xfrm>
          <a:prstGeom prst="straightConnector1">
            <a:avLst/>
          </a:prstGeom>
          <a:noFill/>
          <a:ln w="19050">
            <a:solidFill>
              <a:srgbClr val="FF0000"/>
            </a:solidFill>
            <a:tailEnd type="arrow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79" name="テキスト ボックス 78">
            <a:extLst>
              <a:ext uri="{FF2B5EF4-FFF2-40B4-BE49-F238E27FC236}">
                <a16:creationId xmlns:a16="http://schemas.microsoft.com/office/drawing/2014/main" id="{0D8AA38A-B0D2-60B8-2D14-5769EDC8137E}"/>
              </a:ext>
            </a:extLst>
          </xdr:cNvPr>
          <xdr:cNvSpPr txBox="1"/>
        </xdr:nvSpPr>
        <xdr:spPr bwMode="auto">
          <a:xfrm>
            <a:off x="12824260" y="3606155"/>
            <a:ext cx="2781908" cy="1539260"/>
          </a:xfrm>
          <a:prstGeom prst="rect">
            <a:avLst/>
          </a:prstGeom>
          <a:solidFill>
            <a:schemeClr val="lt1"/>
          </a:solidFill>
          <a:ln w="19050" cmpd="sng">
            <a:solidFill>
              <a:srgbClr val="FF0000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kumimoji="1"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【</a:t>
            </a:r>
            <a:r>
              <a:rPr kumimoji="1" lang="ja-JP" altLang="en-US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健康状態</a:t>
            </a:r>
            <a:r>
              <a:rPr kumimoji="1" lang="en-US" altLang="ja-JP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】</a:t>
            </a:r>
            <a:r>
              <a:rPr kumimoji="1" lang="ja-JP" altLang="en-US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必ず記載ください</a:t>
            </a:r>
            <a:endParaRPr kumimoji="1" lang="en-US" altLang="ja-JP" sz="12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/>
            <a:r>
              <a:rPr kumimoji="1" lang="ja-JP" altLang="en-US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利用者の健康状態が良好・変化なしの場合は○を選択ください。</a:t>
            </a:r>
            <a:endParaRPr kumimoji="1" lang="en-US" altLang="ja-JP" sz="12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/>
            <a:r>
              <a:rPr kumimoji="1" lang="ja-JP" altLang="en-US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特記事項がなければ詳細欄への記載は不要です。</a:t>
            </a:r>
            <a:endParaRPr kumimoji="1" lang="en-US" altLang="ja-JP" sz="12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  <a:p>
            <a:pPr algn="l"/>
            <a:r>
              <a:rPr kumimoji="1" lang="ja-JP" altLang="en-US" sz="1200">
                <a:solidFill>
                  <a:srgbClr val="FF0000"/>
                </a:solidFill>
                <a:latin typeface="UD デジタル 教科書体 NK-R" panose="02020400000000000000" pitchFamily="18" charset="-128"/>
                <a:ea typeface="UD デジタル 教科書体 NK-R" panose="02020400000000000000" pitchFamily="18" charset="-128"/>
              </a:rPr>
              <a:t>　→ただし、体調や様子の変化等があった場合は右の詳細欄に記載ください。</a:t>
            </a:r>
            <a:endParaRPr kumimoji="1" lang="en-US" altLang="ja-JP" sz="12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endParaRPr>
          </a:p>
        </xdr:txBody>
      </xdr:sp>
    </xdr:grpSp>
    <xdr:clientData/>
  </xdr:twoCellAnchor>
  <xdr:twoCellAnchor>
    <xdr:from>
      <xdr:col>49</xdr:col>
      <xdr:colOff>0</xdr:colOff>
      <xdr:row>4</xdr:row>
      <xdr:rowOff>16282</xdr:rowOff>
    </xdr:from>
    <xdr:to>
      <xdr:col>50</xdr:col>
      <xdr:colOff>0</xdr:colOff>
      <xdr:row>4</xdr:row>
      <xdr:rowOff>356141</xdr:rowOff>
    </xdr:to>
    <xdr:sp macro="" textlink="">
      <xdr:nvSpPr>
        <xdr:cNvPr id="80" name="テキスト ボックス 79">
          <a:extLst>
            <a:ext uri="{FF2B5EF4-FFF2-40B4-BE49-F238E27FC236}">
              <a16:creationId xmlns:a16="http://schemas.microsoft.com/office/drawing/2014/main" id="{C1F3C4B4-B8EF-4718-B4B0-DC832F8931A4}"/>
            </a:ext>
          </a:extLst>
        </xdr:cNvPr>
        <xdr:cNvSpPr txBox="1"/>
      </xdr:nvSpPr>
      <xdr:spPr bwMode="auto">
        <a:xfrm>
          <a:off x="13930923" y="1510974"/>
          <a:ext cx="1788238" cy="339859"/>
        </a:xfrm>
        <a:prstGeom prst="rect">
          <a:avLst/>
        </a:prstGeom>
        <a:noFill/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kumimoji="1"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  <xdr:twoCellAnchor>
    <xdr:from>
      <xdr:col>50</xdr:col>
      <xdr:colOff>0</xdr:colOff>
      <xdr:row>4</xdr:row>
      <xdr:rowOff>14654</xdr:rowOff>
    </xdr:from>
    <xdr:to>
      <xdr:col>50</xdr:col>
      <xdr:colOff>2119923</xdr:colOff>
      <xdr:row>4</xdr:row>
      <xdr:rowOff>341923</xdr:rowOff>
    </xdr:to>
    <xdr:sp macro="" textlink="">
      <xdr:nvSpPr>
        <xdr:cNvPr id="67" name="テキスト ボックス 66">
          <a:extLst>
            <a:ext uri="{FF2B5EF4-FFF2-40B4-BE49-F238E27FC236}">
              <a16:creationId xmlns:a16="http://schemas.microsoft.com/office/drawing/2014/main" id="{2A56A070-1C76-4346-90A6-78B04D53A08F}"/>
            </a:ext>
          </a:extLst>
        </xdr:cNvPr>
        <xdr:cNvSpPr txBox="1"/>
      </xdr:nvSpPr>
      <xdr:spPr bwMode="auto">
        <a:xfrm>
          <a:off x="15704039" y="1509346"/>
          <a:ext cx="2144346" cy="327269"/>
        </a:xfrm>
        <a:prstGeom prst="rect">
          <a:avLst/>
        </a:prstGeom>
        <a:noFill/>
        <a:ln w="28575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endParaRPr kumimoji="1"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  <xdr:twoCellAnchor>
    <xdr:from>
      <xdr:col>31</xdr:col>
      <xdr:colOff>195384</xdr:colOff>
      <xdr:row>2</xdr:row>
      <xdr:rowOff>68384</xdr:rowOff>
    </xdr:from>
    <xdr:to>
      <xdr:col>41</xdr:col>
      <xdr:colOff>119876</xdr:colOff>
      <xdr:row>3</xdr:row>
      <xdr:rowOff>12413</xdr:rowOff>
    </xdr:to>
    <xdr:sp macro="" textlink="">
      <xdr:nvSpPr>
        <xdr:cNvPr id="37" name="テキスト ボックス 36">
          <a:extLst>
            <a:ext uri="{FF2B5EF4-FFF2-40B4-BE49-F238E27FC236}">
              <a16:creationId xmlns:a16="http://schemas.microsoft.com/office/drawing/2014/main" id="{06F17B3E-5818-421D-AA07-F6728A71E952}"/>
            </a:ext>
          </a:extLst>
        </xdr:cNvPr>
        <xdr:cNvSpPr txBox="1"/>
      </xdr:nvSpPr>
      <xdr:spPr bwMode="auto">
        <a:xfrm>
          <a:off x="7629769" y="801076"/>
          <a:ext cx="3050645" cy="325029"/>
        </a:xfrm>
        <a:prstGeom prst="rect">
          <a:avLst/>
        </a:prstGeom>
        <a:solidFill>
          <a:schemeClr val="lt1"/>
        </a:solidFill>
        <a:ln w="19050" cmpd="sng">
          <a:solidFill>
            <a:srgbClr val="FF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100">
              <a:solidFill>
                <a:srgbClr val="FF0000"/>
              </a:solidFill>
              <a:latin typeface="UD デジタル 教科書体 NK-R" panose="02020400000000000000" pitchFamily="18" charset="-128"/>
              <a:ea typeface="UD デジタル 教科書体 NK-R" panose="02020400000000000000" pitchFamily="18" charset="-128"/>
            </a:rPr>
            <a:t>登録している実施施設名を直接入力してください。</a:t>
          </a:r>
          <a:endParaRPr kumimoji="1" lang="en-US" altLang="ja-JP" sz="1100">
            <a:solidFill>
              <a:srgbClr val="FF0000"/>
            </a:solidFill>
            <a:latin typeface="UD デジタル 教科書体 NK-R" panose="02020400000000000000" pitchFamily="18" charset="-128"/>
            <a:ea typeface="UD デジタル 教科書体 NK-R" panose="02020400000000000000" pitchFamily="18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J219"/>
  <sheetViews>
    <sheetView showGridLines="0" tabSelected="1" view="pageBreakPreview" zoomScale="56" zoomScaleNormal="51" zoomScaleSheetLayoutView="56" zoomScalePageLayoutView="50" workbookViewId="0">
      <selection activeCell="AB3" sqref="AB3:AK3"/>
    </sheetView>
  </sheetViews>
  <sheetFormatPr defaultColWidth="3.90625" defaultRowHeight="22.5" customHeight="1" x14ac:dyDescent="0.2"/>
  <cols>
    <col min="1" max="1" width="2.7265625" style="87" customWidth="1"/>
    <col min="2" max="2" width="9.7265625" style="88" customWidth="1"/>
    <col min="3" max="3" width="5.7265625" style="118" customWidth="1"/>
    <col min="4" max="10" width="2.08984375" style="88" customWidth="1"/>
    <col min="11" max="11" width="3.81640625" style="88" customWidth="1"/>
    <col min="12" max="43" width="4.453125" style="88" customWidth="1"/>
    <col min="44" max="44" width="8.7265625" style="88" customWidth="1"/>
    <col min="45" max="45" width="6.1796875" style="88" customWidth="1"/>
    <col min="46" max="46" width="6.36328125" style="89" customWidth="1"/>
    <col min="47" max="47" width="31.90625" style="89" customWidth="1"/>
    <col min="48" max="48" width="10.36328125" style="89" bestFit="1" customWidth="1"/>
    <col min="49" max="49" width="3.90625" style="1" customWidth="1"/>
    <col min="50" max="50" width="3.81640625" style="1" customWidth="1"/>
    <col min="51" max="51" width="6.6328125" style="1" customWidth="1"/>
    <col min="52" max="52" width="19.90625" style="1" bestFit="1" customWidth="1"/>
    <col min="53" max="53" width="9.6328125" style="1" bestFit="1" customWidth="1"/>
    <col min="54" max="54" width="14.1796875" style="1" bestFit="1" customWidth="1"/>
    <col min="55" max="56" width="10.6328125" style="1" customWidth="1"/>
    <col min="57" max="57" width="17.453125" customWidth="1"/>
    <col min="58" max="58" width="2.36328125" customWidth="1"/>
    <col min="63" max="81" width="3.81640625" style="1" customWidth="1"/>
    <col min="82" max="16384" width="3.90625" style="1"/>
  </cols>
  <sheetData>
    <row r="1" spans="1:62" ht="28" customHeight="1" thickBot="1" x14ac:dyDescent="0.25">
      <c r="C1" s="88"/>
    </row>
    <row r="2" spans="1:62" ht="28" customHeight="1" thickBot="1" x14ac:dyDescent="0.25">
      <c r="A2" s="244" t="s">
        <v>19</v>
      </c>
      <c r="B2" s="245"/>
      <c r="C2" s="246" t="s">
        <v>81</v>
      </c>
      <c r="D2" s="247"/>
      <c r="E2" s="247"/>
      <c r="F2" s="247"/>
      <c r="G2" s="247"/>
      <c r="H2" s="247"/>
      <c r="I2" s="247"/>
      <c r="J2" s="247"/>
      <c r="K2" s="248"/>
      <c r="L2" s="244" t="s">
        <v>12</v>
      </c>
      <c r="M2" s="245"/>
      <c r="N2" s="245"/>
      <c r="O2" s="245"/>
      <c r="P2" s="245"/>
      <c r="Q2" s="245"/>
      <c r="R2" s="288"/>
      <c r="S2" s="90"/>
      <c r="T2" s="91"/>
      <c r="U2" s="91"/>
      <c r="V2" s="92"/>
      <c r="W2" s="164" t="s">
        <v>20</v>
      </c>
      <c r="X2" s="289"/>
      <c r="Y2" s="289"/>
      <c r="Z2" s="289"/>
      <c r="AA2" s="289"/>
      <c r="AB2" s="289"/>
      <c r="AC2" s="165" t="s">
        <v>21</v>
      </c>
      <c r="AD2" s="290" t="s">
        <v>73</v>
      </c>
      <c r="AE2" s="291"/>
      <c r="AF2" s="291"/>
      <c r="AG2" s="291"/>
      <c r="AH2" s="166" t="s">
        <v>70</v>
      </c>
      <c r="AI2" s="276" t="s">
        <v>72</v>
      </c>
      <c r="AJ2" s="276"/>
      <c r="AK2" s="276"/>
      <c r="AL2" s="277"/>
      <c r="AM2" s="277"/>
      <c r="AN2" s="82" t="s">
        <v>71</v>
      </c>
      <c r="AO2" s="269" t="s">
        <v>84</v>
      </c>
      <c r="AP2" s="269"/>
      <c r="AQ2" s="269"/>
      <c r="AR2" s="269"/>
      <c r="AS2" s="93">
        <v>30</v>
      </c>
      <c r="AT2" s="139" t="s">
        <v>79</v>
      </c>
      <c r="AU2" s="217"/>
      <c r="AV2" s="228" t="s">
        <v>149</v>
      </c>
    </row>
    <row r="3" spans="1:62" ht="28" customHeight="1" thickBot="1" x14ac:dyDescent="0.25">
      <c r="A3" s="249" t="s">
        <v>42</v>
      </c>
      <c r="B3" s="250"/>
      <c r="C3" s="250"/>
      <c r="D3" s="250"/>
      <c r="E3" s="250"/>
      <c r="F3" s="250"/>
      <c r="G3" s="250"/>
      <c r="H3" s="250"/>
      <c r="I3" s="250"/>
      <c r="J3" s="250"/>
      <c r="K3" s="251"/>
      <c r="L3" s="278" t="s">
        <v>44</v>
      </c>
      <c r="M3" s="279"/>
      <c r="N3" s="279"/>
      <c r="O3" s="279"/>
      <c r="P3" s="279"/>
      <c r="Q3" s="279"/>
      <c r="R3" s="279"/>
      <c r="S3" s="279"/>
      <c r="T3" s="279"/>
      <c r="U3" s="279"/>
      <c r="V3" s="279"/>
      <c r="W3" s="292" t="s">
        <v>0</v>
      </c>
      <c r="X3" s="281"/>
      <c r="Y3" s="281"/>
      <c r="Z3" s="281"/>
      <c r="AA3" s="293"/>
      <c r="AB3" s="280"/>
      <c r="AC3" s="281"/>
      <c r="AD3" s="281"/>
      <c r="AE3" s="281"/>
      <c r="AF3" s="281"/>
      <c r="AG3" s="281"/>
      <c r="AH3" s="281"/>
      <c r="AI3" s="281"/>
      <c r="AJ3" s="281"/>
      <c r="AK3" s="282"/>
      <c r="AL3" s="163"/>
      <c r="AM3" s="283">
        <v>2025</v>
      </c>
      <c r="AN3" s="284"/>
      <c r="AO3" s="284"/>
      <c r="AP3" s="285"/>
      <c r="AQ3" s="37" t="s">
        <v>13</v>
      </c>
      <c r="AR3" s="49">
        <v>10</v>
      </c>
      <c r="AS3" s="286" t="s">
        <v>43</v>
      </c>
      <c r="AT3" s="287"/>
      <c r="AU3" s="218"/>
      <c r="AV3" s="229"/>
    </row>
    <row r="4" spans="1:62" ht="28" customHeight="1" x14ac:dyDescent="0.2">
      <c r="A4" s="242"/>
      <c r="B4" s="252" t="s">
        <v>9</v>
      </c>
      <c r="C4" s="253"/>
      <c r="D4" s="252" t="s">
        <v>15</v>
      </c>
      <c r="E4" s="254"/>
      <c r="F4" s="254"/>
      <c r="G4" s="254"/>
      <c r="H4" s="254"/>
      <c r="I4" s="254"/>
      <c r="J4" s="253"/>
      <c r="K4" s="94" t="s">
        <v>17</v>
      </c>
      <c r="L4" s="95">
        <f>IF(DAY(DATE($AN3,$AR3,COLUMN()-11))=COLUMN()-11,DATE($AN3,$AR3,COLUMN()-11),"")</f>
        <v>275</v>
      </c>
      <c r="M4" s="95">
        <f>IF(DAY(DATE($AN3,$AR3,COLUMN()-11))=COLUMN()-11,DATE($AN3,$AR3,COLUMN()-11),"")</f>
        <v>276</v>
      </c>
      <c r="N4" s="95">
        <f t="shared" ref="N4:AP4" si="0">IF(DAY(DATE($AN3,$AR3,COLUMN()-11))=COLUMN()-11,DATE($AN3,$AR3,COLUMN()-11),"")</f>
        <v>277</v>
      </c>
      <c r="O4" s="95">
        <f t="shared" si="0"/>
        <v>278</v>
      </c>
      <c r="P4" s="95">
        <f t="shared" si="0"/>
        <v>279</v>
      </c>
      <c r="Q4" s="95">
        <f t="shared" si="0"/>
        <v>280</v>
      </c>
      <c r="R4" s="95">
        <f t="shared" si="0"/>
        <v>281</v>
      </c>
      <c r="S4" s="95">
        <f t="shared" si="0"/>
        <v>282</v>
      </c>
      <c r="T4" s="95">
        <f t="shared" si="0"/>
        <v>283</v>
      </c>
      <c r="U4" s="95">
        <f t="shared" si="0"/>
        <v>284</v>
      </c>
      <c r="V4" s="95">
        <f t="shared" si="0"/>
        <v>285</v>
      </c>
      <c r="W4" s="95">
        <f t="shared" si="0"/>
        <v>286</v>
      </c>
      <c r="X4" s="95">
        <f t="shared" si="0"/>
        <v>287</v>
      </c>
      <c r="Y4" s="95">
        <f t="shared" si="0"/>
        <v>288</v>
      </c>
      <c r="Z4" s="95">
        <f t="shared" si="0"/>
        <v>289</v>
      </c>
      <c r="AA4" s="95">
        <f t="shared" si="0"/>
        <v>290</v>
      </c>
      <c r="AB4" s="95">
        <f t="shared" si="0"/>
        <v>291</v>
      </c>
      <c r="AC4" s="95">
        <f t="shared" si="0"/>
        <v>292</v>
      </c>
      <c r="AD4" s="95">
        <f t="shared" si="0"/>
        <v>293</v>
      </c>
      <c r="AE4" s="95">
        <f t="shared" si="0"/>
        <v>294</v>
      </c>
      <c r="AF4" s="95">
        <f t="shared" si="0"/>
        <v>295</v>
      </c>
      <c r="AG4" s="95">
        <f t="shared" si="0"/>
        <v>296</v>
      </c>
      <c r="AH4" s="95">
        <f t="shared" si="0"/>
        <v>297</v>
      </c>
      <c r="AI4" s="95">
        <f t="shared" si="0"/>
        <v>298</v>
      </c>
      <c r="AJ4" s="95">
        <f t="shared" si="0"/>
        <v>299</v>
      </c>
      <c r="AK4" s="95">
        <f t="shared" si="0"/>
        <v>300</v>
      </c>
      <c r="AL4" s="95">
        <f t="shared" si="0"/>
        <v>301</v>
      </c>
      <c r="AM4" s="95">
        <f t="shared" si="0"/>
        <v>302</v>
      </c>
      <c r="AN4" s="95">
        <f t="shared" si="0"/>
        <v>303</v>
      </c>
      <c r="AO4" s="95">
        <f t="shared" si="0"/>
        <v>304</v>
      </c>
      <c r="AP4" s="95">
        <f t="shared" si="0"/>
        <v>305</v>
      </c>
      <c r="AQ4" s="270" t="s">
        <v>69</v>
      </c>
      <c r="AR4" s="270" t="s">
        <v>41</v>
      </c>
      <c r="AS4" s="270" t="s">
        <v>85</v>
      </c>
      <c r="AT4" s="265" t="s">
        <v>11</v>
      </c>
      <c r="AU4" s="266"/>
      <c r="AV4" s="229"/>
    </row>
    <row r="5" spans="1:62" ht="28" customHeight="1" thickBot="1" x14ac:dyDescent="0.25">
      <c r="A5" s="239"/>
      <c r="B5" s="179" t="s">
        <v>8</v>
      </c>
      <c r="C5" s="171" t="s">
        <v>10</v>
      </c>
      <c r="D5" s="96" t="s">
        <v>2</v>
      </c>
      <c r="E5" s="97" t="s">
        <v>3</v>
      </c>
      <c r="F5" s="97" t="s">
        <v>4</v>
      </c>
      <c r="G5" s="97" t="s">
        <v>5</v>
      </c>
      <c r="H5" s="97" t="s">
        <v>6</v>
      </c>
      <c r="I5" s="97" t="s">
        <v>7</v>
      </c>
      <c r="J5" s="96" t="s">
        <v>1</v>
      </c>
      <c r="K5" s="98" t="s">
        <v>14</v>
      </c>
      <c r="L5" s="99">
        <f>IF(L4="","",DATE($AN3,$AR3,COLUMN()-11))</f>
        <v>275</v>
      </c>
      <c r="M5" s="99">
        <f t="shared" ref="M5:AP5" si="1">IF(M4="","",DATE($AN3,$AR3,COLUMN()-11))</f>
        <v>276</v>
      </c>
      <c r="N5" s="99">
        <f t="shared" si="1"/>
        <v>277</v>
      </c>
      <c r="O5" s="99">
        <f t="shared" si="1"/>
        <v>278</v>
      </c>
      <c r="P5" s="99">
        <f t="shared" si="1"/>
        <v>279</v>
      </c>
      <c r="Q5" s="99">
        <f t="shared" si="1"/>
        <v>280</v>
      </c>
      <c r="R5" s="99">
        <f t="shared" si="1"/>
        <v>281</v>
      </c>
      <c r="S5" s="99">
        <f t="shared" si="1"/>
        <v>282</v>
      </c>
      <c r="T5" s="99">
        <f t="shared" si="1"/>
        <v>283</v>
      </c>
      <c r="U5" s="99">
        <f t="shared" si="1"/>
        <v>284</v>
      </c>
      <c r="V5" s="99">
        <f t="shared" si="1"/>
        <v>285</v>
      </c>
      <c r="W5" s="99">
        <f t="shared" si="1"/>
        <v>286</v>
      </c>
      <c r="X5" s="99">
        <f t="shared" si="1"/>
        <v>287</v>
      </c>
      <c r="Y5" s="99">
        <f t="shared" si="1"/>
        <v>288</v>
      </c>
      <c r="Z5" s="99">
        <f t="shared" si="1"/>
        <v>289</v>
      </c>
      <c r="AA5" s="99">
        <f t="shared" si="1"/>
        <v>290</v>
      </c>
      <c r="AB5" s="99">
        <f t="shared" si="1"/>
        <v>291</v>
      </c>
      <c r="AC5" s="99">
        <f t="shared" si="1"/>
        <v>292</v>
      </c>
      <c r="AD5" s="99">
        <f t="shared" si="1"/>
        <v>293</v>
      </c>
      <c r="AE5" s="99">
        <f t="shared" si="1"/>
        <v>294</v>
      </c>
      <c r="AF5" s="99">
        <f t="shared" si="1"/>
        <v>295</v>
      </c>
      <c r="AG5" s="99">
        <f t="shared" si="1"/>
        <v>296</v>
      </c>
      <c r="AH5" s="99">
        <f t="shared" si="1"/>
        <v>297</v>
      </c>
      <c r="AI5" s="99">
        <f t="shared" si="1"/>
        <v>298</v>
      </c>
      <c r="AJ5" s="99">
        <f t="shared" si="1"/>
        <v>299</v>
      </c>
      <c r="AK5" s="99">
        <f t="shared" si="1"/>
        <v>300</v>
      </c>
      <c r="AL5" s="99">
        <f t="shared" si="1"/>
        <v>301</v>
      </c>
      <c r="AM5" s="99">
        <f t="shared" si="1"/>
        <v>302</v>
      </c>
      <c r="AN5" s="99">
        <f t="shared" si="1"/>
        <v>303</v>
      </c>
      <c r="AO5" s="99">
        <f t="shared" si="1"/>
        <v>304</v>
      </c>
      <c r="AP5" s="99">
        <f t="shared" si="1"/>
        <v>305</v>
      </c>
      <c r="AQ5" s="271"/>
      <c r="AR5" s="271"/>
      <c r="AS5" s="271"/>
      <c r="AT5" s="100" t="s">
        <v>82</v>
      </c>
      <c r="AU5" s="219" t="s">
        <v>83</v>
      </c>
      <c r="AV5" s="230"/>
      <c r="AY5" s="88" t="s">
        <v>143</v>
      </c>
      <c r="AZ5" s="88"/>
      <c r="BA5" s="223" t="s">
        <v>151</v>
      </c>
      <c r="BB5" s="224">
        <f>X2</f>
        <v>0</v>
      </c>
      <c r="BC5" s="88" t="s">
        <v>150</v>
      </c>
      <c r="BD5" s="88" t="s">
        <v>152</v>
      </c>
      <c r="BE5" s="182"/>
    </row>
    <row r="6" spans="1:62" ht="28" hidden="1" customHeight="1" x14ac:dyDescent="0.2">
      <c r="A6" s="101"/>
      <c r="B6" s="180" t="s">
        <v>8</v>
      </c>
      <c r="C6" s="172" t="s">
        <v>10</v>
      </c>
      <c r="D6" s="102" t="s">
        <v>2</v>
      </c>
      <c r="E6" s="103" t="s">
        <v>3</v>
      </c>
      <c r="F6" s="103" t="s">
        <v>4</v>
      </c>
      <c r="G6" s="103" t="s">
        <v>5</v>
      </c>
      <c r="H6" s="103" t="s">
        <v>6</v>
      </c>
      <c r="I6" s="103" t="s">
        <v>7</v>
      </c>
      <c r="J6" s="104" t="s">
        <v>1</v>
      </c>
      <c r="K6" s="105" t="s">
        <v>14</v>
      </c>
      <c r="L6" s="106">
        <f>IF(L5="","",MOD(L5,7))</f>
        <v>2</v>
      </c>
      <c r="M6" s="106">
        <f t="shared" ref="M6:AP6" si="2">IF(M5="","",MOD(M5,7))</f>
        <v>3</v>
      </c>
      <c r="N6" s="106">
        <f t="shared" si="2"/>
        <v>4</v>
      </c>
      <c r="O6" s="106">
        <f t="shared" si="2"/>
        <v>5</v>
      </c>
      <c r="P6" s="106">
        <f t="shared" si="2"/>
        <v>6</v>
      </c>
      <c r="Q6" s="106">
        <f t="shared" si="2"/>
        <v>0</v>
      </c>
      <c r="R6" s="106">
        <f t="shared" si="2"/>
        <v>1</v>
      </c>
      <c r="S6" s="106">
        <f t="shared" si="2"/>
        <v>2</v>
      </c>
      <c r="T6" s="106">
        <f t="shared" si="2"/>
        <v>3</v>
      </c>
      <c r="U6" s="106">
        <f t="shared" si="2"/>
        <v>4</v>
      </c>
      <c r="V6" s="106">
        <f t="shared" si="2"/>
        <v>5</v>
      </c>
      <c r="W6" s="106">
        <f t="shared" si="2"/>
        <v>6</v>
      </c>
      <c r="X6" s="106">
        <f t="shared" si="2"/>
        <v>0</v>
      </c>
      <c r="Y6" s="106">
        <f t="shared" si="2"/>
        <v>1</v>
      </c>
      <c r="Z6" s="106">
        <f t="shared" si="2"/>
        <v>2</v>
      </c>
      <c r="AA6" s="106">
        <f t="shared" si="2"/>
        <v>3</v>
      </c>
      <c r="AB6" s="106">
        <f t="shared" si="2"/>
        <v>4</v>
      </c>
      <c r="AC6" s="106">
        <f t="shared" si="2"/>
        <v>5</v>
      </c>
      <c r="AD6" s="106">
        <f t="shared" si="2"/>
        <v>6</v>
      </c>
      <c r="AE6" s="106">
        <f t="shared" si="2"/>
        <v>0</v>
      </c>
      <c r="AF6" s="106">
        <f t="shared" si="2"/>
        <v>1</v>
      </c>
      <c r="AG6" s="106">
        <f t="shared" si="2"/>
        <v>2</v>
      </c>
      <c r="AH6" s="106">
        <f t="shared" si="2"/>
        <v>3</v>
      </c>
      <c r="AI6" s="106">
        <f t="shared" si="2"/>
        <v>4</v>
      </c>
      <c r="AJ6" s="106">
        <f t="shared" si="2"/>
        <v>5</v>
      </c>
      <c r="AK6" s="106">
        <f t="shared" si="2"/>
        <v>6</v>
      </c>
      <c r="AL6" s="106">
        <f t="shared" si="2"/>
        <v>0</v>
      </c>
      <c r="AM6" s="106">
        <f t="shared" si="2"/>
        <v>1</v>
      </c>
      <c r="AN6" s="106">
        <f t="shared" si="2"/>
        <v>2</v>
      </c>
      <c r="AO6" s="106">
        <f t="shared" si="2"/>
        <v>3</v>
      </c>
      <c r="AP6" s="106">
        <f t="shared" si="2"/>
        <v>4</v>
      </c>
      <c r="AQ6" s="78"/>
      <c r="AR6" s="78"/>
      <c r="AS6" s="79"/>
      <c r="AT6" s="273"/>
      <c r="AU6" s="273"/>
      <c r="AV6" s="225"/>
      <c r="AY6" s="88"/>
      <c r="AZ6" s="88"/>
      <c r="BA6" s="88"/>
      <c r="BB6" s="88"/>
      <c r="BC6" s="88"/>
      <c r="BD6" s="182"/>
      <c r="BE6" s="182"/>
    </row>
    <row r="7" spans="1:62" ht="28" hidden="1" customHeight="1" thickBot="1" x14ac:dyDescent="0.25">
      <c r="A7" s="107"/>
      <c r="B7" s="181" t="s">
        <v>8</v>
      </c>
      <c r="C7" s="173" t="s">
        <v>10</v>
      </c>
      <c r="D7" s="108" t="s">
        <v>2</v>
      </c>
      <c r="E7" s="109" t="s">
        <v>3</v>
      </c>
      <c r="F7" s="109" t="s">
        <v>4</v>
      </c>
      <c r="G7" s="109" t="s">
        <v>5</v>
      </c>
      <c r="H7" s="109" t="s">
        <v>6</v>
      </c>
      <c r="I7" s="109" t="s">
        <v>7</v>
      </c>
      <c r="J7" s="110" t="s">
        <v>1</v>
      </c>
      <c r="K7" s="111" t="s">
        <v>14</v>
      </c>
      <c r="L7" s="112" t="str">
        <f t="shared" ref="L7:AP7" si="3">IF(L6=0,"土",IF(L6=1,"日",IF(L6=2,"月",IF(L6=3,"火",IF(L6=4,"水",IF(L6=5,"木",IF(L6=6,"金","")))))))</f>
        <v>月</v>
      </c>
      <c r="M7" s="112" t="str">
        <f t="shared" si="3"/>
        <v>火</v>
      </c>
      <c r="N7" s="112" t="str">
        <f t="shared" si="3"/>
        <v>水</v>
      </c>
      <c r="O7" s="112" t="str">
        <f t="shared" si="3"/>
        <v>木</v>
      </c>
      <c r="P7" s="112" t="str">
        <f t="shared" si="3"/>
        <v>金</v>
      </c>
      <c r="Q7" s="112" t="str">
        <f t="shared" si="3"/>
        <v>土</v>
      </c>
      <c r="R7" s="112" t="str">
        <f t="shared" si="3"/>
        <v>日</v>
      </c>
      <c r="S7" s="112" t="str">
        <f t="shared" si="3"/>
        <v>月</v>
      </c>
      <c r="T7" s="112" t="str">
        <f t="shared" si="3"/>
        <v>火</v>
      </c>
      <c r="U7" s="112" t="str">
        <f t="shared" si="3"/>
        <v>水</v>
      </c>
      <c r="V7" s="112" t="str">
        <f t="shared" si="3"/>
        <v>木</v>
      </c>
      <c r="W7" s="112" t="str">
        <f t="shared" si="3"/>
        <v>金</v>
      </c>
      <c r="X7" s="112" t="str">
        <f t="shared" si="3"/>
        <v>土</v>
      </c>
      <c r="Y7" s="112" t="str">
        <f t="shared" si="3"/>
        <v>日</v>
      </c>
      <c r="Z7" s="112" t="str">
        <f t="shared" si="3"/>
        <v>月</v>
      </c>
      <c r="AA7" s="112" t="str">
        <f t="shared" si="3"/>
        <v>火</v>
      </c>
      <c r="AB7" s="112" t="str">
        <f t="shared" si="3"/>
        <v>水</v>
      </c>
      <c r="AC7" s="112" t="str">
        <f t="shared" si="3"/>
        <v>木</v>
      </c>
      <c r="AD7" s="112" t="str">
        <f t="shared" si="3"/>
        <v>金</v>
      </c>
      <c r="AE7" s="112" t="str">
        <f t="shared" si="3"/>
        <v>土</v>
      </c>
      <c r="AF7" s="112" t="str">
        <f t="shared" si="3"/>
        <v>日</v>
      </c>
      <c r="AG7" s="112" t="str">
        <f t="shared" si="3"/>
        <v>月</v>
      </c>
      <c r="AH7" s="112" t="str">
        <f t="shared" si="3"/>
        <v>火</v>
      </c>
      <c r="AI7" s="112" t="str">
        <f t="shared" si="3"/>
        <v>水</v>
      </c>
      <c r="AJ7" s="112" t="str">
        <f t="shared" si="3"/>
        <v>木</v>
      </c>
      <c r="AK7" s="112" t="str">
        <f t="shared" si="3"/>
        <v>金</v>
      </c>
      <c r="AL7" s="112" t="str">
        <f t="shared" si="3"/>
        <v>土</v>
      </c>
      <c r="AM7" s="112" t="str">
        <f t="shared" si="3"/>
        <v>日</v>
      </c>
      <c r="AN7" s="112" t="str">
        <f t="shared" si="3"/>
        <v>月</v>
      </c>
      <c r="AO7" s="112" t="str">
        <f t="shared" si="3"/>
        <v>火</v>
      </c>
      <c r="AP7" s="112" t="str">
        <f t="shared" si="3"/>
        <v>水</v>
      </c>
      <c r="AQ7" s="80"/>
      <c r="AR7" s="80"/>
      <c r="AS7" s="81"/>
      <c r="AT7" s="272"/>
      <c r="AU7" s="272"/>
      <c r="AV7" s="225"/>
      <c r="AY7" s="88"/>
      <c r="AZ7" s="88"/>
      <c r="BA7" s="88"/>
      <c r="BB7" s="88"/>
      <c r="BC7" s="88"/>
      <c r="BD7" s="182"/>
      <c r="BE7" s="182"/>
    </row>
    <row r="8" spans="1:62" ht="28" customHeight="1" thickBot="1" x14ac:dyDescent="0.25">
      <c r="A8" s="242">
        <v>1</v>
      </c>
      <c r="B8" s="234"/>
      <c r="C8" s="235"/>
      <c r="D8" s="16"/>
      <c r="E8" s="17"/>
      <c r="F8" s="17"/>
      <c r="G8" s="17"/>
      <c r="H8" s="17"/>
      <c r="I8" s="17"/>
      <c r="J8" s="17"/>
      <c r="K8" s="113" t="str">
        <f>IF(COUNTA(D8:J8)=0,"",COUNTA(D8:J8))</f>
        <v/>
      </c>
      <c r="L8" s="114" t="str">
        <f t="shared" ref="L8:AP8" si="4">IF(L$7="","",IF( HLOOKUP(L$7,$D$7:$J$219,2*$A8,FALSE)="","","○"))</f>
        <v/>
      </c>
      <c r="M8" s="114" t="str">
        <f t="shared" si="4"/>
        <v/>
      </c>
      <c r="N8" s="114" t="str">
        <f t="shared" si="4"/>
        <v/>
      </c>
      <c r="O8" s="114" t="str">
        <f t="shared" si="4"/>
        <v/>
      </c>
      <c r="P8" s="114" t="str">
        <f t="shared" si="4"/>
        <v/>
      </c>
      <c r="Q8" s="114" t="str">
        <f t="shared" si="4"/>
        <v/>
      </c>
      <c r="R8" s="114" t="str">
        <f t="shared" si="4"/>
        <v/>
      </c>
      <c r="S8" s="155" t="str">
        <f t="shared" si="4"/>
        <v/>
      </c>
      <c r="T8" s="155" t="str">
        <f t="shared" si="4"/>
        <v/>
      </c>
      <c r="U8" s="155" t="str">
        <f t="shared" si="4"/>
        <v/>
      </c>
      <c r="V8" s="155" t="str">
        <f t="shared" si="4"/>
        <v/>
      </c>
      <c r="W8" s="155" t="str">
        <f t="shared" si="4"/>
        <v/>
      </c>
      <c r="X8" s="155" t="str">
        <f t="shared" si="4"/>
        <v/>
      </c>
      <c r="Y8" s="155" t="str">
        <f t="shared" si="4"/>
        <v/>
      </c>
      <c r="Z8" s="114" t="str">
        <f t="shared" si="4"/>
        <v/>
      </c>
      <c r="AA8" s="114" t="str">
        <f t="shared" si="4"/>
        <v/>
      </c>
      <c r="AB8" s="114" t="str">
        <f t="shared" si="4"/>
        <v/>
      </c>
      <c r="AC8" s="114" t="str">
        <f t="shared" si="4"/>
        <v/>
      </c>
      <c r="AD8" s="114" t="str">
        <f t="shared" si="4"/>
        <v/>
      </c>
      <c r="AE8" s="114" t="str">
        <f t="shared" si="4"/>
        <v/>
      </c>
      <c r="AF8" s="114" t="str">
        <f t="shared" si="4"/>
        <v/>
      </c>
      <c r="AG8" s="155" t="str">
        <f t="shared" si="4"/>
        <v/>
      </c>
      <c r="AH8" s="155" t="str">
        <f t="shared" si="4"/>
        <v/>
      </c>
      <c r="AI8" s="155" t="str">
        <f t="shared" si="4"/>
        <v/>
      </c>
      <c r="AJ8" s="155" t="str">
        <f t="shared" si="4"/>
        <v/>
      </c>
      <c r="AK8" s="155" t="str">
        <f t="shared" si="4"/>
        <v/>
      </c>
      <c r="AL8" s="155" t="str">
        <f t="shared" si="4"/>
        <v/>
      </c>
      <c r="AM8" s="155" t="str">
        <f t="shared" si="4"/>
        <v/>
      </c>
      <c r="AN8" s="114" t="str">
        <f t="shared" si="4"/>
        <v/>
      </c>
      <c r="AO8" s="114" t="str">
        <f t="shared" si="4"/>
        <v/>
      </c>
      <c r="AP8" s="114" t="str">
        <f t="shared" si="4"/>
        <v/>
      </c>
      <c r="AQ8" s="261">
        <f>COUNTA(L9:AP9)</f>
        <v>0</v>
      </c>
      <c r="AR8" s="261" t="str">
        <f>IF(COUNTIF(L9:AP9,"A")*BB$9+COUNTIF(L9:AP9,"B")*$BB$10+COUNTIF(L9:AP9,"C")*$BB$11+COUNTIF(L9:AP9,"D")*$BB$12+COUNTIF(L9:AP9,"E")*$BB$13+COUNTIF(L9:AP9,"F")*$BB$14+COUNTIF(L9:AP9,"G")*$BB$15+COUNTIF(L9:AP9,"H")*$BB$16+COUNTIF(L9:AP9,"I")*$BB$17+COUNTIF(L9:AP9,"J")*$BB$18+COUNTIF(L9:AP9,"K")*$BB$19+COUNTIF(L9:AP9,"L")*$BB$20+COUNTIF(L9:AP9,"M")*$BB$21+COUNTIF(L9:AP9,"N")*$BB$22+COUNTIF(L9:AP9,"O")*$BB$23+COUNTIF(L9:AP9,"P")*$BB$24+COUNTIF(L9:AP9,"Q")*$BB$25+COUNTIF(L9:AP9,"R")*$BB$26+COUNTIF(L9:AP9,"S")*$BB$27+COUNTIF(L9:AP9,"T")=0,"",COUNTIF(L9:AP9,"A")*BB$9+COUNTIF(L9:AP9,"B")*$BB$10+COUNTIF(L9:AP9,"C")*$BB$11+COUNTIF(L9:AP9,"D")*$BB$12+COUNTIF(L9:AP9,"E")*$BB$13+COUNTIF(L9:AP9,"F")*$BB$14+COUNTIF(L9:AP9,"G")*$BB$15+COUNTIF(L9:AP9,"H")*$BB$16+COUNTIF(L9:AP9,"I")*$BB$17+COUNTIF(L9:AP9,"J")*$BB$18+COUNTIF(L9:AP9,"K")*$BB$19+COUNTIF(L9:AP9,"L")*$BB$20+COUNTIF(L9:AP9,"M")*$BB$21+COUNTIF(L9:AP9,"N")*$BB$22+COUNTIF(L9:AP9,"O")*$BB$23+COUNTIF(L9:AP9,"P")*$BB$24+COUNTIF(L9:AP9,"Q")*$BB$25+COUNTIF(L9:AP9,"R")*$BB$26+COUNTIF(L9:AP9,"S")*$BB$27+COUNTIF(L9:AP9,"T")*$BB$28)</f>
        <v/>
      </c>
      <c r="AS8" s="263">
        <f>AQ8*AS$2</f>
        <v>0</v>
      </c>
      <c r="AT8" s="267"/>
      <c r="AU8" s="274"/>
      <c r="AV8" s="226" t="e">
        <f>AR8+AS8</f>
        <v>#VALUE!</v>
      </c>
      <c r="AY8" s="183"/>
      <c r="AZ8" s="184" t="s">
        <v>49</v>
      </c>
      <c r="BA8" s="184" t="s">
        <v>97</v>
      </c>
      <c r="BB8" s="184" t="s">
        <v>40</v>
      </c>
      <c r="BC8" s="185" t="s">
        <v>39</v>
      </c>
      <c r="BD8" s="186" t="s">
        <v>144</v>
      </c>
      <c r="BE8" s="187" t="s">
        <v>145</v>
      </c>
      <c r="BJ8" s="1"/>
    </row>
    <row r="9" spans="1:62" ht="28" customHeight="1" thickBot="1" x14ac:dyDescent="0.25">
      <c r="A9" s="239"/>
      <c r="B9" s="174"/>
      <c r="C9" s="175" t="str">
        <f>IF(B9="","",DATEDIF(B9,$AZ$38,"y"))</f>
        <v/>
      </c>
      <c r="D9" s="258" t="s">
        <v>87</v>
      </c>
      <c r="E9" s="259"/>
      <c r="F9" s="260"/>
      <c r="G9" s="255"/>
      <c r="H9" s="256"/>
      <c r="I9" s="256"/>
      <c r="J9" s="256"/>
      <c r="K9" s="257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46"/>
      <c r="Z9" s="46"/>
      <c r="AA9" s="46"/>
      <c r="AB9" s="46"/>
      <c r="AC9" s="46"/>
      <c r="AD9" s="46"/>
      <c r="AE9" s="46"/>
      <c r="AF9" s="46"/>
      <c r="AG9" s="46"/>
      <c r="AH9" s="46"/>
      <c r="AI9" s="46"/>
      <c r="AJ9" s="46"/>
      <c r="AK9" s="46"/>
      <c r="AL9" s="46"/>
      <c r="AM9" s="46"/>
      <c r="AN9" s="46"/>
      <c r="AO9" s="46"/>
      <c r="AP9" s="46"/>
      <c r="AQ9" s="262"/>
      <c r="AR9" s="262"/>
      <c r="AS9" s="264"/>
      <c r="AT9" s="268"/>
      <c r="AU9" s="275"/>
      <c r="AV9" s="227"/>
      <c r="AY9" s="188" t="s">
        <v>22</v>
      </c>
      <c r="AZ9" s="189"/>
      <c r="BA9" s="190">
        <v>0</v>
      </c>
      <c r="BB9" s="191">
        <f t="array" ref="BB9">_xlfn.IFS(BA9="","",BA9&gt;=700,350,BA9&lt;700,BA9-350)</f>
        <v>-350</v>
      </c>
      <c r="BC9" s="192" cm="1">
        <f t="array" ref="BC9">_xlfn.IFS(BA9="","",BA9&gt;700,BA9-350,BA9&lt;=700,350)</f>
        <v>350</v>
      </c>
      <c r="BD9" s="193">
        <f t="shared" ref="BD9:BD28" si="5">COUNTIF(L8:AP179,AY9)</f>
        <v>0</v>
      </c>
      <c r="BE9" s="194">
        <f>BB9*BD9</f>
        <v>0</v>
      </c>
      <c r="BJ9" s="1"/>
    </row>
    <row r="10" spans="1:62" ht="28" customHeight="1" thickBot="1" x14ac:dyDescent="0.25">
      <c r="A10" s="233">
        <v>2</v>
      </c>
      <c r="B10" s="234"/>
      <c r="C10" s="235"/>
      <c r="D10" s="6"/>
      <c r="E10" s="7"/>
      <c r="F10" s="7"/>
      <c r="G10" s="7"/>
      <c r="H10" s="7"/>
      <c r="I10" s="7"/>
      <c r="J10" s="7"/>
      <c r="K10" s="115" t="str">
        <f>IF(COUNTA(D10:J10)=0,"",COUNTA(D10:J10))</f>
        <v/>
      </c>
      <c r="L10" s="114" t="str">
        <f t="shared" ref="L10:AP10" si="6">IF(L$7="","",IF( HLOOKUP(L$7,$D$7:$J$219,2*$A10,FALSE)="","","○"))</f>
        <v/>
      </c>
      <c r="M10" s="114" t="str">
        <f t="shared" si="6"/>
        <v/>
      </c>
      <c r="N10" s="114" t="str">
        <f t="shared" si="6"/>
        <v/>
      </c>
      <c r="O10" s="114" t="str">
        <f t="shared" si="6"/>
        <v/>
      </c>
      <c r="P10" s="114" t="str">
        <f t="shared" si="6"/>
        <v/>
      </c>
      <c r="Q10" s="114" t="str">
        <f t="shared" si="6"/>
        <v/>
      </c>
      <c r="R10" s="114" t="str">
        <f t="shared" si="6"/>
        <v/>
      </c>
      <c r="S10" s="155" t="str">
        <f t="shared" si="6"/>
        <v/>
      </c>
      <c r="T10" s="155" t="str">
        <f t="shared" si="6"/>
        <v/>
      </c>
      <c r="U10" s="155" t="str">
        <f t="shared" si="6"/>
        <v/>
      </c>
      <c r="V10" s="155" t="str">
        <f t="shared" si="6"/>
        <v/>
      </c>
      <c r="W10" s="155" t="str">
        <f t="shared" si="6"/>
        <v/>
      </c>
      <c r="X10" s="155" t="str">
        <f t="shared" si="6"/>
        <v/>
      </c>
      <c r="Y10" s="155" t="str">
        <f t="shared" si="6"/>
        <v/>
      </c>
      <c r="Z10" s="114" t="str">
        <f t="shared" si="6"/>
        <v/>
      </c>
      <c r="AA10" s="114" t="str">
        <f t="shared" si="6"/>
        <v/>
      </c>
      <c r="AB10" s="114" t="str">
        <f t="shared" si="6"/>
        <v/>
      </c>
      <c r="AC10" s="114" t="str">
        <f t="shared" si="6"/>
        <v/>
      </c>
      <c r="AD10" s="114" t="str">
        <f t="shared" si="6"/>
        <v/>
      </c>
      <c r="AE10" s="114" t="str">
        <f t="shared" si="6"/>
        <v/>
      </c>
      <c r="AF10" s="114" t="str">
        <f t="shared" si="6"/>
        <v/>
      </c>
      <c r="AG10" s="155" t="str">
        <f t="shared" si="6"/>
        <v/>
      </c>
      <c r="AH10" s="155" t="str">
        <f t="shared" si="6"/>
        <v/>
      </c>
      <c r="AI10" s="155" t="str">
        <f t="shared" si="6"/>
        <v/>
      </c>
      <c r="AJ10" s="155" t="str">
        <f t="shared" si="6"/>
        <v/>
      </c>
      <c r="AK10" s="155" t="str">
        <f t="shared" si="6"/>
        <v/>
      </c>
      <c r="AL10" s="155" t="str">
        <f t="shared" si="6"/>
        <v/>
      </c>
      <c r="AM10" s="155" t="str">
        <f t="shared" si="6"/>
        <v/>
      </c>
      <c r="AN10" s="114" t="str">
        <f t="shared" si="6"/>
        <v/>
      </c>
      <c r="AO10" s="114" t="str">
        <f t="shared" si="6"/>
        <v/>
      </c>
      <c r="AP10" s="114" t="str">
        <f t="shared" si="6"/>
        <v/>
      </c>
      <c r="AQ10" s="261">
        <f>COUNTA(L11:AP11)</f>
        <v>0</v>
      </c>
      <c r="AR10" s="261" t="str">
        <f t="shared" ref="AR10" si="7">IF(COUNTIF(L11:AP11,"A")*BB$9+COUNTIF(L11:AP11,"B")*$BB$10+COUNTIF(L11:AP11,"C")*$BB$11+COUNTIF(L11:AP11,"D")*$BB$12+COUNTIF(L11:AP11,"E")*$BB$13+COUNTIF(L11:AP11,"F")*$BB$14+COUNTIF(L11:AP11,"G")*$BB$15+COUNTIF(L11:AP11,"H")*$BB$16+COUNTIF(L11:AP11,"I")*$BB$17+COUNTIF(L11:AP11,"J")*$BB$18+COUNTIF(L11:AP11,"K")*$BB$19+COUNTIF(L11:AP11,"L")*$BB$20+COUNTIF(L11:AP11,"M")*$BB$21+COUNTIF(L11:AP11,"N")*$BB$22+COUNTIF(L11:AP11,"O")*$BB$23+COUNTIF(L11:AP11,"P")*$BB$24+COUNTIF(L11:AP11,"Q")*$BB$25+COUNTIF(L11:AP11,"R")*$BB$26+COUNTIF(L11:AP11,"S")*$BB$27+COUNTIF(L11:AP11,"T")=0,"",COUNTIF(L11:AP11,"A")*BB$9+COUNTIF(L11:AP11,"B")*$BB$10+COUNTIF(L11:AP11,"C")*$BB$11+COUNTIF(L11:AP11,"D")*$BB$12+COUNTIF(L11:AP11,"E")*$BB$13+COUNTIF(L11:AP11,"F")*$BB$14+COUNTIF(L11:AP11,"G")*$BB$15+COUNTIF(L11:AP11,"H")*$BB$16+COUNTIF(L11:AP11,"I")*$BB$17+COUNTIF(L11:AP11,"J")*$BB$18+COUNTIF(L11:AP11,"K")*$BB$19+COUNTIF(L11:AP11,"L")*$BB$20+COUNTIF(L11:AP11,"M")*$BB$21+COUNTIF(L11:AP11,"N")*$BB$22+COUNTIF(L11:AP11,"O")*$BB$23+COUNTIF(L11:AP11,"P")*$BB$24+COUNTIF(L11:AP11,"Q")*$BB$25+COUNTIF(L11:AP11,"R")*$BB$26+COUNTIF(L11:AP11,"S")*$BB$27+COUNTIF(L11:AP11,"T")*$BB$28)</f>
        <v/>
      </c>
      <c r="AS10" s="263">
        <f>AQ10*AS$2</f>
        <v>0</v>
      </c>
      <c r="AT10" s="267"/>
      <c r="AU10" s="274"/>
      <c r="AV10" s="226" t="e">
        <f t="shared" ref="AV10" si="8">AR10+AS10</f>
        <v>#VALUE!</v>
      </c>
      <c r="AY10" s="195" t="s">
        <v>23</v>
      </c>
      <c r="AZ10" s="64"/>
      <c r="BA10" s="196">
        <v>0</v>
      </c>
      <c r="BB10" s="197">
        <f t="array" ref="BB10">_xlfn.IFS(BA10="","",BA10&gt;=700,350,BA10&lt;700,BA10-350)</f>
        <v>-350</v>
      </c>
      <c r="BC10" s="198">
        <f t="array" ref="BC10">_xlfn.IFS(BA10="","",BA10&gt;700,BA10-350,BA10&lt;=700,350)</f>
        <v>350</v>
      </c>
      <c r="BD10" s="193">
        <f t="shared" si="5"/>
        <v>0</v>
      </c>
      <c r="BE10" s="194">
        <f t="shared" ref="BE10:BE28" si="9">BB10*BD10</f>
        <v>0</v>
      </c>
      <c r="BJ10" s="1"/>
    </row>
    <row r="11" spans="1:62" ht="28" customHeight="1" thickBot="1" x14ac:dyDescent="0.25">
      <c r="A11" s="233"/>
      <c r="B11" s="174"/>
      <c r="C11" s="175" t="str">
        <f>IF(B11="","",DATEDIF(B11,$AZ$38,"y"))</f>
        <v/>
      </c>
      <c r="D11" s="258" t="s">
        <v>87</v>
      </c>
      <c r="E11" s="259"/>
      <c r="F11" s="260"/>
      <c r="G11" s="255"/>
      <c r="H11" s="256"/>
      <c r="I11" s="256"/>
      <c r="J11" s="256"/>
      <c r="K11" s="257"/>
      <c r="L11" s="46"/>
      <c r="M11" s="46"/>
      <c r="N11" s="46"/>
      <c r="O11" s="46"/>
      <c r="P11" s="46"/>
      <c r="Q11" s="46"/>
      <c r="R11" s="46"/>
      <c r="S11" s="46"/>
      <c r="T11" s="46"/>
      <c r="U11" s="46"/>
      <c r="V11" s="46"/>
      <c r="W11" s="46"/>
      <c r="X11" s="46"/>
      <c r="Y11" s="46"/>
      <c r="Z11" s="46"/>
      <c r="AA11" s="46"/>
      <c r="AB11" s="46"/>
      <c r="AC11" s="46"/>
      <c r="AD11" s="46"/>
      <c r="AE11" s="46"/>
      <c r="AF11" s="46"/>
      <c r="AG11" s="46"/>
      <c r="AH11" s="46"/>
      <c r="AI11" s="46"/>
      <c r="AJ11" s="46"/>
      <c r="AK11" s="46"/>
      <c r="AL11" s="46"/>
      <c r="AM11" s="46"/>
      <c r="AN11" s="46"/>
      <c r="AO11" s="46"/>
      <c r="AP11" s="46"/>
      <c r="AQ11" s="262"/>
      <c r="AR11" s="262"/>
      <c r="AS11" s="264"/>
      <c r="AT11" s="268"/>
      <c r="AU11" s="275"/>
      <c r="AV11" s="227"/>
      <c r="AX11" s="4"/>
      <c r="AY11" s="195" t="s">
        <v>24</v>
      </c>
      <c r="AZ11" s="64"/>
      <c r="BA11" s="196">
        <v>0</v>
      </c>
      <c r="BB11" s="197" cm="1">
        <f t="array" ref="BB11">_xlfn.IFS(BA11="","",BA11&gt;=700,350,BA11&lt;700,BA11-350)</f>
        <v>-350</v>
      </c>
      <c r="BC11" s="198">
        <f t="array" ref="BC11">_xlfn.IFS(BA11="","",BA11&gt;700,BA11-350,BA11&lt;=700,350)</f>
        <v>350</v>
      </c>
      <c r="BD11" s="193">
        <f t="shared" si="5"/>
        <v>0</v>
      </c>
      <c r="BE11" s="194">
        <f t="shared" si="9"/>
        <v>0</v>
      </c>
      <c r="BJ11" s="1"/>
    </row>
    <row r="12" spans="1:62" ht="28" customHeight="1" thickBot="1" x14ac:dyDescent="0.25">
      <c r="A12" s="242">
        <v>3</v>
      </c>
      <c r="B12" s="234"/>
      <c r="C12" s="235"/>
      <c r="D12" s="6"/>
      <c r="E12" s="7"/>
      <c r="F12" s="7"/>
      <c r="G12" s="7"/>
      <c r="H12" s="7"/>
      <c r="I12" s="7"/>
      <c r="J12" s="7"/>
      <c r="K12" s="115" t="str">
        <f>IF(COUNTA(D12:J12)=0,"",COUNTA(D12:J12))</f>
        <v/>
      </c>
      <c r="L12" s="114" t="str">
        <f t="shared" ref="L12:AP12" si="10">IF(L$7="","",IF( HLOOKUP(L$7,$D$7:$J$219,2*$A12,FALSE)="","","○"))</f>
        <v/>
      </c>
      <c r="M12" s="114" t="str">
        <f t="shared" si="10"/>
        <v/>
      </c>
      <c r="N12" s="114" t="str">
        <f t="shared" si="10"/>
        <v/>
      </c>
      <c r="O12" s="114" t="str">
        <f t="shared" si="10"/>
        <v/>
      </c>
      <c r="P12" s="114" t="str">
        <f t="shared" si="10"/>
        <v/>
      </c>
      <c r="Q12" s="114" t="str">
        <f t="shared" si="10"/>
        <v/>
      </c>
      <c r="R12" s="114" t="str">
        <f t="shared" si="10"/>
        <v/>
      </c>
      <c r="S12" s="155" t="str">
        <f t="shared" si="10"/>
        <v/>
      </c>
      <c r="T12" s="155" t="str">
        <f t="shared" si="10"/>
        <v/>
      </c>
      <c r="U12" s="155" t="str">
        <f t="shared" si="10"/>
        <v/>
      </c>
      <c r="V12" s="155" t="str">
        <f t="shared" si="10"/>
        <v/>
      </c>
      <c r="W12" s="155" t="str">
        <f t="shared" si="10"/>
        <v/>
      </c>
      <c r="X12" s="155" t="str">
        <f t="shared" si="10"/>
        <v/>
      </c>
      <c r="Y12" s="155" t="str">
        <f t="shared" si="10"/>
        <v/>
      </c>
      <c r="Z12" s="114" t="str">
        <f t="shared" si="10"/>
        <v/>
      </c>
      <c r="AA12" s="114" t="str">
        <f t="shared" si="10"/>
        <v/>
      </c>
      <c r="AB12" s="114" t="str">
        <f t="shared" si="10"/>
        <v/>
      </c>
      <c r="AC12" s="114" t="str">
        <f t="shared" si="10"/>
        <v/>
      </c>
      <c r="AD12" s="114" t="str">
        <f t="shared" si="10"/>
        <v/>
      </c>
      <c r="AE12" s="114" t="str">
        <f t="shared" si="10"/>
        <v/>
      </c>
      <c r="AF12" s="114" t="str">
        <f t="shared" si="10"/>
        <v/>
      </c>
      <c r="AG12" s="155" t="str">
        <f t="shared" si="10"/>
        <v/>
      </c>
      <c r="AH12" s="155" t="str">
        <f t="shared" si="10"/>
        <v/>
      </c>
      <c r="AI12" s="155" t="str">
        <f t="shared" si="10"/>
        <v/>
      </c>
      <c r="AJ12" s="155" t="str">
        <f t="shared" si="10"/>
        <v/>
      </c>
      <c r="AK12" s="155" t="str">
        <f t="shared" si="10"/>
        <v/>
      </c>
      <c r="AL12" s="155" t="str">
        <f t="shared" si="10"/>
        <v/>
      </c>
      <c r="AM12" s="155" t="str">
        <f t="shared" si="10"/>
        <v/>
      </c>
      <c r="AN12" s="114" t="str">
        <f t="shared" si="10"/>
        <v/>
      </c>
      <c r="AO12" s="114" t="str">
        <f t="shared" si="10"/>
        <v/>
      </c>
      <c r="AP12" s="114" t="str">
        <f t="shared" si="10"/>
        <v/>
      </c>
      <c r="AQ12" s="261">
        <f>COUNTA(L13:AP13)</f>
        <v>0</v>
      </c>
      <c r="AR12" s="261" t="str">
        <f t="shared" ref="AR12" si="11">IF(COUNTIF(L13:AP13,"A")*BB$9+COUNTIF(L13:AP13,"B")*$BB$10+COUNTIF(L13:AP13,"C")*$BB$11+COUNTIF(L13:AP13,"D")*$BB$12+COUNTIF(L13:AP13,"E")*$BB$13+COUNTIF(L13:AP13,"F")*$BB$14+COUNTIF(L13:AP13,"G")*$BB$15+COUNTIF(L13:AP13,"H")*$BB$16+COUNTIF(L13:AP13,"I")*$BB$17+COUNTIF(L13:AP13,"J")*$BB$18+COUNTIF(L13:AP13,"K")*$BB$19+COUNTIF(L13:AP13,"L")*$BB$20+COUNTIF(L13:AP13,"M")*$BB$21+COUNTIF(L13:AP13,"N")*$BB$22+COUNTIF(L13:AP13,"O")*$BB$23+COUNTIF(L13:AP13,"P")*$BB$24+COUNTIF(L13:AP13,"Q")*$BB$25+COUNTIF(L13:AP13,"R")*$BB$26+COUNTIF(L13:AP13,"S")*$BB$27+COUNTIF(L13:AP13,"T")=0,"",COUNTIF(L13:AP13,"A")*BB$9+COUNTIF(L13:AP13,"B")*$BB$10+COUNTIF(L13:AP13,"C")*$BB$11+COUNTIF(L13:AP13,"D")*$BB$12+COUNTIF(L13:AP13,"E")*$BB$13+COUNTIF(L13:AP13,"F")*$BB$14+COUNTIF(L13:AP13,"G")*$BB$15+COUNTIF(L13:AP13,"H")*$BB$16+COUNTIF(L13:AP13,"I")*$BB$17+COUNTIF(L13:AP13,"J")*$BB$18+COUNTIF(L13:AP13,"K")*$BB$19+COUNTIF(L13:AP13,"L")*$BB$20+COUNTIF(L13:AP13,"M")*$BB$21+COUNTIF(L13:AP13,"N")*$BB$22+COUNTIF(L13:AP13,"O")*$BB$23+COUNTIF(L13:AP13,"P")*$BB$24+COUNTIF(L13:AP13,"Q")*$BB$25+COUNTIF(L13:AP13,"R")*$BB$26+COUNTIF(L13:AP13,"S")*$BB$27+COUNTIF(L13:AP13,"T")*$BB$28)</f>
        <v/>
      </c>
      <c r="AS12" s="263">
        <f>AQ12*AS$2</f>
        <v>0</v>
      </c>
      <c r="AT12" s="267"/>
      <c r="AU12" s="274"/>
      <c r="AV12" s="226" t="e">
        <f t="shared" ref="AV12" si="12">AR12+AS12</f>
        <v>#VALUE!</v>
      </c>
      <c r="AX12" s="4"/>
      <c r="AY12" s="195" t="s">
        <v>25</v>
      </c>
      <c r="AZ12" s="64"/>
      <c r="BA12" s="196">
        <v>0</v>
      </c>
      <c r="BB12" s="197">
        <f t="array" ref="BB12">_xlfn.IFS(BA12="","",BA12&gt;=700,350,BA12&lt;700,BA12-350)</f>
        <v>-350</v>
      </c>
      <c r="BC12" s="198">
        <f t="array" ref="BC12">_xlfn.IFS(BA12="","",BA12&gt;700,BA12-350,BA12&lt;=700,350)</f>
        <v>350</v>
      </c>
      <c r="BD12" s="193">
        <f t="shared" si="5"/>
        <v>0</v>
      </c>
      <c r="BE12" s="194">
        <f t="shared" si="9"/>
        <v>0</v>
      </c>
      <c r="BJ12" s="1"/>
    </row>
    <row r="13" spans="1:62" ht="28" customHeight="1" thickBot="1" x14ac:dyDescent="0.25">
      <c r="A13" s="239"/>
      <c r="B13" s="174"/>
      <c r="C13" s="175" t="str">
        <f>IF(B13="","",DATEDIF(B13,$AZ$38,"y"))</f>
        <v/>
      </c>
      <c r="D13" s="258" t="s">
        <v>87</v>
      </c>
      <c r="E13" s="259"/>
      <c r="F13" s="260"/>
      <c r="G13" s="255"/>
      <c r="H13" s="256"/>
      <c r="I13" s="256"/>
      <c r="J13" s="256"/>
      <c r="K13" s="257"/>
      <c r="L13" s="46"/>
      <c r="M13" s="46"/>
      <c r="N13" s="46"/>
      <c r="O13" s="46"/>
      <c r="P13" s="46"/>
      <c r="Q13" s="46"/>
      <c r="R13" s="46"/>
      <c r="S13" s="46"/>
      <c r="T13" s="46"/>
      <c r="U13" s="46"/>
      <c r="V13" s="46"/>
      <c r="W13" s="46"/>
      <c r="X13" s="46"/>
      <c r="Y13" s="46"/>
      <c r="Z13" s="46"/>
      <c r="AA13" s="46"/>
      <c r="AB13" s="46"/>
      <c r="AC13" s="46"/>
      <c r="AD13" s="46"/>
      <c r="AE13" s="46"/>
      <c r="AF13" s="46"/>
      <c r="AG13" s="46"/>
      <c r="AH13" s="46"/>
      <c r="AI13" s="46"/>
      <c r="AJ13" s="46"/>
      <c r="AK13" s="46"/>
      <c r="AL13" s="46"/>
      <c r="AM13" s="46"/>
      <c r="AN13" s="46"/>
      <c r="AO13" s="46"/>
      <c r="AP13" s="46"/>
      <c r="AQ13" s="262"/>
      <c r="AR13" s="262"/>
      <c r="AS13" s="264"/>
      <c r="AT13" s="268"/>
      <c r="AU13" s="275"/>
      <c r="AV13" s="227"/>
      <c r="AY13" s="195" t="s">
        <v>26</v>
      </c>
      <c r="AZ13" s="64"/>
      <c r="BA13" s="196">
        <v>0</v>
      </c>
      <c r="BB13" s="197">
        <f t="array" ref="BB13">_xlfn.IFS(BA13="","",BA13&gt;=700,350,BA13&lt;700,BA13-350)</f>
        <v>-350</v>
      </c>
      <c r="BC13" s="198">
        <f t="array" ref="BC13">_xlfn.IFS(BA13="","",BA13&gt;700,BA13-350,BA13&lt;=700,350)</f>
        <v>350</v>
      </c>
      <c r="BD13" s="193">
        <f t="shared" si="5"/>
        <v>0</v>
      </c>
      <c r="BE13" s="194">
        <f t="shared" si="9"/>
        <v>0</v>
      </c>
      <c r="BJ13" s="1"/>
    </row>
    <row r="14" spans="1:62" ht="28" customHeight="1" thickBot="1" x14ac:dyDescent="0.25">
      <c r="A14" s="233">
        <v>4</v>
      </c>
      <c r="B14" s="234"/>
      <c r="C14" s="235"/>
      <c r="D14" s="6"/>
      <c r="E14" s="7"/>
      <c r="F14" s="7"/>
      <c r="G14" s="7"/>
      <c r="H14" s="7"/>
      <c r="I14" s="7"/>
      <c r="J14" s="7"/>
      <c r="K14" s="115" t="str">
        <f>IF(COUNTA(D14:J14)=0,"",COUNTA(D14:J14))</f>
        <v/>
      </c>
      <c r="L14" s="114" t="str">
        <f t="shared" ref="L14:AP14" si="13">IF(L$7="","",IF( HLOOKUP(L$7,$D$7:$J$219,2*$A14,FALSE)="","","○"))</f>
        <v/>
      </c>
      <c r="M14" s="114" t="str">
        <f t="shared" si="13"/>
        <v/>
      </c>
      <c r="N14" s="114" t="str">
        <f t="shared" si="13"/>
        <v/>
      </c>
      <c r="O14" s="114" t="str">
        <f t="shared" si="13"/>
        <v/>
      </c>
      <c r="P14" s="114" t="str">
        <f t="shared" si="13"/>
        <v/>
      </c>
      <c r="Q14" s="114" t="str">
        <f t="shared" si="13"/>
        <v/>
      </c>
      <c r="R14" s="114" t="str">
        <f t="shared" si="13"/>
        <v/>
      </c>
      <c r="S14" s="155" t="str">
        <f t="shared" si="13"/>
        <v/>
      </c>
      <c r="T14" s="155" t="str">
        <f t="shared" si="13"/>
        <v/>
      </c>
      <c r="U14" s="155" t="str">
        <f t="shared" si="13"/>
        <v/>
      </c>
      <c r="V14" s="155" t="str">
        <f t="shared" si="13"/>
        <v/>
      </c>
      <c r="W14" s="155" t="str">
        <f t="shared" si="13"/>
        <v/>
      </c>
      <c r="X14" s="155" t="str">
        <f t="shared" si="13"/>
        <v/>
      </c>
      <c r="Y14" s="155" t="str">
        <f t="shared" si="13"/>
        <v/>
      </c>
      <c r="Z14" s="114" t="str">
        <f t="shared" si="13"/>
        <v/>
      </c>
      <c r="AA14" s="114" t="str">
        <f t="shared" si="13"/>
        <v/>
      </c>
      <c r="AB14" s="114" t="str">
        <f t="shared" si="13"/>
        <v/>
      </c>
      <c r="AC14" s="114" t="str">
        <f t="shared" si="13"/>
        <v/>
      </c>
      <c r="AD14" s="114" t="str">
        <f t="shared" si="13"/>
        <v/>
      </c>
      <c r="AE14" s="114" t="str">
        <f t="shared" si="13"/>
        <v/>
      </c>
      <c r="AF14" s="114" t="str">
        <f t="shared" si="13"/>
        <v/>
      </c>
      <c r="AG14" s="155" t="str">
        <f t="shared" si="13"/>
        <v/>
      </c>
      <c r="AH14" s="155" t="str">
        <f t="shared" si="13"/>
        <v/>
      </c>
      <c r="AI14" s="155" t="str">
        <f t="shared" si="13"/>
        <v/>
      </c>
      <c r="AJ14" s="155" t="str">
        <f t="shared" si="13"/>
        <v/>
      </c>
      <c r="AK14" s="155" t="str">
        <f t="shared" si="13"/>
        <v/>
      </c>
      <c r="AL14" s="155" t="str">
        <f t="shared" si="13"/>
        <v/>
      </c>
      <c r="AM14" s="155" t="str">
        <f t="shared" si="13"/>
        <v/>
      </c>
      <c r="AN14" s="114" t="str">
        <f t="shared" si="13"/>
        <v/>
      </c>
      <c r="AO14" s="114" t="str">
        <f t="shared" si="13"/>
        <v/>
      </c>
      <c r="AP14" s="114" t="str">
        <f t="shared" si="13"/>
        <v/>
      </c>
      <c r="AQ14" s="261">
        <f>COUNTA(L15:AP15)</f>
        <v>0</v>
      </c>
      <c r="AR14" s="261" t="str">
        <f t="shared" ref="AR14" si="14">IF(COUNTIF(L15:AP15,"A")*BB$9+COUNTIF(L15:AP15,"B")*$BB$10+COUNTIF(L15:AP15,"C")*$BB$11+COUNTIF(L15:AP15,"D")*$BB$12+COUNTIF(L15:AP15,"E")*$BB$13+COUNTIF(L15:AP15,"F")*$BB$14+COUNTIF(L15:AP15,"G")*$BB$15+COUNTIF(L15:AP15,"H")*$BB$16+COUNTIF(L15:AP15,"I")*$BB$17+COUNTIF(L15:AP15,"J")*$BB$18+COUNTIF(L15:AP15,"K")*$BB$19+COUNTIF(L15:AP15,"L")*$BB$20+COUNTIF(L15:AP15,"M")*$BB$21+COUNTIF(L15:AP15,"N")*$BB$22+COUNTIF(L15:AP15,"O")*$BB$23+COUNTIF(L15:AP15,"P")*$BB$24+COUNTIF(L15:AP15,"Q")*$BB$25+COUNTIF(L15:AP15,"R")*$BB$26+COUNTIF(L15:AP15,"S")*$BB$27+COUNTIF(L15:AP15,"T")=0,"",COUNTIF(L15:AP15,"A")*BB$9+COUNTIF(L15:AP15,"B")*$BB$10+COUNTIF(L15:AP15,"C")*$BB$11+COUNTIF(L15:AP15,"D")*$BB$12+COUNTIF(L15:AP15,"E")*$BB$13+COUNTIF(L15:AP15,"F")*$BB$14+COUNTIF(L15:AP15,"G")*$BB$15+COUNTIF(L15:AP15,"H")*$BB$16+COUNTIF(L15:AP15,"I")*$BB$17+COUNTIF(L15:AP15,"J")*$BB$18+COUNTIF(L15:AP15,"K")*$BB$19+COUNTIF(L15:AP15,"L")*$BB$20+COUNTIF(L15:AP15,"M")*$BB$21+COUNTIF(L15:AP15,"N")*$BB$22+COUNTIF(L15:AP15,"O")*$BB$23+COUNTIF(L15:AP15,"P")*$BB$24+COUNTIF(L15:AP15,"Q")*$BB$25+COUNTIF(L15:AP15,"R")*$BB$26+COUNTIF(L15:AP15,"S")*$BB$27+COUNTIF(L15:AP15,"T")*$BB$28)</f>
        <v/>
      </c>
      <c r="AS14" s="263">
        <f>AQ14*AS$2</f>
        <v>0</v>
      </c>
      <c r="AT14" s="267"/>
      <c r="AU14" s="274"/>
      <c r="AV14" s="226" t="e">
        <f t="shared" ref="AV14" si="15">AR14+AS14</f>
        <v>#VALUE!</v>
      </c>
      <c r="AY14" s="195" t="s">
        <v>27</v>
      </c>
      <c r="AZ14" s="64"/>
      <c r="BA14" s="196">
        <v>0</v>
      </c>
      <c r="BB14" s="197">
        <f t="array" ref="BB14">_xlfn.IFS(BA14="","",BA14&gt;=700,350,BA14&lt;700,BA14-350)</f>
        <v>-350</v>
      </c>
      <c r="BC14" s="198">
        <f t="array" ref="BC14">_xlfn.IFS(BA14="","",BA14&gt;700,BA14-350,BA14&lt;=700,350)</f>
        <v>350</v>
      </c>
      <c r="BD14" s="193">
        <f t="shared" si="5"/>
        <v>0</v>
      </c>
      <c r="BE14" s="194">
        <f t="shared" si="9"/>
        <v>0</v>
      </c>
      <c r="BJ14" s="1"/>
    </row>
    <row r="15" spans="1:62" ht="28" customHeight="1" thickBot="1" x14ac:dyDescent="0.25">
      <c r="A15" s="233"/>
      <c r="B15" s="174"/>
      <c r="C15" s="175" t="str">
        <f>IF(B15="","",DATEDIF(B15,$AZ$38,"y"))</f>
        <v/>
      </c>
      <c r="D15" s="258" t="s">
        <v>87</v>
      </c>
      <c r="E15" s="259"/>
      <c r="F15" s="260"/>
      <c r="G15" s="255"/>
      <c r="H15" s="256"/>
      <c r="I15" s="256"/>
      <c r="J15" s="256"/>
      <c r="K15" s="257"/>
      <c r="L15" s="46"/>
      <c r="M15" s="46"/>
      <c r="N15" s="46"/>
      <c r="O15" s="46"/>
      <c r="P15" s="46"/>
      <c r="Q15" s="46"/>
      <c r="R15" s="46"/>
      <c r="S15" s="46"/>
      <c r="T15" s="46"/>
      <c r="U15" s="46"/>
      <c r="V15" s="46"/>
      <c r="W15" s="46"/>
      <c r="X15" s="46"/>
      <c r="Y15" s="46"/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262"/>
      <c r="AR15" s="262"/>
      <c r="AS15" s="264"/>
      <c r="AT15" s="268"/>
      <c r="AU15" s="275"/>
      <c r="AV15" s="227"/>
      <c r="AY15" s="195" t="s">
        <v>28</v>
      </c>
      <c r="AZ15" s="64"/>
      <c r="BA15" s="196">
        <v>0</v>
      </c>
      <c r="BB15" s="197">
        <f t="array" ref="BB15">_xlfn.IFS(BA15="","",BA15&gt;=700,350,BA15&lt;700,BA15-350)</f>
        <v>-350</v>
      </c>
      <c r="BC15" s="198">
        <f t="array" ref="BC15">_xlfn.IFS(BA15="","",BA15&gt;700,BA15-350,BA15&lt;=700,350)</f>
        <v>350</v>
      </c>
      <c r="BD15" s="193">
        <f t="shared" si="5"/>
        <v>0</v>
      </c>
      <c r="BE15" s="194">
        <f t="shared" si="9"/>
        <v>0</v>
      </c>
      <c r="BJ15" s="1"/>
    </row>
    <row r="16" spans="1:62" ht="28" customHeight="1" thickBot="1" x14ac:dyDescent="0.25">
      <c r="A16" s="233">
        <v>5</v>
      </c>
      <c r="B16" s="234"/>
      <c r="C16" s="235"/>
      <c r="D16" s="6"/>
      <c r="E16" s="7"/>
      <c r="F16" s="7"/>
      <c r="G16" s="7"/>
      <c r="H16" s="7"/>
      <c r="I16" s="7"/>
      <c r="J16" s="7"/>
      <c r="K16" s="115" t="str">
        <f>IF(COUNTA(D16:J16)=0,"",COUNTA(D16:J16))</f>
        <v/>
      </c>
      <c r="L16" s="114" t="str">
        <f t="shared" ref="L16:AP16" si="16">IF(L$7="","",IF( HLOOKUP(L$7,$D$7:$J$219,2*$A16,FALSE)="","","○"))</f>
        <v/>
      </c>
      <c r="M16" s="114" t="str">
        <f t="shared" si="16"/>
        <v/>
      </c>
      <c r="N16" s="114" t="str">
        <f t="shared" si="16"/>
        <v/>
      </c>
      <c r="O16" s="114" t="str">
        <f t="shared" si="16"/>
        <v/>
      </c>
      <c r="P16" s="114" t="str">
        <f t="shared" si="16"/>
        <v/>
      </c>
      <c r="Q16" s="114" t="str">
        <f t="shared" si="16"/>
        <v/>
      </c>
      <c r="R16" s="114" t="str">
        <f t="shared" si="16"/>
        <v/>
      </c>
      <c r="S16" s="155" t="str">
        <f t="shared" si="16"/>
        <v/>
      </c>
      <c r="T16" s="155" t="str">
        <f t="shared" si="16"/>
        <v/>
      </c>
      <c r="U16" s="155" t="str">
        <f t="shared" si="16"/>
        <v/>
      </c>
      <c r="V16" s="155" t="str">
        <f t="shared" si="16"/>
        <v/>
      </c>
      <c r="W16" s="155" t="str">
        <f t="shared" si="16"/>
        <v/>
      </c>
      <c r="X16" s="155" t="str">
        <f t="shared" si="16"/>
        <v/>
      </c>
      <c r="Y16" s="155" t="str">
        <f t="shared" si="16"/>
        <v/>
      </c>
      <c r="Z16" s="114" t="str">
        <f t="shared" si="16"/>
        <v/>
      </c>
      <c r="AA16" s="114" t="str">
        <f t="shared" si="16"/>
        <v/>
      </c>
      <c r="AB16" s="114" t="str">
        <f t="shared" si="16"/>
        <v/>
      </c>
      <c r="AC16" s="114" t="str">
        <f t="shared" si="16"/>
        <v/>
      </c>
      <c r="AD16" s="114" t="str">
        <f t="shared" si="16"/>
        <v/>
      </c>
      <c r="AE16" s="114" t="str">
        <f t="shared" si="16"/>
        <v/>
      </c>
      <c r="AF16" s="114" t="str">
        <f t="shared" si="16"/>
        <v/>
      </c>
      <c r="AG16" s="155" t="str">
        <f t="shared" si="16"/>
        <v/>
      </c>
      <c r="AH16" s="155" t="str">
        <f t="shared" si="16"/>
        <v/>
      </c>
      <c r="AI16" s="155" t="str">
        <f t="shared" si="16"/>
        <v/>
      </c>
      <c r="AJ16" s="155" t="str">
        <f t="shared" si="16"/>
        <v/>
      </c>
      <c r="AK16" s="155" t="str">
        <f t="shared" si="16"/>
        <v/>
      </c>
      <c r="AL16" s="155" t="str">
        <f t="shared" si="16"/>
        <v/>
      </c>
      <c r="AM16" s="155" t="str">
        <f t="shared" si="16"/>
        <v/>
      </c>
      <c r="AN16" s="114" t="str">
        <f t="shared" si="16"/>
        <v/>
      </c>
      <c r="AO16" s="114" t="str">
        <f t="shared" si="16"/>
        <v/>
      </c>
      <c r="AP16" s="114" t="str">
        <f t="shared" si="16"/>
        <v/>
      </c>
      <c r="AQ16" s="261">
        <f>COUNTA(L17:AP17)</f>
        <v>0</v>
      </c>
      <c r="AR16" s="261" t="str">
        <f t="shared" ref="AR16" si="17">IF(COUNTIF(L17:AP17,"A")*BB$9+COUNTIF(L17:AP17,"B")*$BB$10+COUNTIF(L17:AP17,"C")*$BB$11+COUNTIF(L17:AP17,"D")*$BB$12+COUNTIF(L17:AP17,"E")*$BB$13+COUNTIF(L17:AP17,"F")*$BB$14+COUNTIF(L17:AP17,"G")*$BB$15+COUNTIF(L17:AP17,"H")*$BB$16+COUNTIF(L17:AP17,"I")*$BB$17+COUNTIF(L17:AP17,"J")*$BB$18+COUNTIF(L17:AP17,"K")*$BB$19+COUNTIF(L17:AP17,"L")*$BB$20+COUNTIF(L17:AP17,"M")*$BB$21+COUNTIF(L17:AP17,"N")*$BB$22+COUNTIF(L17:AP17,"O")*$BB$23+COUNTIF(L17:AP17,"P")*$BB$24+COUNTIF(L17:AP17,"Q")*$BB$25+COUNTIF(L17:AP17,"R")*$BB$26+COUNTIF(L17:AP17,"S")*$BB$27+COUNTIF(L17:AP17,"T")=0,"",COUNTIF(L17:AP17,"A")*BB$9+COUNTIF(L17:AP17,"B")*$BB$10+COUNTIF(L17:AP17,"C")*$BB$11+COUNTIF(L17:AP17,"D")*$BB$12+COUNTIF(L17:AP17,"E")*$BB$13+COUNTIF(L17:AP17,"F")*$BB$14+COUNTIF(L17:AP17,"G")*$BB$15+COUNTIF(L17:AP17,"H")*$BB$16+COUNTIF(L17:AP17,"I")*$BB$17+COUNTIF(L17:AP17,"J")*$BB$18+COUNTIF(L17:AP17,"K")*$BB$19+COUNTIF(L17:AP17,"L")*$BB$20+COUNTIF(L17:AP17,"M")*$BB$21+COUNTIF(L17:AP17,"N")*$BB$22+COUNTIF(L17:AP17,"O")*$BB$23+COUNTIF(L17:AP17,"P")*$BB$24+COUNTIF(L17:AP17,"Q")*$BB$25+COUNTIF(L17:AP17,"R")*$BB$26+COUNTIF(L17:AP17,"S")*$BB$27+COUNTIF(L17:AP17,"T")*$BB$28)</f>
        <v/>
      </c>
      <c r="AS16" s="263">
        <f>AQ16*AS$2</f>
        <v>0</v>
      </c>
      <c r="AT16" s="267"/>
      <c r="AU16" s="274"/>
      <c r="AV16" s="226" t="e">
        <f t="shared" ref="AV16" si="18">AR16+AS16</f>
        <v>#VALUE!</v>
      </c>
      <c r="AY16" s="195" t="s">
        <v>29</v>
      </c>
      <c r="AZ16" s="64"/>
      <c r="BA16" s="196">
        <v>0</v>
      </c>
      <c r="BB16" s="197">
        <f t="array" ref="BB16">_xlfn.IFS(BA16="","",BA16&gt;=700,350,BA16&lt;700,BA16-350)</f>
        <v>-350</v>
      </c>
      <c r="BC16" s="198">
        <f t="array" ref="BC16">_xlfn.IFS(BA16="","",BA16&gt;700,BA16-350,BA16&lt;=700,350)</f>
        <v>350</v>
      </c>
      <c r="BD16" s="193">
        <f t="shared" si="5"/>
        <v>0</v>
      </c>
      <c r="BE16" s="194">
        <f t="shared" si="9"/>
        <v>0</v>
      </c>
      <c r="BJ16" s="1"/>
    </row>
    <row r="17" spans="1:62" ht="28" customHeight="1" thickBot="1" x14ac:dyDescent="0.25">
      <c r="A17" s="233"/>
      <c r="B17" s="174"/>
      <c r="C17" s="175" t="str">
        <f>IF(B17="","",DATEDIF(B17,$AZ$38,"y"))</f>
        <v/>
      </c>
      <c r="D17" s="258" t="s">
        <v>87</v>
      </c>
      <c r="E17" s="259"/>
      <c r="F17" s="260"/>
      <c r="G17" s="255"/>
      <c r="H17" s="256"/>
      <c r="I17" s="256"/>
      <c r="J17" s="256"/>
      <c r="K17" s="257"/>
      <c r="L17" s="46"/>
      <c r="M17" s="46"/>
      <c r="N17" s="46"/>
      <c r="O17" s="46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262"/>
      <c r="AR17" s="262"/>
      <c r="AS17" s="264"/>
      <c r="AT17" s="268"/>
      <c r="AU17" s="275"/>
      <c r="AV17" s="227"/>
      <c r="AY17" s="199" t="s">
        <v>30</v>
      </c>
      <c r="AZ17" s="64"/>
      <c r="BA17" s="196">
        <v>0</v>
      </c>
      <c r="BB17" s="197">
        <f t="array" ref="BB17">_xlfn.IFS(BA17="","",BA17&gt;=700,350,BA17&lt;700,BA17-350)</f>
        <v>-350</v>
      </c>
      <c r="BC17" s="198">
        <f t="array" ref="BC17">_xlfn.IFS(BA17="","",BA17&gt;700,BA17-350,BA17&lt;=700,350)</f>
        <v>350</v>
      </c>
      <c r="BD17" s="193">
        <f t="shared" si="5"/>
        <v>0</v>
      </c>
      <c r="BE17" s="194">
        <f t="shared" si="9"/>
        <v>0</v>
      </c>
      <c r="BJ17" s="1"/>
    </row>
    <row r="18" spans="1:62" ht="28" customHeight="1" thickBot="1" x14ac:dyDescent="0.25">
      <c r="A18" s="233">
        <v>6</v>
      </c>
      <c r="B18" s="234"/>
      <c r="C18" s="235"/>
      <c r="D18" s="6"/>
      <c r="E18" s="7"/>
      <c r="F18" s="7"/>
      <c r="G18" s="7"/>
      <c r="H18" s="7"/>
      <c r="I18" s="7"/>
      <c r="J18" s="7"/>
      <c r="K18" s="115" t="str">
        <f>IF(COUNTA(D18:J18)=0,"",COUNTA(D18:J18))</f>
        <v/>
      </c>
      <c r="L18" s="114" t="str">
        <f t="shared" ref="L18:AP18" si="19">IF(L$7="","",IF( HLOOKUP(L$7,$D$7:$J$219,2*$A18,FALSE)="","","○"))</f>
        <v/>
      </c>
      <c r="M18" s="114" t="str">
        <f t="shared" si="19"/>
        <v/>
      </c>
      <c r="N18" s="114" t="str">
        <f t="shared" si="19"/>
        <v/>
      </c>
      <c r="O18" s="114" t="str">
        <f t="shared" si="19"/>
        <v/>
      </c>
      <c r="P18" s="114" t="str">
        <f t="shared" si="19"/>
        <v/>
      </c>
      <c r="Q18" s="114" t="str">
        <f t="shared" si="19"/>
        <v/>
      </c>
      <c r="R18" s="114" t="str">
        <f t="shared" si="19"/>
        <v/>
      </c>
      <c r="S18" s="155" t="str">
        <f t="shared" si="19"/>
        <v/>
      </c>
      <c r="T18" s="155" t="str">
        <f t="shared" si="19"/>
        <v/>
      </c>
      <c r="U18" s="155" t="str">
        <f t="shared" si="19"/>
        <v/>
      </c>
      <c r="V18" s="155" t="str">
        <f t="shared" si="19"/>
        <v/>
      </c>
      <c r="W18" s="155" t="str">
        <f t="shared" si="19"/>
        <v/>
      </c>
      <c r="X18" s="155" t="str">
        <f t="shared" si="19"/>
        <v/>
      </c>
      <c r="Y18" s="155" t="str">
        <f t="shared" si="19"/>
        <v/>
      </c>
      <c r="Z18" s="114" t="str">
        <f t="shared" si="19"/>
        <v/>
      </c>
      <c r="AA18" s="114" t="str">
        <f t="shared" si="19"/>
        <v/>
      </c>
      <c r="AB18" s="114" t="str">
        <f t="shared" si="19"/>
        <v/>
      </c>
      <c r="AC18" s="114" t="str">
        <f t="shared" si="19"/>
        <v/>
      </c>
      <c r="AD18" s="114" t="str">
        <f t="shared" si="19"/>
        <v/>
      </c>
      <c r="AE18" s="114" t="str">
        <f t="shared" si="19"/>
        <v/>
      </c>
      <c r="AF18" s="114" t="str">
        <f t="shared" si="19"/>
        <v/>
      </c>
      <c r="AG18" s="155" t="str">
        <f t="shared" si="19"/>
        <v/>
      </c>
      <c r="AH18" s="155" t="str">
        <f t="shared" si="19"/>
        <v/>
      </c>
      <c r="AI18" s="155" t="str">
        <f t="shared" si="19"/>
        <v/>
      </c>
      <c r="AJ18" s="155" t="str">
        <f t="shared" si="19"/>
        <v/>
      </c>
      <c r="AK18" s="155" t="str">
        <f t="shared" si="19"/>
        <v/>
      </c>
      <c r="AL18" s="155" t="str">
        <f t="shared" si="19"/>
        <v/>
      </c>
      <c r="AM18" s="155" t="str">
        <f t="shared" si="19"/>
        <v/>
      </c>
      <c r="AN18" s="114" t="str">
        <f t="shared" si="19"/>
        <v/>
      </c>
      <c r="AO18" s="114" t="str">
        <f t="shared" si="19"/>
        <v/>
      </c>
      <c r="AP18" s="114" t="str">
        <f t="shared" si="19"/>
        <v/>
      </c>
      <c r="AQ18" s="261">
        <f>COUNTA(L19:AP19)</f>
        <v>0</v>
      </c>
      <c r="AR18" s="261" t="str">
        <f t="shared" ref="AR18" si="20">IF(COUNTIF(L19:AP19,"A")*BB$9+COUNTIF(L19:AP19,"B")*$BB$10+COUNTIF(L19:AP19,"C")*$BB$11+COUNTIF(L19:AP19,"D")*$BB$12+COUNTIF(L19:AP19,"E")*$BB$13+COUNTIF(L19:AP19,"F")*$BB$14+COUNTIF(L19:AP19,"G")*$BB$15+COUNTIF(L19:AP19,"H")*$BB$16+COUNTIF(L19:AP19,"I")*$BB$17+COUNTIF(L19:AP19,"J")*$BB$18+COUNTIF(L19:AP19,"K")*$BB$19+COUNTIF(L19:AP19,"L")*$BB$20+COUNTIF(L19:AP19,"M")*$BB$21+COUNTIF(L19:AP19,"N")*$BB$22+COUNTIF(L19:AP19,"O")*$BB$23+COUNTIF(L19:AP19,"P")*$BB$24+COUNTIF(L19:AP19,"Q")*$BB$25+COUNTIF(L19:AP19,"R")*$BB$26+COUNTIF(L19:AP19,"S")*$BB$27+COUNTIF(L19:AP19,"T")=0,"",COUNTIF(L19:AP19,"A")*BB$9+COUNTIF(L19:AP19,"B")*$BB$10+COUNTIF(L19:AP19,"C")*$BB$11+COUNTIF(L19:AP19,"D")*$BB$12+COUNTIF(L19:AP19,"E")*$BB$13+COUNTIF(L19:AP19,"F")*$BB$14+COUNTIF(L19:AP19,"G")*$BB$15+COUNTIF(L19:AP19,"H")*$BB$16+COUNTIF(L19:AP19,"I")*$BB$17+COUNTIF(L19:AP19,"J")*$BB$18+COUNTIF(L19:AP19,"K")*$BB$19+COUNTIF(L19:AP19,"L")*$BB$20+COUNTIF(L19:AP19,"M")*$BB$21+COUNTIF(L19:AP19,"N")*$BB$22+COUNTIF(L19:AP19,"O")*$BB$23+COUNTIF(L19:AP19,"P")*$BB$24+COUNTIF(L19:AP19,"Q")*$BB$25+COUNTIF(L19:AP19,"R")*$BB$26+COUNTIF(L19:AP19,"S")*$BB$27+COUNTIF(L19:AP19,"T")*$BB$28)</f>
        <v/>
      </c>
      <c r="AS18" s="263">
        <f>AQ18*AS$2</f>
        <v>0</v>
      </c>
      <c r="AT18" s="267"/>
      <c r="AU18" s="274"/>
      <c r="AV18" s="226" t="e">
        <f t="shared" ref="AV18" si="21">AR18+AS18</f>
        <v>#VALUE!</v>
      </c>
      <c r="AY18" s="199" t="s">
        <v>31</v>
      </c>
      <c r="AZ18" s="64"/>
      <c r="BA18" s="196">
        <v>0</v>
      </c>
      <c r="BB18" s="197">
        <f t="array" ref="BB18">_xlfn.IFS(BA18="","",BA18&gt;=700,350,BA18&lt;700,BA18-350)</f>
        <v>-350</v>
      </c>
      <c r="BC18" s="198">
        <f t="array" ref="BC18">_xlfn.IFS(BA18="","",BA18&gt;700,BA18-350,BA18&lt;=700,350)</f>
        <v>350</v>
      </c>
      <c r="BD18" s="193">
        <f t="shared" si="5"/>
        <v>0</v>
      </c>
      <c r="BE18" s="194">
        <f t="shared" si="9"/>
        <v>0</v>
      </c>
      <c r="BJ18" s="1"/>
    </row>
    <row r="19" spans="1:62" ht="28" customHeight="1" thickBot="1" x14ac:dyDescent="0.25">
      <c r="A19" s="233"/>
      <c r="B19" s="174"/>
      <c r="C19" s="175" t="str">
        <f>IF(B19="","",DATEDIF(B19,$AZ$38,"y"))</f>
        <v/>
      </c>
      <c r="D19" s="258" t="s">
        <v>87</v>
      </c>
      <c r="E19" s="259"/>
      <c r="F19" s="260"/>
      <c r="G19" s="255"/>
      <c r="H19" s="256"/>
      <c r="I19" s="256"/>
      <c r="J19" s="256"/>
      <c r="K19" s="257"/>
      <c r="L19" s="46"/>
      <c r="M19" s="46"/>
      <c r="N19" s="46"/>
      <c r="O19" s="46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262"/>
      <c r="AR19" s="262"/>
      <c r="AS19" s="264"/>
      <c r="AT19" s="268"/>
      <c r="AU19" s="275"/>
      <c r="AV19" s="227"/>
      <c r="AY19" s="199" t="s">
        <v>32</v>
      </c>
      <c r="AZ19" s="64"/>
      <c r="BA19" s="196">
        <v>0</v>
      </c>
      <c r="BB19" s="197">
        <f t="array" ref="BB19">_xlfn.IFS(BA19="","",BA19&gt;=700,350,BA19&lt;700,BA19-350)</f>
        <v>-350</v>
      </c>
      <c r="BC19" s="198">
        <f t="array" ref="BC19">_xlfn.IFS(BA19="","",BA19&gt;700,BA19-350,BA19&lt;=700,350)</f>
        <v>350</v>
      </c>
      <c r="BD19" s="193">
        <f t="shared" si="5"/>
        <v>0</v>
      </c>
      <c r="BE19" s="194">
        <f t="shared" si="9"/>
        <v>0</v>
      </c>
      <c r="BJ19" s="1"/>
    </row>
    <row r="20" spans="1:62" ht="28" customHeight="1" thickBot="1" x14ac:dyDescent="0.25">
      <c r="A20" s="233">
        <v>7</v>
      </c>
      <c r="B20" s="234"/>
      <c r="C20" s="235"/>
      <c r="D20" s="6"/>
      <c r="E20" s="7"/>
      <c r="F20" s="7"/>
      <c r="G20" s="7"/>
      <c r="H20" s="7"/>
      <c r="I20" s="7"/>
      <c r="J20" s="7"/>
      <c r="K20" s="115" t="str">
        <f>IF(COUNTA(D20:J20)=0,"",COUNTA(D20:J20))</f>
        <v/>
      </c>
      <c r="L20" s="114" t="str">
        <f t="shared" ref="L20:AP20" si="22">IF(L$7="","",IF( HLOOKUP(L$7,$D$7:$J$219,2*$A20,FALSE)="","","○"))</f>
        <v/>
      </c>
      <c r="M20" s="114" t="str">
        <f t="shared" si="22"/>
        <v/>
      </c>
      <c r="N20" s="114" t="str">
        <f t="shared" si="22"/>
        <v/>
      </c>
      <c r="O20" s="114" t="str">
        <f t="shared" si="22"/>
        <v/>
      </c>
      <c r="P20" s="114" t="str">
        <f t="shared" si="22"/>
        <v/>
      </c>
      <c r="Q20" s="114" t="str">
        <f t="shared" si="22"/>
        <v/>
      </c>
      <c r="R20" s="114" t="str">
        <f t="shared" si="22"/>
        <v/>
      </c>
      <c r="S20" s="155" t="str">
        <f t="shared" si="22"/>
        <v/>
      </c>
      <c r="T20" s="155" t="str">
        <f t="shared" si="22"/>
        <v/>
      </c>
      <c r="U20" s="155" t="str">
        <f t="shared" si="22"/>
        <v/>
      </c>
      <c r="V20" s="155" t="str">
        <f t="shared" si="22"/>
        <v/>
      </c>
      <c r="W20" s="155" t="str">
        <f t="shared" si="22"/>
        <v/>
      </c>
      <c r="X20" s="155" t="str">
        <f t="shared" si="22"/>
        <v/>
      </c>
      <c r="Y20" s="155" t="str">
        <f t="shared" si="22"/>
        <v/>
      </c>
      <c r="Z20" s="114" t="str">
        <f t="shared" si="22"/>
        <v/>
      </c>
      <c r="AA20" s="114" t="str">
        <f t="shared" si="22"/>
        <v/>
      </c>
      <c r="AB20" s="114" t="str">
        <f t="shared" si="22"/>
        <v/>
      </c>
      <c r="AC20" s="114" t="str">
        <f t="shared" si="22"/>
        <v/>
      </c>
      <c r="AD20" s="114" t="str">
        <f t="shared" si="22"/>
        <v/>
      </c>
      <c r="AE20" s="114" t="str">
        <f t="shared" si="22"/>
        <v/>
      </c>
      <c r="AF20" s="114" t="str">
        <f t="shared" si="22"/>
        <v/>
      </c>
      <c r="AG20" s="155" t="str">
        <f t="shared" si="22"/>
        <v/>
      </c>
      <c r="AH20" s="155" t="str">
        <f t="shared" si="22"/>
        <v/>
      </c>
      <c r="AI20" s="155" t="str">
        <f t="shared" si="22"/>
        <v/>
      </c>
      <c r="AJ20" s="155" t="str">
        <f t="shared" si="22"/>
        <v/>
      </c>
      <c r="AK20" s="155" t="str">
        <f t="shared" si="22"/>
        <v/>
      </c>
      <c r="AL20" s="155" t="str">
        <f t="shared" si="22"/>
        <v/>
      </c>
      <c r="AM20" s="155" t="str">
        <f t="shared" si="22"/>
        <v/>
      </c>
      <c r="AN20" s="114" t="str">
        <f t="shared" si="22"/>
        <v/>
      </c>
      <c r="AO20" s="114" t="str">
        <f t="shared" si="22"/>
        <v/>
      </c>
      <c r="AP20" s="114" t="str">
        <f t="shared" si="22"/>
        <v/>
      </c>
      <c r="AQ20" s="261">
        <f>COUNTA(L21:AP21)</f>
        <v>0</v>
      </c>
      <c r="AR20" s="261" t="str">
        <f t="shared" ref="AR20" si="23">IF(COUNTIF(L21:AP21,"A")*BB$9+COUNTIF(L21:AP21,"B")*$BB$10+COUNTIF(L21:AP21,"C")*$BB$11+COUNTIF(L21:AP21,"D")*$BB$12+COUNTIF(L21:AP21,"E")*$BB$13+COUNTIF(L21:AP21,"F")*$BB$14+COUNTIF(L21:AP21,"G")*$BB$15+COUNTIF(L21:AP21,"H")*$BB$16+COUNTIF(L21:AP21,"I")*$BB$17+COUNTIF(L21:AP21,"J")*$BB$18+COUNTIF(L21:AP21,"K")*$BB$19+COUNTIF(L21:AP21,"L")*$BB$20+COUNTIF(L21:AP21,"M")*$BB$21+COUNTIF(L21:AP21,"N")*$BB$22+COUNTIF(L21:AP21,"O")*$BB$23+COUNTIF(L21:AP21,"P")*$BB$24+COUNTIF(L21:AP21,"Q")*$BB$25+COUNTIF(L21:AP21,"R")*$BB$26+COUNTIF(L21:AP21,"S")*$BB$27+COUNTIF(L21:AP21,"T")=0,"",COUNTIF(L21:AP21,"A")*BB$9+COUNTIF(L21:AP21,"B")*$BB$10+COUNTIF(L21:AP21,"C")*$BB$11+COUNTIF(L21:AP21,"D")*$BB$12+COUNTIF(L21:AP21,"E")*$BB$13+COUNTIF(L21:AP21,"F")*$BB$14+COUNTIF(L21:AP21,"G")*$BB$15+COUNTIF(L21:AP21,"H")*$BB$16+COUNTIF(L21:AP21,"I")*$BB$17+COUNTIF(L21:AP21,"J")*$BB$18+COUNTIF(L21:AP21,"K")*$BB$19+COUNTIF(L21:AP21,"L")*$BB$20+COUNTIF(L21:AP21,"M")*$BB$21+COUNTIF(L21:AP21,"N")*$BB$22+COUNTIF(L21:AP21,"O")*$BB$23+COUNTIF(L21:AP21,"P")*$BB$24+COUNTIF(L21:AP21,"Q")*$BB$25+COUNTIF(L21:AP21,"R")*$BB$26+COUNTIF(L21:AP21,"S")*$BB$27+COUNTIF(L21:AP21,"T")*$BB$28)</f>
        <v/>
      </c>
      <c r="AS20" s="263">
        <f>AQ20*AS$2</f>
        <v>0</v>
      </c>
      <c r="AT20" s="267"/>
      <c r="AU20" s="274"/>
      <c r="AV20" s="226" t="e">
        <f t="shared" ref="AV20" si="24">AR20+AS20</f>
        <v>#VALUE!</v>
      </c>
      <c r="AY20" s="199" t="s">
        <v>33</v>
      </c>
      <c r="AZ20" s="64"/>
      <c r="BA20" s="196">
        <v>0</v>
      </c>
      <c r="BB20" s="197">
        <f t="array" ref="BB20">_xlfn.IFS(BA20="","",BA20&gt;=700,350,BA20&lt;700,BA20-350)</f>
        <v>-350</v>
      </c>
      <c r="BC20" s="198">
        <f t="array" ref="BC20">_xlfn.IFS(BA20="","",BA20&gt;700,BA20-350,BA20&lt;=700,350)</f>
        <v>350</v>
      </c>
      <c r="BD20" s="193">
        <f t="shared" si="5"/>
        <v>0</v>
      </c>
      <c r="BE20" s="194">
        <f t="shared" si="9"/>
        <v>0</v>
      </c>
      <c r="BJ20" s="1"/>
    </row>
    <row r="21" spans="1:62" ht="28" customHeight="1" thickBot="1" x14ac:dyDescent="0.25">
      <c r="A21" s="233"/>
      <c r="B21" s="174"/>
      <c r="C21" s="175" t="str">
        <f>IF(B21="","",DATEDIF(B21,$AZ$38,"y"))</f>
        <v/>
      </c>
      <c r="D21" s="258" t="s">
        <v>87</v>
      </c>
      <c r="E21" s="259"/>
      <c r="F21" s="260"/>
      <c r="G21" s="255"/>
      <c r="H21" s="256"/>
      <c r="I21" s="256"/>
      <c r="J21" s="256"/>
      <c r="K21" s="257"/>
      <c r="L21" s="46"/>
      <c r="M21" s="46"/>
      <c r="N21" s="46"/>
      <c r="O21" s="46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262"/>
      <c r="AR21" s="262"/>
      <c r="AS21" s="264"/>
      <c r="AT21" s="268"/>
      <c r="AU21" s="275"/>
      <c r="AV21" s="227"/>
      <c r="AY21" s="199" t="s">
        <v>34</v>
      </c>
      <c r="AZ21" s="64"/>
      <c r="BA21" s="196">
        <v>0</v>
      </c>
      <c r="BB21" s="197">
        <f t="array" ref="BB21">_xlfn.IFS(BA21="","",BA21&gt;=700,350,BA21&lt;700,BA21-350)</f>
        <v>-350</v>
      </c>
      <c r="BC21" s="198">
        <f t="array" ref="BC21">_xlfn.IFS(BA21="","",BA21&gt;700,BA21-350,BA21&lt;=700,350)</f>
        <v>350</v>
      </c>
      <c r="BD21" s="193">
        <f t="shared" si="5"/>
        <v>0</v>
      </c>
      <c r="BE21" s="194">
        <f t="shared" si="9"/>
        <v>0</v>
      </c>
      <c r="BJ21" s="1"/>
    </row>
    <row r="22" spans="1:62" ht="28" customHeight="1" thickBot="1" x14ac:dyDescent="0.25">
      <c r="A22" s="233">
        <v>8</v>
      </c>
      <c r="B22" s="234"/>
      <c r="C22" s="235"/>
      <c r="D22" s="6"/>
      <c r="E22" s="7"/>
      <c r="F22" s="7"/>
      <c r="G22" s="7"/>
      <c r="H22" s="7"/>
      <c r="I22" s="7"/>
      <c r="J22" s="7"/>
      <c r="K22" s="115" t="str">
        <f>IF(COUNTA(D22:J22)=0,"",COUNTA(D22:J22))</f>
        <v/>
      </c>
      <c r="L22" s="114" t="str">
        <f t="shared" ref="L22:AP22" si="25">IF(L$7="","",IF( HLOOKUP(L$7,$D$7:$J$219,2*$A22,FALSE)="","","○"))</f>
        <v/>
      </c>
      <c r="M22" s="114" t="str">
        <f t="shared" si="25"/>
        <v/>
      </c>
      <c r="N22" s="114" t="str">
        <f t="shared" si="25"/>
        <v/>
      </c>
      <c r="O22" s="114" t="str">
        <f t="shared" si="25"/>
        <v/>
      </c>
      <c r="P22" s="114" t="str">
        <f t="shared" si="25"/>
        <v/>
      </c>
      <c r="Q22" s="114" t="str">
        <f t="shared" si="25"/>
        <v/>
      </c>
      <c r="R22" s="114" t="str">
        <f t="shared" si="25"/>
        <v/>
      </c>
      <c r="S22" s="155" t="str">
        <f t="shared" si="25"/>
        <v/>
      </c>
      <c r="T22" s="155" t="str">
        <f t="shared" si="25"/>
        <v/>
      </c>
      <c r="U22" s="155" t="str">
        <f t="shared" si="25"/>
        <v/>
      </c>
      <c r="V22" s="155" t="str">
        <f t="shared" si="25"/>
        <v/>
      </c>
      <c r="W22" s="155" t="str">
        <f t="shared" si="25"/>
        <v/>
      </c>
      <c r="X22" s="155" t="str">
        <f t="shared" si="25"/>
        <v/>
      </c>
      <c r="Y22" s="155" t="str">
        <f t="shared" si="25"/>
        <v/>
      </c>
      <c r="Z22" s="114" t="str">
        <f t="shared" si="25"/>
        <v/>
      </c>
      <c r="AA22" s="114" t="str">
        <f t="shared" si="25"/>
        <v/>
      </c>
      <c r="AB22" s="114" t="str">
        <f t="shared" si="25"/>
        <v/>
      </c>
      <c r="AC22" s="114" t="str">
        <f t="shared" si="25"/>
        <v/>
      </c>
      <c r="AD22" s="114" t="str">
        <f t="shared" si="25"/>
        <v/>
      </c>
      <c r="AE22" s="114" t="str">
        <f t="shared" si="25"/>
        <v/>
      </c>
      <c r="AF22" s="114" t="str">
        <f t="shared" si="25"/>
        <v/>
      </c>
      <c r="AG22" s="155" t="str">
        <f t="shared" si="25"/>
        <v/>
      </c>
      <c r="AH22" s="155" t="str">
        <f t="shared" si="25"/>
        <v/>
      </c>
      <c r="AI22" s="155" t="str">
        <f t="shared" si="25"/>
        <v/>
      </c>
      <c r="AJ22" s="155" t="str">
        <f t="shared" si="25"/>
        <v/>
      </c>
      <c r="AK22" s="155" t="str">
        <f t="shared" si="25"/>
        <v/>
      </c>
      <c r="AL22" s="155" t="str">
        <f t="shared" si="25"/>
        <v/>
      </c>
      <c r="AM22" s="155" t="str">
        <f t="shared" si="25"/>
        <v/>
      </c>
      <c r="AN22" s="114" t="str">
        <f t="shared" si="25"/>
        <v/>
      </c>
      <c r="AO22" s="114" t="str">
        <f t="shared" si="25"/>
        <v/>
      </c>
      <c r="AP22" s="114" t="str">
        <f t="shared" si="25"/>
        <v/>
      </c>
      <c r="AQ22" s="261">
        <f>COUNTA(L23:AP23)</f>
        <v>0</v>
      </c>
      <c r="AR22" s="261" t="str">
        <f t="shared" ref="AR22" si="26">IF(COUNTIF(L23:AP23,"A")*BB$9+COUNTIF(L23:AP23,"B")*$BB$10+COUNTIF(L23:AP23,"C")*$BB$11+COUNTIF(L23:AP23,"D")*$BB$12+COUNTIF(L23:AP23,"E")*$BB$13+COUNTIF(L23:AP23,"F")*$BB$14+COUNTIF(L23:AP23,"G")*$BB$15+COUNTIF(L23:AP23,"H")*$BB$16+COUNTIF(L23:AP23,"I")*$BB$17+COUNTIF(L23:AP23,"J")*$BB$18+COUNTIF(L23:AP23,"K")*$BB$19+COUNTIF(L23:AP23,"L")*$BB$20+COUNTIF(L23:AP23,"M")*$BB$21+COUNTIF(L23:AP23,"N")*$BB$22+COUNTIF(L23:AP23,"O")*$BB$23+COUNTIF(L23:AP23,"P")*$BB$24+COUNTIF(L23:AP23,"Q")*$BB$25+COUNTIF(L23:AP23,"R")*$BB$26+COUNTIF(L23:AP23,"S")*$BB$27+COUNTIF(L23:AP23,"T")=0,"",COUNTIF(L23:AP23,"A")*BB$9+COUNTIF(L23:AP23,"B")*$BB$10+COUNTIF(L23:AP23,"C")*$BB$11+COUNTIF(L23:AP23,"D")*$BB$12+COUNTIF(L23:AP23,"E")*$BB$13+COUNTIF(L23:AP23,"F")*$BB$14+COUNTIF(L23:AP23,"G")*$BB$15+COUNTIF(L23:AP23,"H")*$BB$16+COUNTIF(L23:AP23,"I")*$BB$17+COUNTIF(L23:AP23,"J")*$BB$18+COUNTIF(L23:AP23,"K")*$BB$19+COUNTIF(L23:AP23,"L")*$BB$20+COUNTIF(L23:AP23,"M")*$BB$21+COUNTIF(L23:AP23,"N")*$BB$22+COUNTIF(L23:AP23,"O")*$BB$23+COUNTIF(L23:AP23,"P")*$BB$24+COUNTIF(L23:AP23,"Q")*$BB$25+COUNTIF(L23:AP23,"R")*$BB$26+COUNTIF(L23:AP23,"S")*$BB$27+COUNTIF(L23:AP23,"T")*$BB$28)</f>
        <v/>
      </c>
      <c r="AS22" s="263">
        <f>AQ22*AS$2</f>
        <v>0</v>
      </c>
      <c r="AT22" s="267"/>
      <c r="AU22" s="274"/>
      <c r="AV22" s="226" t="e">
        <f t="shared" ref="AV22" si="27">AR22+AS22</f>
        <v>#VALUE!</v>
      </c>
      <c r="AY22" s="199" t="s">
        <v>35</v>
      </c>
      <c r="AZ22" s="64"/>
      <c r="BA22" s="196">
        <v>0</v>
      </c>
      <c r="BB22" s="197">
        <f t="array" ref="BB22">_xlfn.IFS(BA22="","",BA22&gt;=700,350,BA22&lt;700,BA22-350)</f>
        <v>-350</v>
      </c>
      <c r="BC22" s="198">
        <f t="array" ref="BC22">_xlfn.IFS(BA22="","",BA22&gt;700,BA22-350,BA22&lt;=700,350)</f>
        <v>350</v>
      </c>
      <c r="BD22" s="193">
        <f t="shared" si="5"/>
        <v>0</v>
      </c>
      <c r="BE22" s="194">
        <f t="shared" si="9"/>
        <v>0</v>
      </c>
      <c r="BJ22" s="1"/>
    </row>
    <row r="23" spans="1:62" ht="28" customHeight="1" thickBot="1" x14ac:dyDescent="0.25">
      <c r="A23" s="233"/>
      <c r="B23" s="174"/>
      <c r="C23" s="175" t="str">
        <f>IF(B23="","",DATEDIF(B23,$AZ$38,"y"))</f>
        <v/>
      </c>
      <c r="D23" s="258" t="s">
        <v>87</v>
      </c>
      <c r="E23" s="259"/>
      <c r="F23" s="260"/>
      <c r="G23" s="255"/>
      <c r="H23" s="256"/>
      <c r="I23" s="256"/>
      <c r="J23" s="256"/>
      <c r="K23" s="257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262"/>
      <c r="AR23" s="262"/>
      <c r="AS23" s="264"/>
      <c r="AT23" s="268"/>
      <c r="AU23" s="275"/>
      <c r="AV23" s="227"/>
      <c r="AY23" s="199" t="s">
        <v>36</v>
      </c>
      <c r="AZ23" s="64"/>
      <c r="BA23" s="196">
        <v>0</v>
      </c>
      <c r="BB23" s="197">
        <f t="array" ref="BB23">_xlfn.IFS(BA23="","",BA23&gt;=700,350,BA23&lt;700,BA23-350)</f>
        <v>-350</v>
      </c>
      <c r="BC23" s="198">
        <f t="array" ref="BC23">_xlfn.IFS(BA23="","",BA23&gt;700,BA23-350,BA23&lt;=700,350)</f>
        <v>350</v>
      </c>
      <c r="BD23" s="193">
        <f t="shared" si="5"/>
        <v>0</v>
      </c>
      <c r="BE23" s="194">
        <f t="shared" si="9"/>
        <v>0</v>
      </c>
      <c r="BJ23" s="1"/>
    </row>
    <row r="24" spans="1:62" ht="28" customHeight="1" thickBot="1" x14ac:dyDescent="0.25">
      <c r="A24" s="233">
        <v>9</v>
      </c>
      <c r="B24" s="234"/>
      <c r="C24" s="235"/>
      <c r="D24" s="6"/>
      <c r="E24" s="7"/>
      <c r="F24" s="7"/>
      <c r="G24" s="7"/>
      <c r="H24" s="7"/>
      <c r="I24" s="7"/>
      <c r="J24" s="7"/>
      <c r="K24" s="115" t="str">
        <f>IF(COUNTA(D24:J24)=0,"",COUNTA(D24:J24))</f>
        <v/>
      </c>
      <c r="L24" s="114" t="str">
        <f t="shared" ref="L24:AP24" si="28">IF(L$7="","",IF( HLOOKUP(L$7,$D$7:$J$219,2*$A24,FALSE)="","","○"))</f>
        <v/>
      </c>
      <c r="M24" s="114" t="str">
        <f t="shared" si="28"/>
        <v/>
      </c>
      <c r="N24" s="114" t="str">
        <f t="shared" si="28"/>
        <v/>
      </c>
      <c r="O24" s="114" t="str">
        <f t="shared" si="28"/>
        <v/>
      </c>
      <c r="P24" s="114" t="str">
        <f t="shared" si="28"/>
        <v/>
      </c>
      <c r="Q24" s="114" t="str">
        <f t="shared" si="28"/>
        <v/>
      </c>
      <c r="R24" s="114" t="str">
        <f t="shared" si="28"/>
        <v/>
      </c>
      <c r="S24" s="155" t="str">
        <f t="shared" si="28"/>
        <v/>
      </c>
      <c r="T24" s="155" t="str">
        <f t="shared" si="28"/>
        <v/>
      </c>
      <c r="U24" s="155" t="str">
        <f t="shared" si="28"/>
        <v/>
      </c>
      <c r="V24" s="155" t="str">
        <f t="shared" si="28"/>
        <v/>
      </c>
      <c r="W24" s="155" t="str">
        <f t="shared" si="28"/>
        <v/>
      </c>
      <c r="X24" s="155" t="str">
        <f t="shared" si="28"/>
        <v/>
      </c>
      <c r="Y24" s="155" t="str">
        <f t="shared" si="28"/>
        <v/>
      </c>
      <c r="Z24" s="114" t="str">
        <f t="shared" si="28"/>
        <v/>
      </c>
      <c r="AA24" s="114" t="str">
        <f t="shared" si="28"/>
        <v/>
      </c>
      <c r="AB24" s="114" t="str">
        <f t="shared" si="28"/>
        <v/>
      </c>
      <c r="AC24" s="114" t="str">
        <f t="shared" si="28"/>
        <v/>
      </c>
      <c r="AD24" s="114" t="str">
        <f t="shared" si="28"/>
        <v/>
      </c>
      <c r="AE24" s="114" t="str">
        <f t="shared" si="28"/>
        <v/>
      </c>
      <c r="AF24" s="114" t="str">
        <f t="shared" si="28"/>
        <v/>
      </c>
      <c r="AG24" s="155" t="str">
        <f t="shared" si="28"/>
        <v/>
      </c>
      <c r="AH24" s="155" t="str">
        <f t="shared" si="28"/>
        <v/>
      </c>
      <c r="AI24" s="155" t="str">
        <f t="shared" si="28"/>
        <v/>
      </c>
      <c r="AJ24" s="155" t="str">
        <f t="shared" si="28"/>
        <v/>
      </c>
      <c r="AK24" s="155" t="str">
        <f t="shared" si="28"/>
        <v/>
      </c>
      <c r="AL24" s="155" t="str">
        <f t="shared" si="28"/>
        <v/>
      </c>
      <c r="AM24" s="155" t="str">
        <f t="shared" si="28"/>
        <v/>
      </c>
      <c r="AN24" s="114" t="str">
        <f t="shared" si="28"/>
        <v/>
      </c>
      <c r="AO24" s="114" t="str">
        <f t="shared" si="28"/>
        <v/>
      </c>
      <c r="AP24" s="114" t="str">
        <f t="shared" si="28"/>
        <v/>
      </c>
      <c r="AQ24" s="261">
        <f>COUNTA(L25:AP25)</f>
        <v>0</v>
      </c>
      <c r="AR24" s="261" t="str">
        <f t="shared" ref="AR24" si="29">IF(COUNTIF(L25:AP25,"A")*BB$9+COUNTIF(L25:AP25,"B")*$BB$10+COUNTIF(L25:AP25,"C")*$BB$11+COUNTIF(L25:AP25,"D")*$BB$12+COUNTIF(L25:AP25,"E")*$BB$13+COUNTIF(L25:AP25,"F")*$BB$14+COUNTIF(L25:AP25,"G")*$BB$15+COUNTIF(L25:AP25,"H")*$BB$16+COUNTIF(L25:AP25,"I")*$BB$17+COUNTIF(L25:AP25,"J")*$BB$18+COUNTIF(L25:AP25,"K")*$BB$19+COUNTIF(L25:AP25,"L")*$BB$20+COUNTIF(L25:AP25,"M")*$BB$21+COUNTIF(L25:AP25,"N")*$BB$22+COUNTIF(L25:AP25,"O")*$BB$23+COUNTIF(L25:AP25,"P")*$BB$24+COUNTIF(L25:AP25,"Q")*$BB$25+COUNTIF(L25:AP25,"R")*$BB$26+COUNTIF(L25:AP25,"S")*$BB$27+COUNTIF(L25:AP25,"T")=0,"",COUNTIF(L25:AP25,"A")*BB$9+COUNTIF(L25:AP25,"B")*$BB$10+COUNTIF(L25:AP25,"C")*$BB$11+COUNTIF(L25:AP25,"D")*$BB$12+COUNTIF(L25:AP25,"E")*$BB$13+COUNTIF(L25:AP25,"F")*$BB$14+COUNTIF(L25:AP25,"G")*$BB$15+COUNTIF(L25:AP25,"H")*$BB$16+COUNTIF(L25:AP25,"I")*$BB$17+COUNTIF(L25:AP25,"J")*$BB$18+COUNTIF(L25:AP25,"K")*$BB$19+COUNTIF(L25:AP25,"L")*$BB$20+COUNTIF(L25:AP25,"M")*$BB$21+COUNTIF(L25:AP25,"N")*$BB$22+COUNTIF(L25:AP25,"O")*$BB$23+COUNTIF(L25:AP25,"P")*$BB$24+COUNTIF(L25:AP25,"Q")*$BB$25+COUNTIF(L25:AP25,"R")*$BB$26+COUNTIF(L25:AP25,"S")*$BB$27+COUNTIF(L25:AP25,"T")*$BB$28)</f>
        <v/>
      </c>
      <c r="AS24" s="263">
        <f>AQ24*AS$2</f>
        <v>0</v>
      </c>
      <c r="AT24" s="267"/>
      <c r="AU24" s="274"/>
      <c r="AV24" s="226" t="e">
        <f t="shared" ref="AV24" si="30">AR24+AS24</f>
        <v>#VALUE!</v>
      </c>
      <c r="AY24" s="199" t="s">
        <v>37</v>
      </c>
      <c r="AZ24" s="64"/>
      <c r="BA24" s="196">
        <v>0</v>
      </c>
      <c r="BB24" s="197">
        <f t="array" ref="BB24">_xlfn.IFS(BA24="","",BA24&gt;=700,350,BA24&lt;700,BA24-350)</f>
        <v>-350</v>
      </c>
      <c r="BC24" s="198">
        <f t="array" ref="BC24">_xlfn.IFS(BA24="","",BA24&gt;700,BA24-350,BA24&lt;=700,350)</f>
        <v>350</v>
      </c>
      <c r="BD24" s="193">
        <f t="shared" si="5"/>
        <v>0</v>
      </c>
      <c r="BE24" s="194">
        <f t="shared" si="9"/>
        <v>0</v>
      </c>
      <c r="BJ24" s="1"/>
    </row>
    <row r="25" spans="1:62" ht="28" customHeight="1" thickBot="1" x14ac:dyDescent="0.25">
      <c r="A25" s="233"/>
      <c r="B25" s="174"/>
      <c r="C25" s="175" t="str">
        <f>IF(B25="","",DATEDIF(B25,$AZ$38,"y"))</f>
        <v/>
      </c>
      <c r="D25" s="258" t="s">
        <v>87</v>
      </c>
      <c r="E25" s="259"/>
      <c r="F25" s="260"/>
      <c r="G25" s="255"/>
      <c r="H25" s="256"/>
      <c r="I25" s="256"/>
      <c r="J25" s="256"/>
      <c r="K25" s="257"/>
      <c r="L25" s="46"/>
      <c r="M25" s="46"/>
      <c r="N25" s="46"/>
      <c r="O25" s="46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262"/>
      <c r="AR25" s="262"/>
      <c r="AS25" s="264"/>
      <c r="AT25" s="268"/>
      <c r="AU25" s="275"/>
      <c r="AV25" s="227"/>
      <c r="AY25" s="199" t="s">
        <v>61</v>
      </c>
      <c r="AZ25" s="64"/>
      <c r="BA25" s="196">
        <v>0</v>
      </c>
      <c r="BB25" s="197">
        <f t="array" ref="BB25">_xlfn.IFS(BA25="","",BA25&gt;=700,350,BA25&lt;700,BA25-350)</f>
        <v>-350</v>
      </c>
      <c r="BC25" s="198">
        <f t="array" ref="BC25">_xlfn.IFS(BA25="","",BA25&gt;700,BA25-350,BA25&lt;=700,350)</f>
        <v>350</v>
      </c>
      <c r="BD25" s="193">
        <f t="shared" si="5"/>
        <v>0</v>
      </c>
      <c r="BE25" s="194">
        <f t="shared" si="9"/>
        <v>0</v>
      </c>
      <c r="BJ25" s="1"/>
    </row>
    <row r="26" spans="1:62" ht="28" customHeight="1" thickBot="1" x14ac:dyDescent="0.25">
      <c r="A26" s="233">
        <v>10</v>
      </c>
      <c r="B26" s="234"/>
      <c r="C26" s="235"/>
      <c r="D26" s="6"/>
      <c r="E26" s="7"/>
      <c r="F26" s="7"/>
      <c r="G26" s="7"/>
      <c r="H26" s="7"/>
      <c r="I26" s="7"/>
      <c r="J26" s="7"/>
      <c r="K26" s="115" t="str">
        <f>IF(COUNTA(D26:J26)=0,"",COUNTA(D26:J26))</f>
        <v/>
      </c>
      <c r="L26" s="114" t="str">
        <f t="shared" ref="L26:AP26" si="31">IF(L$7="","",IF( HLOOKUP(L$7,$D$7:$J$219,2*$A26,FALSE)="","","○"))</f>
        <v/>
      </c>
      <c r="M26" s="114" t="str">
        <f t="shared" si="31"/>
        <v/>
      </c>
      <c r="N26" s="114" t="str">
        <f t="shared" si="31"/>
        <v/>
      </c>
      <c r="O26" s="114" t="str">
        <f t="shared" si="31"/>
        <v/>
      </c>
      <c r="P26" s="114" t="str">
        <f t="shared" si="31"/>
        <v/>
      </c>
      <c r="Q26" s="114" t="str">
        <f t="shared" si="31"/>
        <v/>
      </c>
      <c r="R26" s="114" t="str">
        <f t="shared" si="31"/>
        <v/>
      </c>
      <c r="S26" s="155" t="str">
        <f t="shared" si="31"/>
        <v/>
      </c>
      <c r="T26" s="155" t="str">
        <f t="shared" si="31"/>
        <v/>
      </c>
      <c r="U26" s="155" t="str">
        <f t="shared" si="31"/>
        <v/>
      </c>
      <c r="V26" s="155" t="str">
        <f t="shared" si="31"/>
        <v/>
      </c>
      <c r="W26" s="155" t="str">
        <f t="shared" si="31"/>
        <v/>
      </c>
      <c r="X26" s="155" t="str">
        <f t="shared" si="31"/>
        <v/>
      </c>
      <c r="Y26" s="155" t="str">
        <f t="shared" si="31"/>
        <v/>
      </c>
      <c r="Z26" s="114" t="str">
        <f t="shared" si="31"/>
        <v/>
      </c>
      <c r="AA26" s="114" t="str">
        <f t="shared" si="31"/>
        <v/>
      </c>
      <c r="AB26" s="114" t="str">
        <f t="shared" si="31"/>
        <v/>
      </c>
      <c r="AC26" s="114" t="str">
        <f t="shared" si="31"/>
        <v/>
      </c>
      <c r="AD26" s="114" t="str">
        <f t="shared" si="31"/>
        <v/>
      </c>
      <c r="AE26" s="114" t="str">
        <f t="shared" si="31"/>
        <v/>
      </c>
      <c r="AF26" s="114" t="str">
        <f t="shared" si="31"/>
        <v/>
      </c>
      <c r="AG26" s="155" t="str">
        <f t="shared" si="31"/>
        <v/>
      </c>
      <c r="AH26" s="155" t="str">
        <f t="shared" si="31"/>
        <v/>
      </c>
      <c r="AI26" s="155" t="str">
        <f t="shared" si="31"/>
        <v/>
      </c>
      <c r="AJ26" s="155" t="str">
        <f t="shared" si="31"/>
        <v/>
      </c>
      <c r="AK26" s="155" t="str">
        <f t="shared" si="31"/>
        <v/>
      </c>
      <c r="AL26" s="155" t="str">
        <f t="shared" si="31"/>
        <v/>
      </c>
      <c r="AM26" s="155" t="str">
        <f t="shared" si="31"/>
        <v/>
      </c>
      <c r="AN26" s="114" t="str">
        <f t="shared" si="31"/>
        <v/>
      </c>
      <c r="AO26" s="114" t="str">
        <f t="shared" si="31"/>
        <v/>
      </c>
      <c r="AP26" s="114" t="str">
        <f t="shared" si="31"/>
        <v/>
      </c>
      <c r="AQ26" s="261">
        <f>COUNTA(L27:AP27)</f>
        <v>0</v>
      </c>
      <c r="AR26" s="261" t="str">
        <f t="shared" ref="AR26" si="32">IF(COUNTIF(L27:AP27,"A")*BB$9+COUNTIF(L27:AP27,"B")*$BB$10+COUNTIF(L27:AP27,"C")*$BB$11+COUNTIF(L27:AP27,"D")*$BB$12+COUNTIF(L27:AP27,"E")*$BB$13+COUNTIF(L27:AP27,"F")*$BB$14+COUNTIF(L27:AP27,"G")*$BB$15+COUNTIF(L27:AP27,"H")*$BB$16+COUNTIF(L27:AP27,"I")*$BB$17+COUNTIF(L27:AP27,"J")*$BB$18+COUNTIF(L27:AP27,"K")*$BB$19+COUNTIF(L27:AP27,"L")*$BB$20+COUNTIF(L27:AP27,"M")*$BB$21+COUNTIF(L27:AP27,"N")*$BB$22+COUNTIF(L27:AP27,"O")*$BB$23+COUNTIF(L27:AP27,"P")*$BB$24+COUNTIF(L27:AP27,"Q")*$BB$25+COUNTIF(L27:AP27,"R")*$BB$26+COUNTIF(L27:AP27,"S")*$BB$27+COUNTIF(L27:AP27,"T")=0,"",COUNTIF(L27:AP27,"A")*BB$9+COUNTIF(L27:AP27,"B")*$BB$10+COUNTIF(L27:AP27,"C")*$BB$11+COUNTIF(L27:AP27,"D")*$BB$12+COUNTIF(L27:AP27,"E")*$BB$13+COUNTIF(L27:AP27,"F")*$BB$14+COUNTIF(L27:AP27,"G")*$BB$15+COUNTIF(L27:AP27,"H")*$BB$16+COUNTIF(L27:AP27,"I")*$BB$17+COUNTIF(L27:AP27,"J")*$BB$18+COUNTIF(L27:AP27,"K")*$BB$19+COUNTIF(L27:AP27,"L")*$BB$20+COUNTIF(L27:AP27,"M")*$BB$21+COUNTIF(L27:AP27,"N")*$BB$22+COUNTIF(L27:AP27,"O")*$BB$23+COUNTIF(L27:AP27,"P")*$BB$24+COUNTIF(L27:AP27,"Q")*$BB$25+COUNTIF(L27:AP27,"R")*$BB$26+COUNTIF(L27:AP27,"S")*$BB$27+COUNTIF(L27:AP27,"T")*$BB$28)</f>
        <v/>
      </c>
      <c r="AS26" s="263">
        <f>AQ26*AS$2</f>
        <v>0</v>
      </c>
      <c r="AT26" s="267"/>
      <c r="AU26" s="274"/>
      <c r="AV26" s="226" t="e">
        <f t="shared" ref="AV26" si="33">AR26+AS26</f>
        <v>#VALUE!</v>
      </c>
      <c r="AY26" s="199" t="s">
        <v>62</v>
      </c>
      <c r="AZ26" s="64"/>
      <c r="BA26" s="196">
        <v>0</v>
      </c>
      <c r="BB26" s="197">
        <f t="array" ref="BB26">_xlfn.IFS(BA26="","",BA26&gt;=700,350,BA26&lt;700,BA26-350)</f>
        <v>-350</v>
      </c>
      <c r="BC26" s="198">
        <f t="array" ref="BC26">_xlfn.IFS(BA26="","",BA26&gt;700,BA26-350,BA26&lt;=700,350)</f>
        <v>350</v>
      </c>
      <c r="BD26" s="193">
        <f t="shared" si="5"/>
        <v>0</v>
      </c>
      <c r="BE26" s="194">
        <f t="shared" si="9"/>
        <v>0</v>
      </c>
      <c r="BJ26" s="1"/>
    </row>
    <row r="27" spans="1:62" ht="28" customHeight="1" thickBot="1" x14ac:dyDescent="0.25">
      <c r="A27" s="233"/>
      <c r="B27" s="174"/>
      <c r="C27" s="175" t="str">
        <f>IF(B27="","",DATEDIF(B27,$AZ$38,"y"))</f>
        <v/>
      </c>
      <c r="D27" s="258" t="s">
        <v>87</v>
      </c>
      <c r="E27" s="259"/>
      <c r="F27" s="260"/>
      <c r="G27" s="255"/>
      <c r="H27" s="256"/>
      <c r="I27" s="256"/>
      <c r="J27" s="256"/>
      <c r="K27" s="257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262"/>
      <c r="AR27" s="262"/>
      <c r="AS27" s="264"/>
      <c r="AT27" s="268"/>
      <c r="AU27" s="275"/>
      <c r="AV27" s="227"/>
      <c r="AY27" s="199" t="s">
        <v>63</v>
      </c>
      <c r="AZ27" s="64"/>
      <c r="BA27" s="196">
        <v>0</v>
      </c>
      <c r="BB27" s="197">
        <f t="array" ref="BB27">_xlfn.IFS(BA27="","",BA27&gt;=700,350,BA27&lt;700,BA27-350)</f>
        <v>-350</v>
      </c>
      <c r="BC27" s="198">
        <f t="array" ref="BC27">_xlfn.IFS(BA27="","",BA27&gt;700,BA27-350,BA27&lt;=700,350)</f>
        <v>350</v>
      </c>
      <c r="BD27" s="193">
        <f t="shared" si="5"/>
        <v>0</v>
      </c>
      <c r="BE27" s="194">
        <f t="shared" si="9"/>
        <v>0</v>
      </c>
      <c r="BJ27" s="1"/>
    </row>
    <row r="28" spans="1:62" ht="28" customHeight="1" thickBot="1" x14ac:dyDescent="0.25">
      <c r="A28" s="233">
        <v>11</v>
      </c>
      <c r="B28" s="234"/>
      <c r="C28" s="235"/>
      <c r="D28" s="6"/>
      <c r="E28" s="7"/>
      <c r="F28" s="7"/>
      <c r="G28" s="7"/>
      <c r="H28" s="7"/>
      <c r="I28" s="7"/>
      <c r="J28" s="7"/>
      <c r="K28" s="115" t="str">
        <f>IF(COUNTA(D28:J28)=0,"",COUNTA(D28:J28))</f>
        <v/>
      </c>
      <c r="L28" s="114" t="str">
        <f t="shared" ref="L28:AP28" si="34">IF(L$7="","",IF( HLOOKUP(L$7,$D$7:$J$219,2*$A28,FALSE)="","","○"))</f>
        <v/>
      </c>
      <c r="M28" s="114" t="str">
        <f t="shared" si="34"/>
        <v/>
      </c>
      <c r="N28" s="114" t="str">
        <f t="shared" si="34"/>
        <v/>
      </c>
      <c r="O28" s="114" t="str">
        <f t="shared" si="34"/>
        <v/>
      </c>
      <c r="P28" s="114" t="str">
        <f t="shared" si="34"/>
        <v/>
      </c>
      <c r="Q28" s="114" t="str">
        <f t="shared" si="34"/>
        <v/>
      </c>
      <c r="R28" s="114" t="str">
        <f t="shared" si="34"/>
        <v/>
      </c>
      <c r="S28" s="155" t="str">
        <f t="shared" si="34"/>
        <v/>
      </c>
      <c r="T28" s="155" t="str">
        <f t="shared" si="34"/>
        <v/>
      </c>
      <c r="U28" s="155" t="str">
        <f t="shared" si="34"/>
        <v/>
      </c>
      <c r="V28" s="155" t="str">
        <f t="shared" si="34"/>
        <v/>
      </c>
      <c r="W28" s="155" t="str">
        <f t="shared" si="34"/>
        <v/>
      </c>
      <c r="X28" s="155" t="str">
        <f t="shared" si="34"/>
        <v/>
      </c>
      <c r="Y28" s="155" t="str">
        <f t="shared" si="34"/>
        <v/>
      </c>
      <c r="Z28" s="114" t="str">
        <f t="shared" si="34"/>
        <v/>
      </c>
      <c r="AA28" s="114" t="str">
        <f t="shared" si="34"/>
        <v/>
      </c>
      <c r="AB28" s="114" t="str">
        <f t="shared" si="34"/>
        <v/>
      </c>
      <c r="AC28" s="114" t="str">
        <f t="shared" si="34"/>
        <v/>
      </c>
      <c r="AD28" s="114" t="str">
        <f t="shared" si="34"/>
        <v/>
      </c>
      <c r="AE28" s="114" t="str">
        <f t="shared" si="34"/>
        <v/>
      </c>
      <c r="AF28" s="114" t="str">
        <f t="shared" si="34"/>
        <v/>
      </c>
      <c r="AG28" s="155" t="str">
        <f t="shared" si="34"/>
        <v/>
      </c>
      <c r="AH28" s="155" t="str">
        <f t="shared" si="34"/>
        <v/>
      </c>
      <c r="AI28" s="155" t="str">
        <f t="shared" si="34"/>
        <v/>
      </c>
      <c r="AJ28" s="155" t="str">
        <f t="shared" si="34"/>
        <v/>
      </c>
      <c r="AK28" s="155" t="str">
        <f t="shared" si="34"/>
        <v/>
      </c>
      <c r="AL28" s="155" t="str">
        <f t="shared" si="34"/>
        <v/>
      </c>
      <c r="AM28" s="155" t="str">
        <f t="shared" si="34"/>
        <v/>
      </c>
      <c r="AN28" s="114" t="str">
        <f t="shared" si="34"/>
        <v/>
      </c>
      <c r="AO28" s="114" t="str">
        <f t="shared" si="34"/>
        <v/>
      </c>
      <c r="AP28" s="114" t="str">
        <f t="shared" si="34"/>
        <v/>
      </c>
      <c r="AQ28" s="261">
        <f>COUNTA(L29:AP29)</f>
        <v>0</v>
      </c>
      <c r="AR28" s="261" t="str">
        <f t="shared" ref="AR28" si="35">IF(COUNTIF(L29:AP29,"A")*BB$9+COUNTIF(L29:AP29,"B")*$BB$10+COUNTIF(L29:AP29,"C")*$BB$11+COUNTIF(L29:AP29,"D")*$BB$12+COUNTIF(L29:AP29,"E")*$BB$13+COUNTIF(L29:AP29,"F")*$BB$14+COUNTIF(L29:AP29,"G")*$BB$15+COUNTIF(L29:AP29,"H")*$BB$16+COUNTIF(L29:AP29,"I")*$BB$17+COUNTIF(L29:AP29,"J")*$BB$18+COUNTIF(L29:AP29,"K")*$BB$19+COUNTIF(L29:AP29,"L")*$BB$20+COUNTIF(L29:AP29,"M")*$BB$21+COUNTIF(L29:AP29,"N")*$BB$22+COUNTIF(L29:AP29,"O")*$BB$23+COUNTIF(L29:AP29,"P")*$BB$24+COUNTIF(L29:AP29,"Q")*$BB$25+COUNTIF(L29:AP29,"R")*$BB$26+COUNTIF(L29:AP29,"S")*$BB$27+COUNTIF(L29:AP29,"T")=0,"",COUNTIF(L29:AP29,"A")*BB$9+COUNTIF(L29:AP29,"B")*$BB$10+COUNTIF(L29:AP29,"C")*$BB$11+COUNTIF(L29:AP29,"D")*$BB$12+COUNTIF(L29:AP29,"E")*$BB$13+COUNTIF(L29:AP29,"F")*$BB$14+COUNTIF(L29:AP29,"G")*$BB$15+COUNTIF(L29:AP29,"H")*$BB$16+COUNTIF(L29:AP29,"I")*$BB$17+COUNTIF(L29:AP29,"J")*$BB$18+COUNTIF(L29:AP29,"K")*$BB$19+COUNTIF(L29:AP29,"L")*$BB$20+COUNTIF(L29:AP29,"M")*$BB$21+COUNTIF(L29:AP29,"N")*$BB$22+COUNTIF(L29:AP29,"O")*$BB$23+COUNTIF(L29:AP29,"P")*$BB$24+COUNTIF(L29:AP29,"Q")*$BB$25+COUNTIF(L29:AP29,"R")*$BB$26+COUNTIF(L29:AP29,"S")*$BB$27+COUNTIF(L29:AP29,"T")*$BB$28)</f>
        <v/>
      </c>
      <c r="AS28" s="263">
        <f>AQ28*AS$2</f>
        <v>0</v>
      </c>
      <c r="AT28" s="267"/>
      <c r="AU28" s="274"/>
      <c r="AV28" s="226" t="e">
        <f t="shared" ref="AV28" si="36">AR28+AS28</f>
        <v>#VALUE!</v>
      </c>
      <c r="AX28" s="50"/>
      <c r="AY28" s="200" t="s">
        <v>64</v>
      </c>
      <c r="AZ28" s="201"/>
      <c r="BA28" s="202">
        <v>0</v>
      </c>
      <c r="BB28" s="203">
        <f t="array" ref="BB28">_xlfn.IFS(BA28="","",BA28&gt;=700,350,BA28&lt;700,BA28-350)</f>
        <v>-350</v>
      </c>
      <c r="BC28" s="204">
        <f t="array" ref="BC28">_xlfn.IFS(BA28="","",BA28&gt;700,BA28-350,BA28&lt;=700,350)</f>
        <v>350</v>
      </c>
      <c r="BD28" s="193">
        <f t="shared" si="5"/>
        <v>0</v>
      </c>
      <c r="BE28" s="194">
        <f t="shared" si="9"/>
        <v>0</v>
      </c>
      <c r="BJ28" s="1"/>
    </row>
    <row r="29" spans="1:62" ht="28" customHeight="1" thickBot="1" x14ac:dyDescent="0.25">
      <c r="A29" s="233"/>
      <c r="B29" s="174"/>
      <c r="C29" s="175" t="str">
        <f>IF(B29="","",DATEDIF(B29,$AZ$38,"y"))</f>
        <v/>
      </c>
      <c r="D29" s="258" t="s">
        <v>87</v>
      </c>
      <c r="E29" s="259"/>
      <c r="F29" s="260"/>
      <c r="G29" s="255"/>
      <c r="H29" s="256"/>
      <c r="I29" s="256"/>
      <c r="J29" s="256"/>
      <c r="K29" s="257"/>
      <c r="L29" s="46"/>
      <c r="M29" s="46"/>
      <c r="N29" s="46"/>
      <c r="O29" s="46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262"/>
      <c r="AR29" s="262"/>
      <c r="AS29" s="264"/>
      <c r="AT29" s="268"/>
      <c r="AU29" s="275"/>
      <c r="AV29" s="227"/>
      <c r="AX29" s="50"/>
      <c r="AY29" s="88"/>
      <c r="AZ29" s="88"/>
      <c r="BA29" s="88"/>
      <c r="BB29" s="88"/>
      <c r="BC29" s="89" t="s">
        <v>40</v>
      </c>
      <c r="BD29" s="205">
        <f>SUM(BD9:BD28)</f>
        <v>0</v>
      </c>
      <c r="BE29" s="206">
        <f>SUM(BE9:BE28)</f>
        <v>0</v>
      </c>
      <c r="BJ29" s="1"/>
    </row>
    <row r="30" spans="1:62" ht="28" customHeight="1" thickBot="1" x14ac:dyDescent="0.25">
      <c r="A30" s="233">
        <v>12</v>
      </c>
      <c r="B30" s="234"/>
      <c r="C30" s="235"/>
      <c r="D30" s="6"/>
      <c r="E30" s="7"/>
      <c r="F30" s="7"/>
      <c r="G30" s="7"/>
      <c r="H30" s="7"/>
      <c r="I30" s="7"/>
      <c r="J30" s="7"/>
      <c r="K30" s="115" t="str">
        <f>IF(COUNTA(D30:J30)=0,"",COUNTA(D30:J30))</f>
        <v/>
      </c>
      <c r="L30" s="114" t="str">
        <f t="shared" ref="L30:AP30" si="37">IF(L$7="","",IF( HLOOKUP(L$7,$D$7:$J$219,2*$A30,FALSE)="","","○"))</f>
        <v/>
      </c>
      <c r="M30" s="114" t="str">
        <f t="shared" si="37"/>
        <v/>
      </c>
      <c r="N30" s="114" t="str">
        <f t="shared" si="37"/>
        <v/>
      </c>
      <c r="O30" s="114" t="str">
        <f t="shared" si="37"/>
        <v/>
      </c>
      <c r="P30" s="114" t="str">
        <f t="shared" si="37"/>
        <v/>
      </c>
      <c r="Q30" s="114" t="str">
        <f t="shared" si="37"/>
        <v/>
      </c>
      <c r="R30" s="114" t="str">
        <f t="shared" si="37"/>
        <v/>
      </c>
      <c r="S30" s="155" t="str">
        <f t="shared" si="37"/>
        <v/>
      </c>
      <c r="T30" s="155" t="str">
        <f t="shared" si="37"/>
        <v/>
      </c>
      <c r="U30" s="155" t="str">
        <f t="shared" si="37"/>
        <v/>
      </c>
      <c r="V30" s="155" t="str">
        <f t="shared" si="37"/>
        <v/>
      </c>
      <c r="W30" s="155" t="str">
        <f t="shared" si="37"/>
        <v/>
      </c>
      <c r="X30" s="155" t="str">
        <f t="shared" si="37"/>
        <v/>
      </c>
      <c r="Y30" s="155" t="str">
        <f t="shared" si="37"/>
        <v/>
      </c>
      <c r="Z30" s="114" t="str">
        <f t="shared" si="37"/>
        <v/>
      </c>
      <c r="AA30" s="114" t="str">
        <f t="shared" si="37"/>
        <v/>
      </c>
      <c r="AB30" s="114" t="str">
        <f t="shared" si="37"/>
        <v/>
      </c>
      <c r="AC30" s="114" t="str">
        <f t="shared" si="37"/>
        <v/>
      </c>
      <c r="AD30" s="114" t="str">
        <f t="shared" si="37"/>
        <v/>
      </c>
      <c r="AE30" s="114" t="str">
        <f t="shared" si="37"/>
        <v/>
      </c>
      <c r="AF30" s="114" t="str">
        <f t="shared" si="37"/>
        <v/>
      </c>
      <c r="AG30" s="155" t="str">
        <f t="shared" si="37"/>
        <v/>
      </c>
      <c r="AH30" s="155" t="str">
        <f t="shared" si="37"/>
        <v/>
      </c>
      <c r="AI30" s="155" t="str">
        <f t="shared" si="37"/>
        <v/>
      </c>
      <c r="AJ30" s="155" t="str">
        <f t="shared" si="37"/>
        <v/>
      </c>
      <c r="AK30" s="155" t="str">
        <f t="shared" si="37"/>
        <v/>
      </c>
      <c r="AL30" s="155" t="str">
        <f t="shared" si="37"/>
        <v/>
      </c>
      <c r="AM30" s="155" t="str">
        <f t="shared" si="37"/>
        <v/>
      </c>
      <c r="AN30" s="114" t="str">
        <f t="shared" si="37"/>
        <v/>
      </c>
      <c r="AO30" s="114" t="str">
        <f t="shared" si="37"/>
        <v/>
      </c>
      <c r="AP30" s="114" t="str">
        <f t="shared" si="37"/>
        <v/>
      </c>
      <c r="AQ30" s="261">
        <f t="shared" ref="AQ30" si="38">COUNTA(L31:AP31)</f>
        <v>0</v>
      </c>
      <c r="AR30" s="261" t="str">
        <f t="shared" ref="AR30" si="39">IF(COUNTIF(L31:AP31,"A")*BB$9+COUNTIF(L31:AP31,"B")*$BB$10+COUNTIF(L31:AP31,"C")*$BB$11+COUNTIF(L31:AP31,"D")*$BB$12+COUNTIF(L31:AP31,"E")*$BB$13+COUNTIF(L31:AP31,"F")*$BB$14+COUNTIF(L31:AP31,"G")*$BB$15+COUNTIF(L31:AP31,"H")*$BB$16+COUNTIF(L31:AP31,"I")*$BB$17+COUNTIF(L31:AP31,"J")*$BB$18+COUNTIF(L31:AP31,"K")*$BB$19+COUNTIF(L31:AP31,"L")*$BB$20+COUNTIF(L31:AP31,"M")*$BB$21+COUNTIF(L31:AP31,"N")*$BB$22+COUNTIF(L31:AP31,"O")*$BB$23+COUNTIF(L31:AP31,"P")*$BB$24+COUNTIF(L31:AP31,"Q")*$BB$25+COUNTIF(L31:AP31,"R")*$BB$26+COUNTIF(L31:AP31,"S")*$BB$27+COUNTIF(L31:AP31,"T")=0,"",COUNTIF(L31:AP31,"A")*BB$9+COUNTIF(L31:AP31,"B")*$BB$10+COUNTIF(L31:AP31,"C")*$BB$11+COUNTIF(L31:AP31,"D")*$BB$12+COUNTIF(L31:AP31,"E")*$BB$13+COUNTIF(L31:AP31,"F")*$BB$14+COUNTIF(L31:AP31,"G")*$BB$15+COUNTIF(L31:AP31,"H")*$BB$16+COUNTIF(L31:AP31,"I")*$BB$17+COUNTIF(L31:AP31,"J")*$BB$18+COUNTIF(L31:AP31,"K")*$BB$19+COUNTIF(L31:AP31,"L")*$BB$20+COUNTIF(L31:AP31,"M")*$BB$21+COUNTIF(L31:AP31,"N")*$BB$22+COUNTIF(L31:AP31,"O")*$BB$23+COUNTIF(L31:AP31,"P")*$BB$24+COUNTIF(L31:AP31,"Q")*$BB$25+COUNTIF(L31:AP31,"R")*$BB$26+COUNTIF(L31:AP31,"S")*$BB$27+COUNTIF(L31:AP31,"T")*$BB$28)</f>
        <v/>
      </c>
      <c r="AS30" s="263">
        <f t="shared" ref="AS30" si="40">AQ30*AS$2</f>
        <v>0</v>
      </c>
      <c r="AT30" s="267"/>
      <c r="AU30" s="274"/>
      <c r="AV30" s="226" t="e">
        <f t="shared" ref="AV30" si="41">AR30+AS30</f>
        <v>#VALUE!</v>
      </c>
      <c r="AX30" s="50"/>
      <c r="AY30" s="88"/>
      <c r="AZ30" s="88"/>
      <c r="BA30" s="88"/>
      <c r="BB30" s="88"/>
      <c r="BC30" s="207" t="s">
        <v>146</v>
      </c>
      <c r="BD30" s="231">
        <f>BE29+BC37</f>
        <v>0</v>
      </c>
      <c r="BE30" s="232"/>
      <c r="BJ30" s="1"/>
    </row>
    <row r="31" spans="1:62" ht="28" customHeight="1" thickBot="1" x14ac:dyDescent="0.25">
      <c r="A31" s="233"/>
      <c r="B31" s="174"/>
      <c r="C31" s="175" t="str">
        <f>IF(B31="","",DATEDIF(B31,$AZ$38,"y"))</f>
        <v/>
      </c>
      <c r="D31" s="258" t="s">
        <v>87</v>
      </c>
      <c r="E31" s="259"/>
      <c r="F31" s="260"/>
      <c r="G31" s="255"/>
      <c r="H31" s="256"/>
      <c r="I31" s="256"/>
      <c r="J31" s="256"/>
      <c r="K31" s="257"/>
      <c r="L31" s="46"/>
      <c r="M31" s="46"/>
      <c r="N31" s="46"/>
      <c r="O31" s="46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262"/>
      <c r="AR31" s="262"/>
      <c r="AS31" s="264"/>
      <c r="AT31" s="268"/>
      <c r="AU31" s="275"/>
      <c r="AV31" s="227"/>
      <c r="AX31" s="50"/>
      <c r="AY31" s="88"/>
      <c r="AZ31" s="88"/>
      <c r="BA31" s="88"/>
      <c r="BB31" s="88"/>
      <c r="BC31" s="88"/>
      <c r="BD31" s="182"/>
      <c r="BE31" s="182"/>
      <c r="BJ31" s="1"/>
    </row>
    <row r="32" spans="1:62" ht="28" customHeight="1" thickBot="1" x14ac:dyDescent="0.25">
      <c r="A32" s="233">
        <v>13</v>
      </c>
      <c r="B32" s="234"/>
      <c r="C32" s="235"/>
      <c r="D32" s="6"/>
      <c r="E32" s="7"/>
      <c r="F32" s="7"/>
      <c r="G32" s="7"/>
      <c r="H32" s="7"/>
      <c r="I32" s="7"/>
      <c r="J32" s="7"/>
      <c r="K32" s="115" t="str">
        <f>IF(COUNTA(D32:J32)=0,"",COUNTA(D32:J32))</f>
        <v/>
      </c>
      <c r="L32" s="114" t="str">
        <f t="shared" ref="L32:AP32" si="42">IF(L$7="","",IF( HLOOKUP(L$7,$D$7:$J$219,2*$A32,FALSE)="","","○"))</f>
        <v/>
      </c>
      <c r="M32" s="114" t="str">
        <f t="shared" si="42"/>
        <v/>
      </c>
      <c r="N32" s="114" t="str">
        <f t="shared" si="42"/>
        <v/>
      </c>
      <c r="O32" s="114" t="str">
        <f t="shared" si="42"/>
        <v/>
      </c>
      <c r="P32" s="114" t="str">
        <f t="shared" si="42"/>
        <v/>
      </c>
      <c r="Q32" s="114" t="str">
        <f t="shared" si="42"/>
        <v/>
      </c>
      <c r="R32" s="114" t="str">
        <f t="shared" si="42"/>
        <v/>
      </c>
      <c r="S32" s="155" t="str">
        <f t="shared" si="42"/>
        <v/>
      </c>
      <c r="T32" s="155" t="str">
        <f t="shared" si="42"/>
        <v/>
      </c>
      <c r="U32" s="155" t="str">
        <f t="shared" si="42"/>
        <v/>
      </c>
      <c r="V32" s="155" t="str">
        <f t="shared" si="42"/>
        <v/>
      </c>
      <c r="W32" s="155" t="str">
        <f t="shared" si="42"/>
        <v/>
      </c>
      <c r="X32" s="155" t="str">
        <f t="shared" si="42"/>
        <v/>
      </c>
      <c r="Y32" s="155" t="str">
        <f t="shared" si="42"/>
        <v/>
      </c>
      <c r="Z32" s="114" t="str">
        <f t="shared" si="42"/>
        <v/>
      </c>
      <c r="AA32" s="114" t="str">
        <f t="shared" si="42"/>
        <v/>
      </c>
      <c r="AB32" s="114" t="str">
        <f t="shared" si="42"/>
        <v/>
      </c>
      <c r="AC32" s="114" t="str">
        <f t="shared" si="42"/>
        <v/>
      </c>
      <c r="AD32" s="114" t="str">
        <f t="shared" si="42"/>
        <v/>
      </c>
      <c r="AE32" s="114" t="str">
        <f t="shared" si="42"/>
        <v/>
      </c>
      <c r="AF32" s="114" t="str">
        <f t="shared" si="42"/>
        <v/>
      </c>
      <c r="AG32" s="155" t="str">
        <f t="shared" si="42"/>
        <v/>
      </c>
      <c r="AH32" s="155" t="str">
        <f t="shared" si="42"/>
        <v/>
      </c>
      <c r="AI32" s="155" t="str">
        <f t="shared" si="42"/>
        <v/>
      </c>
      <c r="AJ32" s="155" t="str">
        <f t="shared" si="42"/>
        <v/>
      </c>
      <c r="AK32" s="155" t="str">
        <f t="shared" si="42"/>
        <v/>
      </c>
      <c r="AL32" s="155" t="str">
        <f t="shared" si="42"/>
        <v/>
      </c>
      <c r="AM32" s="155" t="str">
        <f t="shared" si="42"/>
        <v/>
      </c>
      <c r="AN32" s="114" t="str">
        <f t="shared" si="42"/>
        <v/>
      </c>
      <c r="AO32" s="114" t="str">
        <f t="shared" si="42"/>
        <v/>
      </c>
      <c r="AP32" s="114" t="str">
        <f t="shared" si="42"/>
        <v/>
      </c>
      <c r="AQ32" s="261">
        <f t="shared" ref="AQ32" si="43">COUNTA(L33:AP33)</f>
        <v>0</v>
      </c>
      <c r="AR32" s="261" t="str">
        <f t="shared" ref="AR32" si="44">IF(COUNTIF(L33:AP33,"A")*BB$9+COUNTIF(L33:AP33,"B")*$BB$10+COUNTIF(L33:AP33,"C")*$BB$11+COUNTIF(L33:AP33,"D")*$BB$12+COUNTIF(L33:AP33,"E")*$BB$13+COUNTIF(L33:AP33,"F")*$BB$14+COUNTIF(L33:AP33,"G")*$BB$15+COUNTIF(L33:AP33,"H")*$BB$16+COUNTIF(L33:AP33,"I")*$BB$17+COUNTIF(L33:AP33,"J")*$BB$18+COUNTIF(L33:AP33,"K")*$BB$19+COUNTIF(L33:AP33,"L")*$BB$20+COUNTIF(L33:AP33,"M")*$BB$21+COUNTIF(L33:AP33,"N")*$BB$22+COUNTIF(L33:AP33,"O")*$BB$23+COUNTIF(L33:AP33,"P")*$BB$24+COUNTIF(L33:AP33,"Q")*$BB$25+COUNTIF(L33:AP33,"R")*$BB$26+COUNTIF(L33:AP33,"S")*$BB$27+COUNTIF(L33:AP33,"T")=0,"",COUNTIF(L33:AP33,"A")*BB$9+COUNTIF(L33:AP33,"B")*$BB$10+COUNTIF(L33:AP33,"C")*$BB$11+COUNTIF(L33:AP33,"D")*$BB$12+COUNTIF(L33:AP33,"E")*$BB$13+COUNTIF(L33:AP33,"F")*$BB$14+COUNTIF(L33:AP33,"G")*$BB$15+COUNTIF(L33:AP33,"H")*$BB$16+COUNTIF(L33:AP33,"I")*$BB$17+COUNTIF(L33:AP33,"J")*$BB$18+COUNTIF(L33:AP33,"K")*$BB$19+COUNTIF(L33:AP33,"L")*$BB$20+COUNTIF(L33:AP33,"M")*$BB$21+COUNTIF(L33:AP33,"N")*$BB$22+COUNTIF(L33:AP33,"O")*$BB$23+COUNTIF(L33:AP33,"P")*$BB$24+COUNTIF(L33:AP33,"Q")*$BB$25+COUNTIF(L33:AP33,"R")*$BB$26+COUNTIF(L33:AP33,"S")*$BB$27+COUNTIF(L33:AP33,"T")*$BB$28)</f>
        <v/>
      </c>
      <c r="AS32" s="263">
        <f t="shared" ref="AS32" si="45">AQ32*AS$2</f>
        <v>0</v>
      </c>
      <c r="AT32" s="267"/>
      <c r="AU32" s="274"/>
      <c r="AV32" s="226" t="e">
        <f t="shared" ref="AV32" si="46">AR32+AS32</f>
        <v>#VALUE!</v>
      </c>
      <c r="AY32" s="52"/>
      <c r="AZ32" s="53" t="s">
        <v>78</v>
      </c>
      <c r="BA32" s="208" t="s">
        <v>86</v>
      </c>
      <c r="BB32" s="186" t="s">
        <v>147</v>
      </c>
      <c r="BC32" s="187" t="s">
        <v>146</v>
      </c>
      <c r="BD32" s="182"/>
      <c r="BE32" s="182"/>
      <c r="BI32" s="1"/>
      <c r="BJ32" s="1"/>
    </row>
    <row r="33" spans="1:62" ht="28" customHeight="1" thickBot="1" x14ac:dyDescent="0.25">
      <c r="A33" s="233"/>
      <c r="B33" s="174"/>
      <c r="C33" s="175" t="str">
        <f>IF(B33="","",DATEDIF(B33,$AZ$38,"y"))</f>
        <v/>
      </c>
      <c r="D33" s="258" t="s">
        <v>87</v>
      </c>
      <c r="E33" s="259"/>
      <c r="F33" s="260"/>
      <c r="G33" s="255"/>
      <c r="H33" s="256"/>
      <c r="I33" s="256"/>
      <c r="J33" s="256"/>
      <c r="K33" s="257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262"/>
      <c r="AR33" s="262"/>
      <c r="AS33" s="264"/>
      <c r="AT33" s="268"/>
      <c r="AU33" s="275"/>
      <c r="AV33" s="227"/>
      <c r="AY33" s="209" t="s">
        <v>60</v>
      </c>
      <c r="AZ33" s="58" t="s">
        <v>74</v>
      </c>
      <c r="BA33" s="210">
        <v>50</v>
      </c>
      <c r="BB33" s="211">
        <f>SUM(AQ8:AQ177)</f>
        <v>0</v>
      </c>
      <c r="BC33" s="212">
        <f>BA33*BB33</f>
        <v>0</v>
      </c>
      <c r="BD33" s="182"/>
      <c r="BE33" s="182"/>
      <c r="BI33" s="1"/>
      <c r="BJ33" s="1"/>
    </row>
    <row r="34" spans="1:62" ht="28" customHeight="1" thickBot="1" x14ac:dyDescent="0.25">
      <c r="A34" s="242">
        <v>14</v>
      </c>
      <c r="B34" s="234"/>
      <c r="C34" s="235"/>
      <c r="D34" s="6"/>
      <c r="E34" s="7"/>
      <c r="F34" s="7"/>
      <c r="G34" s="7"/>
      <c r="H34" s="7"/>
      <c r="I34" s="7"/>
      <c r="J34" s="7"/>
      <c r="K34" s="115" t="str">
        <f>IF(COUNTA(D34:J34)=0,"",COUNTA(D34:J34))</f>
        <v/>
      </c>
      <c r="L34" s="114" t="str">
        <f t="shared" ref="L34:AP34" si="47">IF(L$7="","",IF( HLOOKUP(L$7,$D$7:$J$219,2*$A34,FALSE)="","","○"))</f>
        <v/>
      </c>
      <c r="M34" s="114" t="str">
        <f t="shared" si="47"/>
        <v/>
      </c>
      <c r="N34" s="114" t="str">
        <f t="shared" si="47"/>
        <v/>
      </c>
      <c r="O34" s="114" t="str">
        <f t="shared" si="47"/>
        <v/>
      </c>
      <c r="P34" s="114" t="str">
        <f t="shared" si="47"/>
        <v/>
      </c>
      <c r="Q34" s="114" t="str">
        <f t="shared" si="47"/>
        <v/>
      </c>
      <c r="R34" s="114" t="str">
        <f t="shared" si="47"/>
        <v/>
      </c>
      <c r="S34" s="155" t="str">
        <f t="shared" si="47"/>
        <v/>
      </c>
      <c r="T34" s="155" t="str">
        <f t="shared" si="47"/>
        <v/>
      </c>
      <c r="U34" s="155" t="str">
        <f t="shared" si="47"/>
        <v/>
      </c>
      <c r="V34" s="155" t="str">
        <f t="shared" si="47"/>
        <v/>
      </c>
      <c r="W34" s="155" t="str">
        <f t="shared" si="47"/>
        <v/>
      </c>
      <c r="X34" s="155" t="str">
        <f t="shared" si="47"/>
        <v/>
      </c>
      <c r="Y34" s="155" t="str">
        <f t="shared" si="47"/>
        <v/>
      </c>
      <c r="Z34" s="114" t="str">
        <f t="shared" si="47"/>
        <v/>
      </c>
      <c r="AA34" s="114" t="str">
        <f t="shared" si="47"/>
        <v/>
      </c>
      <c r="AB34" s="114" t="str">
        <f t="shared" si="47"/>
        <v/>
      </c>
      <c r="AC34" s="114" t="str">
        <f t="shared" si="47"/>
        <v/>
      </c>
      <c r="AD34" s="114" t="str">
        <f t="shared" si="47"/>
        <v/>
      </c>
      <c r="AE34" s="114" t="str">
        <f t="shared" si="47"/>
        <v/>
      </c>
      <c r="AF34" s="114" t="str">
        <f t="shared" si="47"/>
        <v/>
      </c>
      <c r="AG34" s="155" t="str">
        <f t="shared" si="47"/>
        <v/>
      </c>
      <c r="AH34" s="155" t="str">
        <f t="shared" si="47"/>
        <v/>
      </c>
      <c r="AI34" s="155" t="str">
        <f t="shared" si="47"/>
        <v/>
      </c>
      <c r="AJ34" s="155" t="str">
        <f t="shared" si="47"/>
        <v/>
      </c>
      <c r="AK34" s="155" t="str">
        <f t="shared" si="47"/>
        <v/>
      </c>
      <c r="AL34" s="155" t="str">
        <f t="shared" si="47"/>
        <v/>
      </c>
      <c r="AM34" s="155" t="str">
        <f t="shared" si="47"/>
        <v/>
      </c>
      <c r="AN34" s="114" t="str">
        <f t="shared" si="47"/>
        <v/>
      </c>
      <c r="AO34" s="114" t="str">
        <f t="shared" si="47"/>
        <v/>
      </c>
      <c r="AP34" s="114" t="str">
        <f t="shared" si="47"/>
        <v/>
      </c>
      <c r="AQ34" s="261">
        <f t="shared" ref="AQ34" si="48">COUNTA(L35:AP35)</f>
        <v>0</v>
      </c>
      <c r="AR34" s="261" t="str">
        <f t="shared" ref="AR34" si="49">IF(COUNTIF(L35:AP35,"A")*BB$9+COUNTIF(L35:AP35,"B")*$BB$10+COUNTIF(L35:AP35,"C")*$BB$11+COUNTIF(L35:AP35,"D")*$BB$12+COUNTIF(L35:AP35,"E")*$BB$13+COUNTIF(L35:AP35,"F")*$BB$14+COUNTIF(L35:AP35,"G")*$BB$15+COUNTIF(L35:AP35,"H")*$BB$16+COUNTIF(L35:AP35,"I")*$BB$17+COUNTIF(L35:AP35,"J")*$BB$18+COUNTIF(L35:AP35,"K")*$BB$19+COUNTIF(L35:AP35,"L")*$BB$20+COUNTIF(L35:AP35,"M")*$BB$21+COUNTIF(L35:AP35,"N")*$BB$22+COUNTIF(L35:AP35,"O")*$BB$23+COUNTIF(L35:AP35,"P")*$BB$24+COUNTIF(L35:AP35,"Q")*$BB$25+COUNTIF(L35:AP35,"R")*$BB$26+COUNTIF(L35:AP35,"S")*$BB$27+COUNTIF(L35:AP35,"T")=0,"",COUNTIF(L35:AP35,"A")*BB$9+COUNTIF(L35:AP35,"B")*$BB$10+COUNTIF(L35:AP35,"C")*$BB$11+COUNTIF(L35:AP35,"D")*$BB$12+COUNTIF(L35:AP35,"E")*$BB$13+COUNTIF(L35:AP35,"F")*$BB$14+COUNTIF(L35:AP35,"G")*$BB$15+COUNTIF(L35:AP35,"H")*$BB$16+COUNTIF(L35:AP35,"I")*$BB$17+COUNTIF(L35:AP35,"J")*$BB$18+COUNTIF(L35:AP35,"K")*$BB$19+COUNTIF(L35:AP35,"L")*$BB$20+COUNTIF(L35:AP35,"M")*$BB$21+COUNTIF(L35:AP35,"N")*$BB$22+COUNTIF(L35:AP35,"O")*$BB$23+COUNTIF(L35:AP35,"P")*$BB$24+COUNTIF(L35:AP35,"Q")*$BB$25+COUNTIF(L35:AP35,"R")*$BB$26+COUNTIF(L35:AP35,"S")*$BB$27+COUNTIF(L35:AP35,"T")*$BB$28)</f>
        <v/>
      </c>
      <c r="AS34" s="263">
        <f t="shared" ref="AS34" si="50">AQ34*AS$2</f>
        <v>0</v>
      </c>
      <c r="AT34" s="267"/>
      <c r="AU34" s="274"/>
      <c r="AV34" s="226" t="e">
        <f t="shared" ref="AV34" si="51">AR34+AS34</f>
        <v>#VALUE!</v>
      </c>
      <c r="AY34" s="209" t="s">
        <v>88</v>
      </c>
      <c r="AZ34" s="58" t="s">
        <v>75</v>
      </c>
      <c r="BA34" s="210">
        <v>150</v>
      </c>
      <c r="BB34" s="213">
        <f>COUNTIF($P$8:$AT$179,AY34)</f>
        <v>0</v>
      </c>
      <c r="BC34" s="212">
        <f t="shared" ref="BC34:BC36" si="52">BA34*BB34</f>
        <v>0</v>
      </c>
      <c r="BD34" s="182"/>
      <c r="BE34" s="182"/>
      <c r="BI34" s="1"/>
      <c r="BJ34" s="1"/>
    </row>
    <row r="35" spans="1:62" ht="28" customHeight="1" thickBot="1" x14ac:dyDescent="0.25">
      <c r="A35" s="239"/>
      <c r="B35" s="174"/>
      <c r="C35" s="175" t="str">
        <f>IF(B35="","",DATEDIF(B35,$AZ$38,"y"))</f>
        <v/>
      </c>
      <c r="D35" s="258" t="s">
        <v>87</v>
      </c>
      <c r="E35" s="259"/>
      <c r="F35" s="260"/>
      <c r="G35" s="255"/>
      <c r="H35" s="256"/>
      <c r="I35" s="256"/>
      <c r="J35" s="256"/>
      <c r="K35" s="257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262"/>
      <c r="AR35" s="262"/>
      <c r="AS35" s="264"/>
      <c r="AT35" s="268"/>
      <c r="AU35" s="275"/>
      <c r="AV35" s="227"/>
      <c r="AY35" s="209" t="s">
        <v>89</v>
      </c>
      <c r="AZ35" s="58" t="s">
        <v>76</v>
      </c>
      <c r="BA35" s="210">
        <v>250</v>
      </c>
      <c r="BB35" s="213">
        <f t="shared" ref="BB35:BB36" si="53">COUNTIF($P$8:$AT$179,AY35)</f>
        <v>0</v>
      </c>
      <c r="BC35" s="212">
        <f t="shared" si="52"/>
        <v>0</v>
      </c>
      <c r="BD35" s="182"/>
      <c r="BE35" s="182"/>
      <c r="BI35" s="1"/>
      <c r="BJ35" s="1"/>
    </row>
    <row r="36" spans="1:62" ht="28" customHeight="1" thickBot="1" x14ac:dyDescent="0.25">
      <c r="A36" s="233">
        <v>15</v>
      </c>
      <c r="B36" s="234"/>
      <c r="C36" s="235"/>
      <c r="D36" s="16"/>
      <c r="E36" s="17"/>
      <c r="F36" s="17"/>
      <c r="G36" s="17"/>
      <c r="H36" s="17"/>
      <c r="I36" s="17"/>
      <c r="J36" s="17"/>
      <c r="K36" s="113" t="str">
        <f>IF(COUNTA(D36:J36)=0,"",COUNTA(D36:J36))</f>
        <v/>
      </c>
      <c r="L36" s="114" t="str">
        <f t="shared" ref="L36:AP36" si="54">IF(L$7="","",IF( HLOOKUP(L$7,$D$7:$J$219,2*$A36,FALSE)="","","○"))</f>
        <v/>
      </c>
      <c r="M36" s="114" t="str">
        <f t="shared" si="54"/>
        <v/>
      </c>
      <c r="N36" s="114" t="str">
        <f t="shared" si="54"/>
        <v/>
      </c>
      <c r="O36" s="114" t="str">
        <f t="shared" si="54"/>
        <v/>
      </c>
      <c r="P36" s="114" t="str">
        <f t="shared" si="54"/>
        <v/>
      </c>
      <c r="Q36" s="114" t="str">
        <f t="shared" si="54"/>
        <v/>
      </c>
      <c r="R36" s="114" t="str">
        <f t="shared" si="54"/>
        <v/>
      </c>
      <c r="S36" s="155" t="str">
        <f t="shared" si="54"/>
        <v/>
      </c>
      <c r="T36" s="155" t="str">
        <f t="shared" si="54"/>
        <v/>
      </c>
      <c r="U36" s="155" t="str">
        <f t="shared" si="54"/>
        <v/>
      </c>
      <c r="V36" s="155" t="str">
        <f t="shared" si="54"/>
        <v/>
      </c>
      <c r="W36" s="155" t="str">
        <f t="shared" si="54"/>
        <v/>
      </c>
      <c r="X36" s="155" t="str">
        <f t="shared" si="54"/>
        <v/>
      </c>
      <c r="Y36" s="155" t="str">
        <f t="shared" si="54"/>
        <v/>
      </c>
      <c r="Z36" s="114" t="str">
        <f t="shared" si="54"/>
        <v/>
      </c>
      <c r="AA36" s="114" t="str">
        <f t="shared" si="54"/>
        <v/>
      </c>
      <c r="AB36" s="114" t="str">
        <f t="shared" si="54"/>
        <v/>
      </c>
      <c r="AC36" s="114" t="str">
        <f t="shared" si="54"/>
        <v/>
      </c>
      <c r="AD36" s="114" t="str">
        <f t="shared" si="54"/>
        <v/>
      </c>
      <c r="AE36" s="114" t="str">
        <f t="shared" si="54"/>
        <v/>
      </c>
      <c r="AF36" s="114" t="str">
        <f t="shared" si="54"/>
        <v/>
      </c>
      <c r="AG36" s="155" t="str">
        <f t="shared" si="54"/>
        <v/>
      </c>
      <c r="AH36" s="155" t="str">
        <f t="shared" si="54"/>
        <v/>
      </c>
      <c r="AI36" s="155" t="str">
        <f t="shared" si="54"/>
        <v/>
      </c>
      <c r="AJ36" s="155" t="str">
        <f t="shared" si="54"/>
        <v/>
      </c>
      <c r="AK36" s="155" t="str">
        <f t="shared" si="54"/>
        <v/>
      </c>
      <c r="AL36" s="155" t="str">
        <f t="shared" si="54"/>
        <v/>
      </c>
      <c r="AM36" s="155" t="str">
        <f t="shared" si="54"/>
        <v/>
      </c>
      <c r="AN36" s="114" t="str">
        <f t="shared" si="54"/>
        <v/>
      </c>
      <c r="AO36" s="114" t="str">
        <f t="shared" si="54"/>
        <v/>
      </c>
      <c r="AP36" s="114" t="str">
        <f t="shared" si="54"/>
        <v/>
      </c>
      <c r="AQ36" s="261">
        <f t="shared" ref="AQ36" si="55">COUNTA(L37:AP37)</f>
        <v>0</v>
      </c>
      <c r="AR36" s="261" t="str">
        <f t="shared" ref="AR36" si="56">IF(COUNTIF(L37:AP37,"A")*BB$9+COUNTIF(L37:AP37,"B")*$BB$10+COUNTIF(L37:AP37,"C")*$BB$11+COUNTIF(L37:AP37,"D")*$BB$12+COUNTIF(L37:AP37,"E")*$BB$13+COUNTIF(L37:AP37,"F")*$BB$14+COUNTIF(L37:AP37,"G")*$BB$15+COUNTIF(L37:AP37,"H")*$BB$16+COUNTIF(L37:AP37,"I")*$BB$17+COUNTIF(L37:AP37,"J")*$BB$18+COUNTIF(L37:AP37,"K")*$BB$19+COUNTIF(L37:AP37,"L")*$BB$20+COUNTIF(L37:AP37,"M")*$BB$21+COUNTIF(L37:AP37,"N")*$BB$22+COUNTIF(L37:AP37,"O")*$BB$23+COUNTIF(L37:AP37,"P")*$BB$24+COUNTIF(L37:AP37,"Q")*$BB$25+COUNTIF(L37:AP37,"R")*$BB$26+COUNTIF(L37:AP37,"S")*$BB$27+COUNTIF(L37:AP37,"T")=0,"",COUNTIF(L37:AP37,"A")*BB$9+COUNTIF(L37:AP37,"B")*$BB$10+COUNTIF(L37:AP37,"C")*$BB$11+COUNTIF(L37:AP37,"D")*$BB$12+COUNTIF(L37:AP37,"E")*$BB$13+COUNTIF(L37:AP37,"F")*$BB$14+COUNTIF(L37:AP37,"G")*$BB$15+COUNTIF(L37:AP37,"H")*$BB$16+COUNTIF(L37:AP37,"I")*$BB$17+COUNTIF(L37:AP37,"J")*$BB$18+COUNTIF(L37:AP37,"K")*$BB$19+COUNTIF(L37:AP37,"L")*$BB$20+COUNTIF(L37:AP37,"M")*$BB$21+COUNTIF(L37:AP37,"N")*$BB$22+COUNTIF(L37:AP37,"O")*$BB$23+COUNTIF(L37:AP37,"P")*$BB$24+COUNTIF(L37:AP37,"Q")*$BB$25+COUNTIF(L37:AP37,"R")*$BB$26+COUNTIF(L37:AP37,"S")*$BB$27+COUNTIF(L37:AP37,"T")*$BB$28)</f>
        <v/>
      </c>
      <c r="AS36" s="263">
        <f t="shared" ref="AS36" si="57">AQ36*AS$2</f>
        <v>0</v>
      </c>
      <c r="AT36" s="267"/>
      <c r="AU36" s="274"/>
      <c r="AV36" s="226" t="e">
        <f t="shared" ref="AV36" si="58">AR36+AS36</f>
        <v>#VALUE!</v>
      </c>
      <c r="AY36" s="214" t="s">
        <v>90</v>
      </c>
      <c r="AZ36" s="61" t="s">
        <v>77</v>
      </c>
      <c r="BA36" s="215">
        <v>350</v>
      </c>
      <c r="BB36" s="213">
        <f t="shared" si="53"/>
        <v>0</v>
      </c>
      <c r="BC36" s="212">
        <f t="shared" si="52"/>
        <v>0</v>
      </c>
      <c r="BD36" s="182"/>
      <c r="BE36" s="182"/>
      <c r="BI36" s="1"/>
      <c r="BJ36" s="1"/>
    </row>
    <row r="37" spans="1:62" ht="28" customHeight="1" thickBot="1" x14ac:dyDescent="0.25">
      <c r="A37" s="233"/>
      <c r="B37" s="174"/>
      <c r="C37" s="175" t="str">
        <f>IF(B37="","",DATEDIF(B37,$AZ$38,"y"))</f>
        <v/>
      </c>
      <c r="D37" s="258" t="s">
        <v>87</v>
      </c>
      <c r="E37" s="259"/>
      <c r="F37" s="260"/>
      <c r="G37" s="255"/>
      <c r="H37" s="256"/>
      <c r="I37" s="256"/>
      <c r="J37" s="256"/>
      <c r="K37" s="257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262"/>
      <c r="AR37" s="262"/>
      <c r="AS37" s="264"/>
      <c r="AT37" s="268"/>
      <c r="AU37" s="275"/>
      <c r="AV37" s="227"/>
      <c r="AY37" s="88"/>
      <c r="AZ37" s="88"/>
      <c r="BA37" s="88"/>
      <c r="BB37" s="88" t="s">
        <v>148</v>
      </c>
      <c r="BC37" s="216">
        <f>SUM(BC33:BC36)</f>
        <v>0</v>
      </c>
      <c r="BD37" s="182"/>
      <c r="BE37" s="182"/>
      <c r="BJ37" s="1"/>
    </row>
    <row r="38" spans="1:62" ht="28" customHeight="1" thickBot="1" x14ac:dyDescent="0.25">
      <c r="A38" s="233">
        <v>16</v>
      </c>
      <c r="B38" s="234"/>
      <c r="C38" s="235"/>
      <c r="D38" s="6"/>
      <c r="E38" s="7"/>
      <c r="F38" s="7"/>
      <c r="G38" s="7"/>
      <c r="H38" s="7"/>
      <c r="I38" s="7"/>
      <c r="J38" s="7"/>
      <c r="K38" s="115" t="str">
        <f>IF(COUNTA(D38:J38)=0,"",COUNTA(D38:J38))</f>
        <v/>
      </c>
      <c r="L38" s="114" t="str">
        <f t="shared" ref="L38:AP38" si="59">IF(L$7="","",IF( HLOOKUP(L$7,$D$7:$J$219,2*$A38,FALSE)="","","○"))</f>
        <v/>
      </c>
      <c r="M38" s="114" t="str">
        <f t="shared" si="59"/>
        <v/>
      </c>
      <c r="N38" s="114" t="str">
        <f t="shared" si="59"/>
        <v/>
      </c>
      <c r="O38" s="114" t="str">
        <f t="shared" si="59"/>
        <v/>
      </c>
      <c r="P38" s="114" t="str">
        <f t="shared" si="59"/>
        <v/>
      </c>
      <c r="Q38" s="114" t="str">
        <f t="shared" si="59"/>
        <v/>
      </c>
      <c r="R38" s="114" t="str">
        <f t="shared" si="59"/>
        <v/>
      </c>
      <c r="S38" s="155" t="str">
        <f t="shared" si="59"/>
        <v/>
      </c>
      <c r="T38" s="155" t="str">
        <f t="shared" si="59"/>
        <v/>
      </c>
      <c r="U38" s="155" t="str">
        <f t="shared" si="59"/>
        <v/>
      </c>
      <c r="V38" s="155" t="str">
        <f t="shared" si="59"/>
        <v/>
      </c>
      <c r="W38" s="155" t="str">
        <f t="shared" si="59"/>
        <v/>
      </c>
      <c r="X38" s="155" t="str">
        <f t="shared" si="59"/>
        <v/>
      </c>
      <c r="Y38" s="155" t="str">
        <f t="shared" si="59"/>
        <v/>
      </c>
      <c r="Z38" s="114" t="str">
        <f t="shared" si="59"/>
        <v/>
      </c>
      <c r="AA38" s="114" t="str">
        <f t="shared" si="59"/>
        <v/>
      </c>
      <c r="AB38" s="114" t="str">
        <f t="shared" si="59"/>
        <v/>
      </c>
      <c r="AC38" s="114" t="str">
        <f t="shared" si="59"/>
        <v/>
      </c>
      <c r="AD38" s="114" t="str">
        <f t="shared" si="59"/>
        <v/>
      </c>
      <c r="AE38" s="114" t="str">
        <f t="shared" si="59"/>
        <v/>
      </c>
      <c r="AF38" s="114" t="str">
        <f t="shared" si="59"/>
        <v/>
      </c>
      <c r="AG38" s="155" t="str">
        <f t="shared" si="59"/>
        <v/>
      </c>
      <c r="AH38" s="155" t="str">
        <f t="shared" si="59"/>
        <v/>
      </c>
      <c r="AI38" s="155" t="str">
        <f t="shared" si="59"/>
        <v/>
      </c>
      <c r="AJ38" s="155" t="str">
        <f t="shared" si="59"/>
        <v/>
      </c>
      <c r="AK38" s="155" t="str">
        <f t="shared" si="59"/>
        <v/>
      </c>
      <c r="AL38" s="155" t="str">
        <f t="shared" si="59"/>
        <v/>
      </c>
      <c r="AM38" s="155" t="str">
        <f t="shared" si="59"/>
        <v/>
      </c>
      <c r="AN38" s="114" t="str">
        <f t="shared" si="59"/>
        <v/>
      </c>
      <c r="AO38" s="114" t="str">
        <f t="shared" si="59"/>
        <v/>
      </c>
      <c r="AP38" s="114" t="str">
        <f t="shared" si="59"/>
        <v/>
      </c>
      <c r="AQ38" s="261">
        <f t="shared" ref="AQ38" si="60">COUNTA(L39:AP39)</f>
        <v>0</v>
      </c>
      <c r="AR38" s="261" t="str">
        <f t="shared" ref="AR38" si="61">IF(COUNTIF(L39:AP39,"A")*BB$9+COUNTIF(L39:AP39,"B")*$BB$10+COUNTIF(L39:AP39,"C")*$BB$11+COUNTIF(L39:AP39,"D")*$BB$12+COUNTIF(L39:AP39,"E")*$BB$13+COUNTIF(L39:AP39,"F")*$BB$14+COUNTIF(L39:AP39,"G")*$BB$15+COUNTIF(L39:AP39,"H")*$BB$16+COUNTIF(L39:AP39,"I")*$BB$17+COUNTIF(L39:AP39,"J")*$BB$18+COUNTIF(L39:AP39,"K")*$BB$19+COUNTIF(L39:AP39,"L")*$BB$20+COUNTIF(L39:AP39,"M")*$BB$21+COUNTIF(L39:AP39,"N")*$BB$22+COUNTIF(L39:AP39,"O")*$BB$23+COUNTIF(L39:AP39,"P")*$BB$24+COUNTIF(L39:AP39,"Q")*$BB$25+COUNTIF(L39:AP39,"R")*$BB$26+COUNTIF(L39:AP39,"S")*$BB$27+COUNTIF(L39:AP39,"T")=0,"",COUNTIF(L39:AP39,"A")*BB$9+COUNTIF(L39:AP39,"B")*$BB$10+COUNTIF(L39:AP39,"C")*$BB$11+COUNTIF(L39:AP39,"D")*$BB$12+COUNTIF(L39:AP39,"E")*$BB$13+COUNTIF(L39:AP39,"F")*$BB$14+COUNTIF(L39:AP39,"G")*$BB$15+COUNTIF(L39:AP39,"H")*$BB$16+COUNTIF(L39:AP39,"I")*$BB$17+COUNTIF(L39:AP39,"J")*$BB$18+COUNTIF(L39:AP39,"K")*$BB$19+COUNTIF(L39:AP39,"L")*$BB$20+COUNTIF(L39:AP39,"M")*$BB$21+COUNTIF(L39:AP39,"N")*$BB$22+COUNTIF(L39:AP39,"O")*$BB$23+COUNTIF(L39:AP39,"P")*$BB$24+COUNTIF(L39:AP39,"Q")*$BB$25+COUNTIF(L39:AP39,"R")*$BB$26+COUNTIF(L39:AP39,"S")*$BB$27+COUNTIF(L39:AP39,"T")*$BB$28)</f>
        <v/>
      </c>
      <c r="AS38" s="263">
        <f t="shared" ref="AS38" si="62">AQ38*AS$2</f>
        <v>0</v>
      </c>
      <c r="AT38" s="267"/>
      <c r="AU38" s="274"/>
      <c r="AV38" s="226" t="e">
        <f t="shared" ref="AV38" si="63">AR38+AS38</f>
        <v>#VALUE!</v>
      </c>
      <c r="AZ38" s="2">
        <f ca="1">TODAY()</f>
        <v>46164</v>
      </c>
      <c r="BJ38" s="1"/>
    </row>
    <row r="39" spans="1:62" ht="28" customHeight="1" thickBot="1" x14ac:dyDescent="0.25">
      <c r="A39" s="233"/>
      <c r="B39" s="174"/>
      <c r="C39" s="175" t="str">
        <f>IF(B39="","",DATEDIF(B39,$AZ$38,"y"))</f>
        <v/>
      </c>
      <c r="D39" s="258" t="s">
        <v>87</v>
      </c>
      <c r="E39" s="259"/>
      <c r="F39" s="260"/>
      <c r="G39" s="255"/>
      <c r="H39" s="256"/>
      <c r="I39" s="256"/>
      <c r="J39" s="256"/>
      <c r="K39" s="257"/>
      <c r="L39" s="46"/>
      <c r="M39" s="46"/>
      <c r="N39" s="46"/>
      <c r="O39" s="46"/>
      <c r="P39" s="46"/>
      <c r="Q39" s="46"/>
      <c r="R39" s="46"/>
      <c r="S39" s="46"/>
      <c r="T39" s="46"/>
      <c r="U39" s="46"/>
      <c r="V39" s="46"/>
      <c r="W39" s="46"/>
      <c r="X39" s="46"/>
      <c r="Y39" s="46"/>
      <c r="Z39" s="46"/>
      <c r="AA39" s="46"/>
      <c r="AB39" s="46"/>
      <c r="AC39" s="46"/>
      <c r="AD39" s="46"/>
      <c r="AE39" s="46"/>
      <c r="AF39" s="46"/>
      <c r="AG39" s="46"/>
      <c r="AH39" s="46"/>
      <c r="AI39" s="46"/>
      <c r="AJ39" s="46"/>
      <c r="AK39" s="46"/>
      <c r="AL39" s="46"/>
      <c r="AM39" s="46"/>
      <c r="AN39" s="46"/>
      <c r="AO39" s="46"/>
      <c r="AP39" s="46"/>
      <c r="AQ39" s="262"/>
      <c r="AR39" s="262"/>
      <c r="AS39" s="264"/>
      <c r="AT39" s="268"/>
      <c r="AU39" s="275"/>
      <c r="AV39" s="227"/>
      <c r="BJ39" s="1"/>
    </row>
    <row r="40" spans="1:62" ht="28" customHeight="1" thickBot="1" x14ac:dyDescent="0.25">
      <c r="A40" s="233">
        <v>17</v>
      </c>
      <c r="B40" s="234"/>
      <c r="C40" s="235"/>
      <c r="D40" s="6"/>
      <c r="E40" s="7"/>
      <c r="F40" s="7"/>
      <c r="G40" s="7"/>
      <c r="H40" s="7"/>
      <c r="I40" s="7"/>
      <c r="J40" s="7"/>
      <c r="K40" s="115" t="str">
        <f>IF(COUNTA(D40:J40)=0,"",COUNTA(D40:J40))</f>
        <v/>
      </c>
      <c r="L40" s="114" t="str">
        <f t="shared" ref="L40:AP40" si="64">IF(L$7="","",IF( HLOOKUP(L$7,$D$7:$J$219,2*$A40,FALSE)="","","○"))</f>
        <v/>
      </c>
      <c r="M40" s="114" t="str">
        <f t="shared" si="64"/>
        <v/>
      </c>
      <c r="N40" s="114" t="str">
        <f t="shared" si="64"/>
        <v/>
      </c>
      <c r="O40" s="114" t="str">
        <f t="shared" si="64"/>
        <v/>
      </c>
      <c r="P40" s="114" t="str">
        <f t="shared" si="64"/>
        <v/>
      </c>
      <c r="Q40" s="114" t="str">
        <f t="shared" si="64"/>
        <v/>
      </c>
      <c r="R40" s="114" t="str">
        <f t="shared" si="64"/>
        <v/>
      </c>
      <c r="S40" s="155" t="str">
        <f t="shared" si="64"/>
        <v/>
      </c>
      <c r="T40" s="155" t="str">
        <f t="shared" si="64"/>
        <v/>
      </c>
      <c r="U40" s="155" t="str">
        <f t="shared" si="64"/>
        <v/>
      </c>
      <c r="V40" s="155" t="str">
        <f t="shared" si="64"/>
        <v/>
      </c>
      <c r="W40" s="155" t="str">
        <f t="shared" si="64"/>
        <v/>
      </c>
      <c r="X40" s="155" t="str">
        <f t="shared" si="64"/>
        <v/>
      </c>
      <c r="Y40" s="155" t="str">
        <f t="shared" si="64"/>
        <v/>
      </c>
      <c r="Z40" s="114" t="str">
        <f t="shared" si="64"/>
        <v/>
      </c>
      <c r="AA40" s="114" t="str">
        <f t="shared" si="64"/>
        <v/>
      </c>
      <c r="AB40" s="114" t="str">
        <f t="shared" si="64"/>
        <v/>
      </c>
      <c r="AC40" s="114" t="str">
        <f t="shared" si="64"/>
        <v/>
      </c>
      <c r="AD40" s="114" t="str">
        <f t="shared" si="64"/>
        <v/>
      </c>
      <c r="AE40" s="114" t="str">
        <f t="shared" si="64"/>
        <v/>
      </c>
      <c r="AF40" s="114" t="str">
        <f t="shared" si="64"/>
        <v/>
      </c>
      <c r="AG40" s="155" t="str">
        <f t="shared" si="64"/>
        <v/>
      </c>
      <c r="AH40" s="155" t="str">
        <f t="shared" si="64"/>
        <v/>
      </c>
      <c r="AI40" s="155" t="str">
        <f t="shared" si="64"/>
        <v/>
      </c>
      <c r="AJ40" s="155" t="str">
        <f t="shared" si="64"/>
        <v/>
      </c>
      <c r="AK40" s="155" t="str">
        <f t="shared" si="64"/>
        <v/>
      </c>
      <c r="AL40" s="155" t="str">
        <f t="shared" si="64"/>
        <v/>
      </c>
      <c r="AM40" s="155" t="str">
        <f t="shared" si="64"/>
        <v/>
      </c>
      <c r="AN40" s="114" t="str">
        <f t="shared" si="64"/>
        <v/>
      </c>
      <c r="AO40" s="114" t="str">
        <f t="shared" si="64"/>
        <v/>
      </c>
      <c r="AP40" s="114" t="str">
        <f t="shared" si="64"/>
        <v/>
      </c>
      <c r="AQ40" s="261">
        <f t="shared" ref="AQ40" si="65">COUNTA(L41:AP41)</f>
        <v>0</v>
      </c>
      <c r="AR40" s="261" t="str">
        <f t="shared" ref="AR40" si="66">IF(COUNTIF(L41:AP41,"A")*BB$9+COUNTIF(L41:AP41,"B")*$BB$10+COUNTIF(L41:AP41,"C")*$BB$11+COUNTIF(L41:AP41,"D")*$BB$12+COUNTIF(L41:AP41,"E")*$BB$13+COUNTIF(L41:AP41,"F")*$BB$14+COUNTIF(L41:AP41,"G")*$BB$15+COUNTIF(L41:AP41,"H")*$BB$16+COUNTIF(L41:AP41,"I")*$BB$17+COUNTIF(L41:AP41,"J")*$BB$18+COUNTIF(L41:AP41,"K")*$BB$19+COUNTIF(L41:AP41,"L")*$BB$20+COUNTIF(L41:AP41,"M")*$BB$21+COUNTIF(L41:AP41,"N")*$BB$22+COUNTIF(L41:AP41,"O")*$BB$23+COUNTIF(L41:AP41,"P")*$BB$24+COUNTIF(L41:AP41,"Q")*$BB$25+COUNTIF(L41:AP41,"R")*$BB$26+COUNTIF(L41:AP41,"S")*$BB$27+COUNTIF(L41:AP41,"T")=0,"",COUNTIF(L41:AP41,"A")*BB$9+COUNTIF(L41:AP41,"B")*$BB$10+COUNTIF(L41:AP41,"C")*$BB$11+COUNTIF(L41:AP41,"D")*$BB$12+COUNTIF(L41:AP41,"E")*$BB$13+COUNTIF(L41:AP41,"F")*$BB$14+COUNTIF(L41:AP41,"G")*$BB$15+COUNTIF(L41:AP41,"H")*$BB$16+COUNTIF(L41:AP41,"I")*$BB$17+COUNTIF(L41:AP41,"J")*$BB$18+COUNTIF(L41:AP41,"K")*$BB$19+COUNTIF(L41:AP41,"L")*$BB$20+COUNTIF(L41:AP41,"M")*$BB$21+COUNTIF(L41:AP41,"N")*$BB$22+COUNTIF(L41:AP41,"O")*$BB$23+COUNTIF(L41:AP41,"P")*$BB$24+COUNTIF(L41:AP41,"Q")*$BB$25+COUNTIF(L41:AP41,"R")*$BB$26+COUNTIF(L41:AP41,"S")*$BB$27+COUNTIF(L41:AP41,"T")*$BB$28)</f>
        <v/>
      </c>
      <c r="AS40" s="263">
        <f t="shared" ref="AS40" si="67">AQ40*AS$2</f>
        <v>0</v>
      </c>
      <c r="AT40" s="267"/>
      <c r="AU40" s="274"/>
      <c r="AV40" s="226" t="e">
        <f t="shared" ref="AV40" si="68">AR40+AS40</f>
        <v>#VALUE!</v>
      </c>
      <c r="BJ40" s="1"/>
    </row>
    <row r="41" spans="1:62" ht="28" customHeight="1" thickBot="1" x14ac:dyDescent="0.25">
      <c r="A41" s="243"/>
      <c r="B41" s="176"/>
      <c r="C41" s="177" t="str">
        <f>IF(B41="","",DATEDIF(B41,$AZ$38,"y"))</f>
        <v/>
      </c>
      <c r="D41" s="258" t="s">
        <v>87</v>
      </c>
      <c r="E41" s="259"/>
      <c r="F41" s="260"/>
      <c r="G41" s="294"/>
      <c r="H41" s="295"/>
      <c r="I41" s="295"/>
      <c r="J41" s="295"/>
      <c r="K41" s="296"/>
      <c r="L41" s="46"/>
      <c r="M41" s="46"/>
      <c r="N41" s="46"/>
      <c r="O41" s="46"/>
      <c r="P41" s="46"/>
      <c r="Q41" s="46"/>
      <c r="R41" s="46"/>
      <c r="S41" s="46"/>
      <c r="T41" s="46"/>
      <c r="U41" s="46"/>
      <c r="V41" s="46"/>
      <c r="W41" s="46"/>
      <c r="X41" s="46"/>
      <c r="Y41" s="46"/>
      <c r="Z41" s="46"/>
      <c r="AA41" s="46"/>
      <c r="AB41" s="46"/>
      <c r="AC41" s="46"/>
      <c r="AD41" s="46"/>
      <c r="AE41" s="46"/>
      <c r="AF41" s="46"/>
      <c r="AG41" s="46"/>
      <c r="AH41" s="46"/>
      <c r="AI41" s="46"/>
      <c r="AJ41" s="46"/>
      <c r="AK41" s="46"/>
      <c r="AL41" s="46"/>
      <c r="AM41" s="46"/>
      <c r="AN41" s="46"/>
      <c r="AO41" s="46"/>
      <c r="AP41" s="46"/>
      <c r="AQ41" s="262"/>
      <c r="AR41" s="262"/>
      <c r="AS41" s="264"/>
      <c r="AT41" s="268"/>
      <c r="AU41" s="275"/>
      <c r="AV41" s="227"/>
      <c r="BJ41" s="1"/>
    </row>
    <row r="42" spans="1:62" ht="28" customHeight="1" thickBot="1" x14ac:dyDescent="0.25">
      <c r="A42" s="239">
        <v>18</v>
      </c>
      <c r="B42" s="240"/>
      <c r="C42" s="241"/>
      <c r="D42" s="16"/>
      <c r="E42" s="17"/>
      <c r="F42" s="17"/>
      <c r="G42" s="17"/>
      <c r="H42" s="17"/>
      <c r="I42" s="17"/>
      <c r="J42" s="17"/>
      <c r="K42" s="113" t="str">
        <f>IF(COUNTA(D42:J42)=0,"",COUNTA(D42:J42))</f>
        <v/>
      </c>
      <c r="L42" s="114" t="str">
        <f t="shared" ref="L42:AP42" si="69">IF(L$7="","",IF( HLOOKUP(L$7,$D$7:$J$219,2*$A42,FALSE)="","","○"))</f>
        <v/>
      </c>
      <c r="M42" s="114" t="str">
        <f t="shared" si="69"/>
        <v/>
      </c>
      <c r="N42" s="114" t="str">
        <f t="shared" si="69"/>
        <v/>
      </c>
      <c r="O42" s="114" t="str">
        <f t="shared" si="69"/>
        <v/>
      </c>
      <c r="P42" s="114" t="str">
        <f t="shared" si="69"/>
        <v/>
      </c>
      <c r="Q42" s="114" t="str">
        <f t="shared" si="69"/>
        <v/>
      </c>
      <c r="R42" s="114" t="str">
        <f t="shared" si="69"/>
        <v/>
      </c>
      <c r="S42" s="155" t="str">
        <f t="shared" si="69"/>
        <v/>
      </c>
      <c r="T42" s="155" t="str">
        <f t="shared" si="69"/>
        <v/>
      </c>
      <c r="U42" s="155" t="str">
        <f t="shared" si="69"/>
        <v/>
      </c>
      <c r="V42" s="155" t="str">
        <f t="shared" si="69"/>
        <v/>
      </c>
      <c r="W42" s="155" t="str">
        <f t="shared" si="69"/>
        <v/>
      </c>
      <c r="X42" s="155" t="str">
        <f t="shared" si="69"/>
        <v/>
      </c>
      <c r="Y42" s="155" t="str">
        <f t="shared" si="69"/>
        <v/>
      </c>
      <c r="Z42" s="114" t="str">
        <f t="shared" si="69"/>
        <v/>
      </c>
      <c r="AA42" s="114" t="str">
        <f t="shared" si="69"/>
        <v/>
      </c>
      <c r="AB42" s="114" t="str">
        <f t="shared" si="69"/>
        <v/>
      </c>
      <c r="AC42" s="114" t="str">
        <f t="shared" si="69"/>
        <v/>
      </c>
      <c r="AD42" s="114" t="str">
        <f t="shared" si="69"/>
        <v/>
      </c>
      <c r="AE42" s="114" t="str">
        <f t="shared" si="69"/>
        <v/>
      </c>
      <c r="AF42" s="114" t="str">
        <f t="shared" si="69"/>
        <v/>
      </c>
      <c r="AG42" s="155" t="str">
        <f t="shared" si="69"/>
        <v/>
      </c>
      <c r="AH42" s="155" t="str">
        <f t="shared" si="69"/>
        <v/>
      </c>
      <c r="AI42" s="155" t="str">
        <f t="shared" si="69"/>
        <v/>
      </c>
      <c r="AJ42" s="155" t="str">
        <f t="shared" si="69"/>
        <v/>
      </c>
      <c r="AK42" s="155" t="str">
        <f t="shared" si="69"/>
        <v/>
      </c>
      <c r="AL42" s="155" t="str">
        <f t="shared" si="69"/>
        <v/>
      </c>
      <c r="AM42" s="155" t="str">
        <f t="shared" si="69"/>
        <v/>
      </c>
      <c r="AN42" s="114" t="str">
        <f t="shared" si="69"/>
        <v/>
      </c>
      <c r="AO42" s="114" t="str">
        <f t="shared" si="69"/>
        <v/>
      </c>
      <c r="AP42" s="114" t="str">
        <f t="shared" si="69"/>
        <v/>
      </c>
      <c r="AQ42" s="261">
        <f t="shared" ref="AQ42" si="70">COUNTA(L43:AP43)</f>
        <v>0</v>
      </c>
      <c r="AR42" s="261" t="str">
        <f t="shared" ref="AR42" si="71">IF(COUNTIF(L43:AP43,"A")*BB$9+COUNTIF(L43:AP43,"B")*$BB$10+COUNTIF(L43:AP43,"C")*$BB$11+COUNTIF(L43:AP43,"D")*$BB$12+COUNTIF(L43:AP43,"E")*$BB$13+COUNTIF(L43:AP43,"F")*$BB$14+COUNTIF(L43:AP43,"G")*$BB$15+COUNTIF(L43:AP43,"H")*$BB$16+COUNTIF(L43:AP43,"I")*$BB$17+COUNTIF(L43:AP43,"J")*$BB$18+COUNTIF(L43:AP43,"K")*$BB$19+COUNTIF(L43:AP43,"L")*$BB$20+COUNTIF(L43:AP43,"M")*$BB$21+COUNTIF(L43:AP43,"N")*$BB$22+COUNTIF(L43:AP43,"O")*$BB$23+COUNTIF(L43:AP43,"P")*$BB$24+COUNTIF(L43:AP43,"Q")*$BB$25+COUNTIF(L43:AP43,"R")*$BB$26+COUNTIF(L43:AP43,"S")*$BB$27+COUNTIF(L43:AP43,"T")=0,"",COUNTIF(L43:AP43,"A")*BB$9+COUNTIF(L43:AP43,"B")*$BB$10+COUNTIF(L43:AP43,"C")*$BB$11+COUNTIF(L43:AP43,"D")*$BB$12+COUNTIF(L43:AP43,"E")*$BB$13+COUNTIF(L43:AP43,"F")*$BB$14+COUNTIF(L43:AP43,"G")*$BB$15+COUNTIF(L43:AP43,"H")*$BB$16+COUNTIF(L43:AP43,"I")*$BB$17+COUNTIF(L43:AP43,"J")*$BB$18+COUNTIF(L43:AP43,"K")*$BB$19+COUNTIF(L43:AP43,"L")*$BB$20+COUNTIF(L43:AP43,"M")*$BB$21+COUNTIF(L43:AP43,"N")*$BB$22+COUNTIF(L43:AP43,"O")*$BB$23+COUNTIF(L43:AP43,"P")*$BB$24+COUNTIF(L43:AP43,"Q")*$BB$25+COUNTIF(L43:AP43,"R")*$BB$26+COUNTIF(L43:AP43,"S")*$BB$27+COUNTIF(L43:AP43,"T")*$BB$28)</f>
        <v/>
      </c>
      <c r="AS42" s="263">
        <f t="shared" ref="AS42" si="72">AQ42*AS$2</f>
        <v>0</v>
      </c>
      <c r="AT42" s="267"/>
      <c r="AU42" s="274"/>
      <c r="AV42" s="226" t="e">
        <f t="shared" ref="AV42" si="73">AR42+AS42</f>
        <v>#VALUE!</v>
      </c>
      <c r="BJ42" s="1"/>
    </row>
    <row r="43" spans="1:62" ht="28" customHeight="1" thickBot="1" x14ac:dyDescent="0.25">
      <c r="A43" s="233"/>
      <c r="B43" s="174"/>
      <c r="C43" s="175" t="str">
        <f>IF(B43="","",DATEDIF(B43,$AZ$38,"y"))</f>
        <v/>
      </c>
      <c r="D43" s="258" t="s">
        <v>87</v>
      </c>
      <c r="E43" s="259"/>
      <c r="F43" s="260"/>
      <c r="G43" s="255"/>
      <c r="H43" s="256"/>
      <c r="I43" s="256"/>
      <c r="J43" s="256"/>
      <c r="K43" s="257"/>
      <c r="L43" s="46"/>
      <c r="M43" s="46"/>
      <c r="N43" s="46"/>
      <c r="O43" s="46"/>
      <c r="P43" s="46"/>
      <c r="Q43" s="46"/>
      <c r="R43" s="46"/>
      <c r="S43" s="46"/>
      <c r="T43" s="46"/>
      <c r="U43" s="46"/>
      <c r="V43" s="46"/>
      <c r="W43" s="46"/>
      <c r="X43" s="46"/>
      <c r="Y43" s="46"/>
      <c r="Z43" s="46"/>
      <c r="AA43" s="46"/>
      <c r="AB43" s="46"/>
      <c r="AC43" s="46"/>
      <c r="AD43" s="46"/>
      <c r="AE43" s="46"/>
      <c r="AF43" s="46"/>
      <c r="AG43" s="46"/>
      <c r="AH43" s="46"/>
      <c r="AI43" s="46"/>
      <c r="AJ43" s="46"/>
      <c r="AK43" s="46"/>
      <c r="AL43" s="46"/>
      <c r="AM43" s="46"/>
      <c r="AN43" s="46"/>
      <c r="AO43" s="46"/>
      <c r="AP43" s="46"/>
      <c r="AQ43" s="262"/>
      <c r="AR43" s="262"/>
      <c r="AS43" s="264"/>
      <c r="AT43" s="268"/>
      <c r="AU43" s="275"/>
      <c r="AV43" s="227"/>
      <c r="BJ43" s="1"/>
    </row>
    <row r="44" spans="1:62" ht="28" customHeight="1" thickBot="1" x14ac:dyDescent="0.25">
      <c r="A44" s="233">
        <v>19</v>
      </c>
      <c r="B44" s="234"/>
      <c r="C44" s="235"/>
      <c r="D44" s="6"/>
      <c r="E44" s="7"/>
      <c r="F44" s="7"/>
      <c r="G44" s="7"/>
      <c r="H44" s="7"/>
      <c r="I44" s="7"/>
      <c r="J44" s="7"/>
      <c r="K44" s="115" t="str">
        <f>IF(COUNTA(D44:J44)=0,"",COUNTA(D44:J44))</f>
        <v/>
      </c>
      <c r="L44" s="114" t="str">
        <f t="shared" ref="L44:AP44" si="74">IF(L$7="","",IF( HLOOKUP(L$7,$D$7:$J$219,2*$A44,FALSE)="","","○"))</f>
        <v/>
      </c>
      <c r="M44" s="114" t="str">
        <f t="shared" si="74"/>
        <v/>
      </c>
      <c r="N44" s="114" t="str">
        <f t="shared" si="74"/>
        <v/>
      </c>
      <c r="O44" s="114" t="str">
        <f t="shared" si="74"/>
        <v/>
      </c>
      <c r="P44" s="114" t="str">
        <f t="shared" si="74"/>
        <v/>
      </c>
      <c r="Q44" s="114" t="str">
        <f t="shared" si="74"/>
        <v/>
      </c>
      <c r="R44" s="114" t="str">
        <f t="shared" si="74"/>
        <v/>
      </c>
      <c r="S44" s="155" t="str">
        <f t="shared" si="74"/>
        <v/>
      </c>
      <c r="T44" s="155" t="str">
        <f t="shared" si="74"/>
        <v/>
      </c>
      <c r="U44" s="155" t="str">
        <f t="shared" si="74"/>
        <v/>
      </c>
      <c r="V44" s="155" t="str">
        <f t="shared" si="74"/>
        <v/>
      </c>
      <c r="W44" s="155" t="str">
        <f t="shared" si="74"/>
        <v/>
      </c>
      <c r="X44" s="155" t="str">
        <f t="shared" si="74"/>
        <v/>
      </c>
      <c r="Y44" s="155" t="str">
        <f t="shared" si="74"/>
        <v/>
      </c>
      <c r="Z44" s="114" t="str">
        <f t="shared" si="74"/>
        <v/>
      </c>
      <c r="AA44" s="114" t="str">
        <f t="shared" si="74"/>
        <v/>
      </c>
      <c r="AB44" s="114" t="str">
        <f t="shared" si="74"/>
        <v/>
      </c>
      <c r="AC44" s="114" t="str">
        <f t="shared" si="74"/>
        <v/>
      </c>
      <c r="AD44" s="114" t="str">
        <f t="shared" si="74"/>
        <v/>
      </c>
      <c r="AE44" s="114" t="str">
        <f t="shared" si="74"/>
        <v/>
      </c>
      <c r="AF44" s="114" t="str">
        <f t="shared" si="74"/>
        <v/>
      </c>
      <c r="AG44" s="155" t="str">
        <f t="shared" si="74"/>
        <v/>
      </c>
      <c r="AH44" s="155" t="str">
        <f t="shared" si="74"/>
        <v/>
      </c>
      <c r="AI44" s="155" t="str">
        <f t="shared" si="74"/>
        <v/>
      </c>
      <c r="AJ44" s="155" t="str">
        <f t="shared" si="74"/>
        <v/>
      </c>
      <c r="AK44" s="155" t="str">
        <f t="shared" si="74"/>
        <v/>
      </c>
      <c r="AL44" s="155" t="str">
        <f t="shared" si="74"/>
        <v/>
      </c>
      <c r="AM44" s="155" t="str">
        <f t="shared" si="74"/>
        <v/>
      </c>
      <c r="AN44" s="114" t="str">
        <f t="shared" si="74"/>
        <v/>
      </c>
      <c r="AO44" s="114" t="str">
        <f t="shared" si="74"/>
        <v/>
      </c>
      <c r="AP44" s="114" t="str">
        <f t="shared" si="74"/>
        <v/>
      </c>
      <c r="AQ44" s="261">
        <f t="shared" ref="AQ44" si="75">COUNTA(L45:AP45)</f>
        <v>0</v>
      </c>
      <c r="AR44" s="261" t="str">
        <f t="shared" ref="AR44" si="76">IF(COUNTIF(L45:AP45,"A")*BB$9+COUNTIF(L45:AP45,"B")*$BB$10+COUNTIF(L45:AP45,"C")*$BB$11+COUNTIF(L45:AP45,"D")*$BB$12+COUNTIF(L45:AP45,"E")*$BB$13+COUNTIF(L45:AP45,"F")*$BB$14+COUNTIF(L45:AP45,"G")*$BB$15+COUNTIF(L45:AP45,"H")*$BB$16+COUNTIF(L45:AP45,"I")*$BB$17+COUNTIF(L45:AP45,"J")*$BB$18+COUNTIF(L45:AP45,"K")*$BB$19+COUNTIF(L45:AP45,"L")*$BB$20+COUNTIF(L45:AP45,"M")*$BB$21+COUNTIF(L45:AP45,"N")*$BB$22+COUNTIF(L45:AP45,"O")*$BB$23+COUNTIF(L45:AP45,"P")*$BB$24+COUNTIF(L45:AP45,"Q")*$BB$25+COUNTIF(L45:AP45,"R")*$BB$26+COUNTIF(L45:AP45,"S")*$BB$27+COUNTIF(L45:AP45,"T")=0,"",COUNTIF(L45:AP45,"A")*BB$9+COUNTIF(L45:AP45,"B")*$BB$10+COUNTIF(L45:AP45,"C")*$BB$11+COUNTIF(L45:AP45,"D")*$BB$12+COUNTIF(L45:AP45,"E")*$BB$13+COUNTIF(L45:AP45,"F")*$BB$14+COUNTIF(L45:AP45,"G")*$BB$15+COUNTIF(L45:AP45,"H")*$BB$16+COUNTIF(L45:AP45,"I")*$BB$17+COUNTIF(L45:AP45,"J")*$BB$18+COUNTIF(L45:AP45,"K")*$BB$19+COUNTIF(L45:AP45,"L")*$BB$20+COUNTIF(L45:AP45,"M")*$BB$21+COUNTIF(L45:AP45,"N")*$BB$22+COUNTIF(L45:AP45,"O")*$BB$23+COUNTIF(L45:AP45,"P")*$BB$24+COUNTIF(L45:AP45,"Q")*$BB$25+COUNTIF(L45:AP45,"R")*$BB$26+COUNTIF(L45:AP45,"S")*$BB$27+COUNTIF(L45:AP45,"T")*$BB$28)</f>
        <v/>
      </c>
      <c r="AS44" s="263">
        <f t="shared" ref="AS44" si="77">AQ44*AS$2</f>
        <v>0</v>
      </c>
      <c r="AT44" s="267"/>
      <c r="AU44" s="274"/>
      <c r="AV44" s="226" t="e">
        <f t="shared" ref="AV44" si="78">AR44+AS44</f>
        <v>#VALUE!</v>
      </c>
      <c r="BJ44" s="1"/>
    </row>
    <row r="45" spans="1:62" ht="28" customHeight="1" thickBot="1" x14ac:dyDescent="0.25">
      <c r="A45" s="233"/>
      <c r="B45" s="174"/>
      <c r="C45" s="175" t="str">
        <f>IF(B45="","",DATEDIF(B45,$AZ$38,"y"))</f>
        <v/>
      </c>
      <c r="D45" s="258" t="s">
        <v>87</v>
      </c>
      <c r="E45" s="259"/>
      <c r="F45" s="260"/>
      <c r="G45" s="255"/>
      <c r="H45" s="256"/>
      <c r="I45" s="256"/>
      <c r="J45" s="256"/>
      <c r="K45" s="257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6"/>
      <c r="AC45" s="46"/>
      <c r="AD45" s="46"/>
      <c r="AE45" s="46"/>
      <c r="AF45" s="46"/>
      <c r="AG45" s="46"/>
      <c r="AH45" s="46"/>
      <c r="AI45" s="46"/>
      <c r="AJ45" s="46"/>
      <c r="AK45" s="46"/>
      <c r="AL45" s="46"/>
      <c r="AM45" s="46"/>
      <c r="AN45" s="46"/>
      <c r="AO45" s="46"/>
      <c r="AP45" s="46"/>
      <c r="AQ45" s="262"/>
      <c r="AR45" s="262"/>
      <c r="AS45" s="264"/>
      <c r="AT45" s="268"/>
      <c r="AU45" s="275"/>
      <c r="AV45" s="227"/>
      <c r="BJ45" s="1"/>
    </row>
    <row r="46" spans="1:62" ht="28" customHeight="1" thickBot="1" x14ac:dyDescent="0.25">
      <c r="A46" s="233">
        <v>20</v>
      </c>
      <c r="B46" s="234"/>
      <c r="C46" s="235"/>
      <c r="D46" s="6"/>
      <c r="E46" s="7"/>
      <c r="F46" s="7"/>
      <c r="G46" s="7"/>
      <c r="H46" s="7"/>
      <c r="I46" s="7"/>
      <c r="J46" s="7"/>
      <c r="K46" s="115" t="str">
        <f>IF(COUNTA(D46:J46)=0,"",COUNTA(D46:J46))</f>
        <v/>
      </c>
      <c r="L46" s="114" t="str">
        <f t="shared" ref="L46:AP46" si="79">IF(L$7="","",IF( HLOOKUP(L$7,$D$7:$J$219,2*$A46,FALSE)="","","○"))</f>
        <v/>
      </c>
      <c r="M46" s="114" t="str">
        <f t="shared" si="79"/>
        <v/>
      </c>
      <c r="N46" s="114" t="str">
        <f t="shared" si="79"/>
        <v/>
      </c>
      <c r="O46" s="114" t="str">
        <f t="shared" si="79"/>
        <v/>
      </c>
      <c r="P46" s="114" t="str">
        <f t="shared" si="79"/>
        <v/>
      </c>
      <c r="Q46" s="114" t="str">
        <f t="shared" si="79"/>
        <v/>
      </c>
      <c r="R46" s="114" t="str">
        <f t="shared" si="79"/>
        <v/>
      </c>
      <c r="S46" s="155" t="str">
        <f t="shared" si="79"/>
        <v/>
      </c>
      <c r="T46" s="155" t="str">
        <f t="shared" si="79"/>
        <v/>
      </c>
      <c r="U46" s="155" t="str">
        <f t="shared" si="79"/>
        <v/>
      </c>
      <c r="V46" s="155" t="str">
        <f t="shared" si="79"/>
        <v/>
      </c>
      <c r="W46" s="155" t="str">
        <f t="shared" si="79"/>
        <v/>
      </c>
      <c r="X46" s="155" t="str">
        <f t="shared" si="79"/>
        <v/>
      </c>
      <c r="Y46" s="155" t="str">
        <f t="shared" si="79"/>
        <v/>
      </c>
      <c r="Z46" s="114" t="str">
        <f t="shared" si="79"/>
        <v/>
      </c>
      <c r="AA46" s="114" t="str">
        <f t="shared" si="79"/>
        <v/>
      </c>
      <c r="AB46" s="114" t="str">
        <f t="shared" si="79"/>
        <v/>
      </c>
      <c r="AC46" s="114" t="str">
        <f t="shared" si="79"/>
        <v/>
      </c>
      <c r="AD46" s="114" t="str">
        <f t="shared" si="79"/>
        <v/>
      </c>
      <c r="AE46" s="114" t="str">
        <f t="shared" si="79"/>
        <v/>
      </c>
      <c r="AF46" s="114" t="str">
        <f t="shared" si="79"/>
        <v/>
      </c>
      <c r="AG46" s="155" t="str">
        <f t="shared" si="79"/>
        <v/>
      </c>
      <c r="AH46" s="155" t="str">
        <f t="shared" si="79"/>
        <v/>
      </c>
      <c r="AI46" s="155" t="str">
        <f t="shared" si="79"/>
        <v/>
      </c>
      <c r="AJ46" s="155" t="str">
        <f t="shared" si="79"/>
        <v/>
      </c>
      <c r="AK46" s="155" t="str">
        <f t="shared" si="79"/>
        <v/>
      </c>
      <c r="AL46" s="155" t="str">
        <f t="shared" si="79"/>
        <v/>
      </c>
      <c r="AM46" s="155" t="str">
        <f t="shared" si="79"/>
        <v/>
      </c>
      <c r="AN46" s="114" t="str">
        <f t="shared" si="79"/>
        <v/>
      </c>
      <c r="AO46" s="114" t="str">
        <f t="shared" si="79"/>
        <v/>
      </c>
      <c r="AP46" s="114" t="str">
        <f t="shared" si="79"/>
        <v/>
      </c>
      <c r="AQ46" s="261">
        <f t="shared" ref="AQ46" si="80">COUNTA(L47:AP47)</f>
        <v>0</v>
      </c>
      <c r="AR46" s="261" t="str">
        <f t="shared" ref="AR46" si="81">IF(COUNTIF(L47:AP47,"A")*BB$9+COUNTIF(L47:AP47,"B")*$BB$10+COUNTIF(L47:AP47,"C")*$BB$11+COUNTIF(L47:AP47,"D")*$BB$12+COUNTIF(L47:AP47,"E")*$BB$13+COUNTIF(L47:AP47,"F")*$BB$14+COUNTIF(L47:AP47,"G")*$BB$15+COUNTIF(L47:AP47,"H")*$BB$16+COUNTIF(L47:AP47,"I")*$BB$17+COUNTIF(L47:AP47,"J")*$BB$18+COUNTIF(L47:AP47,"K")*$BB$19+COUNTIF(L47:AP47,"L")*$BB$20+COUNTIF(L47:AP47,"M")*$BB$21+COUNTIF(L47:AP47,"N")*$BB$22+COUNTIF(L47:AP47,"O")*$BB$23+COUNTIF(L47:AP47,"P")*$BB$24+COUNTIF(L47:AP47,"Q")*$BB$25+COUNTIF(L47:AP47,"R")*$BB$26+COUNTIF(L47:AP47,"S")*$BB$27+COUNTIF(L47:AP47,"T")=0,"",COUNTIF(L47:AP47,"A")*BB$9+COUNTIF(L47:AP47,"B")*$BB$10+COUNTIF(L47:AP47,"C")*$BB$11+COUNTIF(L47:AP47,"D")*$BB$12+COUNTIF(L47:AP47,"E")*$BB$13+COUNTIF(L47:AP47,"F")*$BB$14+COUNTIF(L47:AP47,"G")*$BB$15+COUNTIF(L47:AP47,"H")*$BB$16+COUNTIF(L47:AP47,"I")*$BB$17+COUNTIF(L47:AP47,"J")*$BB$18+COUNTIF(L47:AP47,"K")*$BB$19+COUNTIF(L47:AP47,"L")*$BB$20+COUNTIF(L47:AP47,"M")*$BB$21+COUNTIF(L47:AP47,"N")*$BB$22+COUNTIF(L47:AP47,"O")*$BB$23+COUNTIF(L47:AP47,"P")*$BB$24+COUNTIF(L47:AP47,"Q")*$BB$25+COUNTIF(L47:AP47,"R")*$BB$26+COUNTIF(L47:AP47,"S")*$BB$27+COUNTIF(L47:AP47,"T")*$BB$28)</f>
        <v/>
      </c>
      <c r="AS46" s="263">
        <f t="shared" ref="AS46" si="82">AQ46*AS$2</f>
        <v>0</v>
      </c>
      <c r="AT46" s="267"/>
      <c r="AU46" s="274"/>
      <c r="AV46" s="226" t="e">
        <f t="shared" ref="AV46" si="83">AR46+AS46</f>
        <v>#VALUE!</v>
      </c>
      <c r="BJ46" s="1"/>
    </row>
    <row r="47" spans="1:62" ht="28" customHeight="1" thickBot="1" x14ac:dyDescent="0.25">
      <c r="A47" s="233"/>
      <c r="B47" s="174"/>
      <c r="C47" s="175" t="str">
        <f>IF(B47="","",DATEDIF(B47,$AZ$38,"y"))</f>
        <v/>
      </c>
      <c r="D47" s="258" t="s">
        <v>87</v>
      </c>
      <c r="E47" s="259"/>
      <c r="F47" s="260"/>
      <c r="G47" s="255"/>
      <c r="H47" s="256"/>
      <c r="I47" s="256"/>
      <c r="J47" s="256"/>
      <c r="K47" s="257"/>
      <c r="L47" s="46"/>
      <c r="M47" s="46"/>
      <c r="N47" s="46"/>
      <c r="O47" s="46"/>
      <c r="P47" s="46"/>
      <c r="Q47" s="46"/>
      <c r="R47" s="46"/>
      <c r="S47" s="46"/>
      <c r="T47" s="46"/>
      <c r="U47" s="46"/>
      <c r="V47" s="46"/>
      <c r="W47" s="46"/>
      <c r="X47" s="46"/>
      <c r="Y47" s="46"/>
      <c r="Z47" s="46"/>
      <c r="AA47" s="46"/>
      <c r="AB47" s="46"/>
      <c r="AC47" s="46"/>
      <c r="AD47" s="46"/>
      <c r="AE47" s="46"/>
      <c r="AF47" s="46"/>
      <c r="AG47" s="46"/>
      <c r="AH47" s="46"/>
      <c r="AI47" s="46"/>
      <c r="AJ47" s="46"/>
      <c r="AK47" s="46"/>
      <c r="AL47" s="46"/>
      <c r="AM47" s="46"/>
      <c r="AN47" s="46"/>
      <c r="AO47" s="46"/>
      <c r="AP47" s="46"/>
      <c r="AQ47" s="262"/>
      <c r="AR47" s="262"/>
      <c r="AS47" s="264"/>
      <c r="AT47" s="268"/>
      <c r="AU47" s="275"/>
      <c r="AV47" s="227"/>
      <c r="BJ47" s="1"/>
    </row>
    <row r="48" spans="1:62" ht="28" customHeight="1" thickBot="1" x14ac:dyDescent="0.25">
      <c r="A48" s="233">
        <v>21</v>
      </c>
      <c r="B48" s="234"/>
      <c r="C48" s="235"/>
      <c r="D48" s="6"/>
      <c r="E48" s="7"/>
      <c r="F48" s="7"/>
      <c r="G48" s="7"/>
      <c r="H48" s="7"/>
      <c r="I48" s="7"/>
      <c r="J48" s="7"/>
      <c r="K48" s="115" t="str">
        <f>IF(COUNTA(D48:J48)=0,"",COUNTA(D48:J48))</f>
        <v/>
      </c>
      <c r="L48" s="114" t="str">
        <f t="shared" ref="L48:AP48" si="84">IF(L$7="","",IF( HLOOKUP(L$7,$D$7:$J$219,2*$A48,FALSE)="","","○"))</f>
        <v/>
      </c>
      <c r="M48" s="114" t="str">
        <f t="shared" si="84"/>
        <v/>
      </c>
      <c r="N48" s="114" t="str">
        <f t="shared" si="84"/>
        <v/>
      </c>
      <c r="O48" s="114" t="str">
        <f t="shared" si="84"/>
        <v/>
      </c>
      <c r="P48" s="114" t="str">
        <f t="shared" si="84"/>
        <v/>
      </c>
      <c r="Q48" s="114" t="str">
        <f t="shared" si="84"/>
        <v/>
      </c>
      <c r="R48" s="114" t="str">
        <f t="shared" si="84"/>
        <v/>
      </c>
      <c r="S48" s="155" t="str">
        <f t="shared" si="84"/>
        <v/>
      </c>
      <c r="T48" s="155" t="str">
        <f t="shared" si="84"/>
        <v/>
      </c>
      <c r="U48" s="155" t="str">
        <f t="shared" si="84"/>
        <v/>
      </c>
      <c r="V48" s="155" t="str">
        <f t="shared" si="84"/>
        <v/>
      </c>
      <c r="W48" s="155" t="str">
        <f t="shared" si="84"/>
        <v/>
      </c>
      <c r="X48" s="155" t="str">
        <f t="shared" si="84"/>
        <v/>
      </c>
      <c r="Y48" s="155" t="str">
        <f t="shared" si="84"/>
        <v/>
      </c>
      <c r="Z48" s="114" t="str">
        <f t="shared" si="84"/>
        <v/>
      </c>
      <c r="AA48" s="114" t="str">
        <f t="shared" si="84"/>
        <v/>
      </c>
      <c r="AB48" s="114" t="str">
        <f t="shared" si="84"/>
        <v/>
      </c>
      <c r="AC48" s="114" t="str">
        <f t="shared" si="84"/>
        <v/>
      </c>
      <c r="AD48" s="114" t="str">
        <f t="shared" si="84"/>
        <v/>
      </c>
      <c r="AE48" s="114" t="str">
        <f t="shared" si="84"/>
        <v/>
      </c>
      <c r="AF48" s="114" t="str">
        <f t="shared" si="84"/>
        <v/>
      </c>
      <c r="AG48" s="155" t="str">
        <f t="shared" si="84"/>
        <v/>
      </c>
      <c r="AH48" s="155" t="str">
        <f t="shared" si="84"/>
        <v/>
      </c>
      <c r="AI48" s="155" t="str">
        <f t="shared" si="84"/>
        <v/>
      </c>
      <c r="AJ48" s="155" t="str">
        <f t="shared" si="84"/>
        <v/>
      </c>
      <c r="AK48" s="155" t="str">
        <f t="shared" si="84"/>
        <v/>
      </c>
      <c r="AL48" s="155" t="str">
        <f t="shared" si="84"/>
        <v/>
      </c>
      <c r="AM48" s="155" t="str">
        <f t="shared" si="84"/>
        <v/>
      </c>
      <c r="AN48" s="114" t="str">
        <f t="shared" si="84"/>
        <v/>
      </c>
      <c r="AO48" s="114" t="str">
        <f t="shared" si="84"/>
        <v/>
      </c>
      <c r="AP48" s="114" t="str">
        <f t="shared" si="84"/>
        <v/>
      </c>
      <c r="AQ48" s="261">
        <f t="shared" ref="AQ48" si="85">COUNTA(L49:AP49)</f>
        <v>0</v>
      </c>
      <c r="AR48" s="261" t="str">
        <f t="shared" ref="AR48" si="86">IF(COUNTIF(L49:AP49,"A")*BB$9+COUNTIF(L49:AP49,"B")*$BB$10+COUNTIF(L49:AP49,"C")*$BB$11+COUNTIF(L49:AP49,"D")*$BB$12+COUNTIF(L49:AP49,"E")*$BB$13+COUNTIF(L49:AP49,"F")*$BB$14+COUNTIF(L49:AP49,"G")*$BB$15+COUNTIF(L49:AP49,"H")*$BB$16+COUNTIF(L49:AP49,"I")*$BB$17+COUNTIF(L49:AP49,"J")*$BB$18+COUNTIF(L49:AP49,"K")*$BB$19+COUNTIF(L49:AP49,"L")*$BB$20+COUNTIF(L49:AP49,"M")*$BB$21+COUNTIF(L49:AP49,"N")*$BB$22+COUNTIF(L49:AP49,"O")*$BB$23+COUNTIF(L49:AP49,"P")*$BB$24+COUNTIF(L49:AP49,"Q")*$BB$25+COUNTIF(L49:AP49,"R")*$BB$26+COUNTIF(L49:AP49,"S")*$BB$27+COUNTIF(L49:AP49,"T")=0,"",COUNTIF(L49:AP49,"A")*BB$9+COUNTIF(L49:AP49,"B")*$BB$10+COUNTIF(L49:AP49,"C")*$BB$11+COUNTIF(L49:AP49,"D")*$BB$12+COUNTIF(L49:AP49,"E")*$BB$13+COUNTIF(L49:AP49,"F")*$BB$14+COUNTIF(L49:AP49,"G")*$BB$15+COUNTIF(L49:AP49,"H")*$BB$16+COUNTIF(L49:AP49,"I")*$BB$17+COUNTIF(L49:AP49,"J")*$BB$18+COUNTIF(L49:AP49,"K")*$BB$19+COUNTIF(L49:AP49,"L")*$BB$20+COUNTIF(L49:AP49,"M")*$BB$21+COUNTIF(L49:AP49,"N")*$BB$22+COUNTIF(L49:AP49,"O")*$BB$23+COUNTIF(L49:AP49,"P")*$BB$24+COUNTIF(L49:AP49,"Q")*$BB$25+COUNTIF(L49:AP49,"R")*$BB$26+COUNTIF(L49:AP49,"S")*$BB$27+COUNTIF(L49:AP49,"T")*$BB$28)</f>
        <v/>
      </c>
      <c r="AS48" s="263">
        <f t="shared" ref="AS48" si="87">AQ48*AS$2</f>
        <v>0</v>
      </c>
      <c r="AT48" s="267"/>
      <c r="AU48" s="274"/>
      <c r="AV48" s="226" t="e">
        <f t="shared" ref="AV48" si="88">AR48+AS48</f>
        <v>#VALUE!</v>
      </c>
      <c r="BJ48" s="1"/>
    </row>
    <row r="49" spans="1:62" ht="28" customHeight="1" thickBot="1" x14ac:dyDescent="0.25">
      <c r="A49" s="233"/>
      <c r="B49" s="174"/>
      <c r="C49" s="175" t="str">
        <f>IF(B49="","",DATEDIF(B49,$AZ$38,"y"))</f>
        <v/>
      </c>
      <c r="D49" s="258" t="s">
        <v>87</v>
      </c>
      <c r="E49" s="259"/>
      <c r="F49" s="260"/>
      <c r="G49" s="255"/>
      <c r="H49" s="256"/>
      <c r="I49" s="256"/>
      <c r="J49" s="256"/>
      <c r="K49" s="257"/>
      <c r="L49" s="46"/>
      <c r="M49" s="46"/>
      <c r="N49" s="46"/>
      <c r="O49" s="46"/>
      <c r="P49" s="46"/>
      <c r="Q49" s="46"/>
      <c r="R49" s="46"/>
      <c r="S49" s="46"/>
      <c r="T49" s="46"/>
      <c r="U49" s="46"/>
      <c r="V49" s="46"/>
      <c r="W49" s="46"/>
      <c r="X49" s="46"/>
      <c r="Y49" s="46"/>
      <c r="Z49" s="46"/>
      <c r="AA49" s="46"/>
      <c r="AB49" s="46"/>
      <c r="AC49" s="46"/>
      <c r="AD49" s="46"/>
      <c r="AE49" s="46"/>
      <c r="AF49" s="46"/>
      <c r="AG49" s="46"/>
      <c r="AH49" s="46"/>
      <c r="AI49" s="46"/>
      <c r="AJ49" s="46"/>
      <c r="AK49" s="46"/>
      <c r="AL49" s="46"/>
      <c r="AM49" s="46"/>
      <c r="AN49" s="46"/>
      <c r="AO49" s="46"/>
      <c r="AP49" s="46"/>
      <c r="AQ49" s="262"/>
      <c r="AR49" s="262"/>
      <c r="AS49" s="264"/>
      <c r="AT49" s="268"/>
      <c r="AU49" s="275"/>
      <c r="AV49" s="227"/>
      <c r="BJ49" s="1"/>
    </row>
    <row r="50" spans="1:62" ht="28" customHeight="1" thickBot="1" x14ac:dyDescent="0.25">
      <c r="A50" s="233">
        <v>22</v>
      </c>
      <c r="B50" s="234"/>
      <c r="C50" s="235"/>
      <c r="D50" s="6"/>
      <c r="E50" s="7"/>
      <c r="F50" s="7"/>
      <c r="G50" s="7"/>
      <c r="H50" s="7"/>
      <c r="I50" s="7"/>
      <c r="J50" s="7"/>
      <c r="K50" s="115" t="str">
        <f>IF(COUNTA(D50:J50)=0,"",COUNTA(D50:J50))</f>
        <v/>
      </c>
      <c r="L50" s="114" t="str">
        <f t="shared" ref="L50:AP50" si="89">IF(L$7="","",IF( HLOOKUP(L$7,$D$7:$J$219,2*$A50,FALSE)="","","○"))</f>
        <v/>
      </c>
      <c r="M50" s="114" t="str">
        <f t="shared" si="89"/>
        <v/>
      </c>
      <c r="N50" s="114" t="str">
        <f t="shared" si="89"/>
        <v/>
      </c>
      <c r="O50" s="114" t="str">
        <f t="shared" si="89"/>
        <v/>
      </c>
      <c r="P50" s="114" t="str">
        <f t="shared" si="89"/>
        <v/>
      </c>
      <c r="Q50" s="114" t="str">
        <f t="shared" si="89"/>
        <v/>
      </c>
      <c r="R50" s="114" t="str">
        <f t="shared" si="89"/>
        <v/>
      </c>
      <c r="S50" s="155" t="str">
        <f t="shared" si="89"/>
        <v/>
      </c>
      <c r="T50" s="155" t="str">
        <f t="shared" si="89"/>
        <v/>
      </c>
      <c r="U50" s="155" t="str">
        <f t="shared" si="89"/>
        <v/>
      </c>
      <c r="V50" s="155" t="str">
        <f t="shared" si="89"/>
        <v/>
      </c>
      <c r="W50" s="155" t="str">
        <f t="shared" si="89"/>
        <v/>
      </c>
      <c r="X50" s="155" t="str">
        <f t="shared" si="89"/>
        <v/>
      </c>
      <c r="Y50" s="155" t="str">
        <f t="shared" si="89"/>
        <v/>
      </c>
      <c r="Z50" s="114" t="str">
        <f t="shared" si="89"/>
        <v/>
      </c>
      <c r="AA50" s="114" t="str">
        <f t="shared" si="89"/>
        <v/>
      </c>
      <c r="AB50" s="114" t="str">
        <f t="shared" si="89"/>
        <v/>
      </c>
      <c r="AC50" s="114" t="str">
        <f t="shared" si="89"/>
        <v/>
      </c>
      <c r="AD50" s="114" t="str">
        <f t="shared" si="89"/>
        <v/>
      </c>
      <c r="AE50" s="114" t="str">
        <f t="shared" si="89"/>
        <v/>
      </c>
      <c r="AF50" s="114" t="str">
        <f t="shared" si="89"/>
        <v/>
      </c>
      <c r="AG50" s="155" t="str">
        <f t="shared" si="89"/>
        <v/>
      </c>
      <c r="AH50" s="155" t="str">
        <f t="shared" si="89"/>
        <v/>
      </c>
      <c r="AI50" s="155" t="str">
        <f t="shared" si="89"/>
        <v/>
      </c>
      <c r="AJ50" s="155" t="str">
        <f t="shared" si="89"/>
        <v/>
      </c>
      <c r="AK50" s="155" t="str">
        <f t="shared" si="89"/>
        <v/>
      </c>
      <c r="AL50" s="155" t="str">
        <f t="shared" si="89"/>
        <v/>
      </c>
      <c r="AM50" s="155" t="str">
        <f t="shared" si="89"/>
        <v/>
      </c>
      <c r="AN50" s="114" t="str">
        <f t="shared" si="89"/>
        <v/>
      </c>
      <c r="AO50" s="114" t="str">
        <f t="shared" si="89"/>
        <v/>
      </c>
      <c r="AP50" s="114" t="str">
        <f t="shared" si="89"/>
        <v/>
      </c>
      <c r="AQ50" s="261">
        <f t="shared" ref="AQ50" si="90">COUNTA(L51:AP51)</f>
        <v>0</v>
      </c>
      <c r="AR50" s="261" t="str">
        <f t="shared" ref="AR50" si="91">IF(COUNTIF(L51:AP51,"A")*BB$9+COUNTIF(L51:AP51,"B")*$BB$10+COUNTIF(L51:AP51,"C")*$BB$11+COUNTIF(L51:AP51,"D")*$BB$12+COUNTIF(L51:AP51,"E")*$BB$13+COUNTIF(L51:AP51,"F")*$BB$14+COUNTIF(L51:AP51,"G")*$BB$15+COUNTIF(L51:AP51,"H")*$BB$16+COUNTIF(L51:AP51,"I")*$BB$17+COUNTIF(L51:AP51,"J")*$BB$18+COUNTIF(L51:AP51,"K")*$BB$19+COUNTIF(L51:AP51,"L")*$BB$20+COUNTIF(L51:AP51,"M")*$BB$21+COUNTIF(L51:AP51,"N")*$BB$22+COUNTIF(L51:AP51,"O")*$BB$23+COUNTIF(L51:AP51,"P")*$BB$24+COUNTIF(L51:AP51,"Q")*$BB$25+COUNTIF(L51:AP51,"R")*$BB$26+COUNTIF(L51:AP51,"S")*$BB$27+COUNTIF(L51:AP51,"T")=0,"",COUNTIF(L51:AP51,"A")*BB$9+COUNTIF(L51:AP51,"B")*$BB$10+COUNTIF(L51:AP51,"C")*$BB$11+COUNTIF(L51:AP51,"D")*$BB$12+COUNTIF(L51:AP51,"E")*$BB$13+COUNTIF(L51:AP51,"F")*$BB$14+COUNTIF(L51:AP51,"G")*$BB$15+COUNTIF(L51:AP51,"H")*$BB$16+COUNTIF(L51:AP51,"I")*$BB$17+COUNTIF(L51:AP51,"J")*$BB$18+COUNTIF(L51:AP51,"K")*$BB$19+COUNTIF(L51:AP51,"L")*$BB$20+COUNTIF(L51:AP51,"M")*$BB$21+COUNTIF(L51:AP51,"N")*$BB$22+COUNTIF(L51:AP51,"O")*$BB$23+COUNTIF(L51:AP51,"P")*$BB$24+COUNTIF(L51:AP51,"Q")*$BB$25+COUNTIF(L51:AP51,"R")*$BB$26+COUNTIF(L51:AP51,"S")*$BB$27+COUNTIF(L51:AP51,"T")*$BB$28)</f>
        <v/>
      </c>
      <c r="AS50" s="263">
        <f t="shared" ref="AS50" si="92">AQ50*AS$2</f>
        <v>0</v>
      </c>
      <c r="AT50" s="267"/>
      <c r="AU50" s="274"/>
      <c r="AV50" s="226" t="e">
        <f t="shared" ref="AV50" si="93">AR50+AS50</f>
        <v>#VALUE!</v>
      </c>
      <c r="BJ50" s="1"/>
    </row>
    <row r="51" spans="1:62" ht="28" customHeight="1" thickBot="1" x14ac:dyDescent="0.25">
      <c r="A51" s="233"/>
      <c r="B51" s="174"/>
      <c r="C51" s="175" t="str">
        <f>IF(B51="","",DATEDIF(B51,$AZ$38,"y"))</f>
        <v/>
      </c>
      <c r="D51" s="258" t="s">
        <v>87</v>
      </c>
      <c r="E51" s="259"/>
      <c r="F51" s="260"/>
      <c r="G51" s="255"/>
      <c r="H51" s="256"/>
      <c r="I51" s="256"/>
      <c r="J51" s="256"/>
      <c r="K51" s="257"/>
      <c r="L51" s="46"/>
      <c r="M51" s="46"/>
      <c r="N51" s="46"/>
      <c r="O51" s="46"/>
      <c r="P51" s="46"/>
      <c r="Q51" s="46"/>
      <c r="R51" s="46"/>
      <c r="S51" s="46"/>
      <c r="T51" s="46"/>
      <c r="U51" s="46"/>
      <c r="V51" s="46"/>
      <c r="W51" s="46"/>
      <c r="X51" s="46"/>
      <c r="Y51" s="46"/>
      <c r="Z51" s="46"/>
      <c r="AA51" s="46"/>
      <c r="AB51" s="46"/>
      <c r="AC51" s="46"/>
      <c r="AD51" s="46"/>
      <c r="AE51" s="46"/>
      <c r="AF51" s="46"/>
      <c r="AG51" s="46"/>
      <c r="AH51" s="46"/>
      <c r="AI51" s="46"/>
      <c r="AJ51" s="46"/>
      <c r="AK51" s="46"/>
      <c r="AL51" s="46"/>
      <c r="AM51" s="46"/>
      <c r="AN51" s="46"/>
      <c r="AO51" s="46"/>
      <c r="AP51" s="46"/>
      <c r="AQ51" s="262"/>
      <c r="AR51" s="262"/>
      <c r="AS51" s="264"/>
      <c r="AT51" s="268"/>
      <c r="AU51" s="275"/>
      <c r="AV51" s="227"/>
      <c r="BJ51" s="1"/>
    </row>
    <row r="52" spans="1:62" ht="28" customHeight="1" thickBot="1" x14ac:dyDescent="0.25">
      <c r="A52" s="233">
        <v>23</v>
      </c>
      <c r="B52" s="234"/>
      <c r="C52" s="235"/>
      <c r="D52" s="6"/>
      <c r="E52" s="7"/>
      <c r="F52" s="7"/>
      <c r="G52" s="7"/>
      <c r="H52" s="7"/>
      <c r="I52" s="7"/>
      <c r="J52" s="7"/>
      <c r="K52" s="115" t="str">
        <f>IF(COUNTA(D52:J52)=0,"",COUNTA(D52:J52))</f>
        <v/>
      </c>
      <c r="L52" s="114" t="str">
        <f t="shared" ref="L52:AP52" si="94">IF(L$7="","",IF( HLOOKUP(L$7,$D$7:$J$219,2*$A52,FALSE)="","","○"))</f>
        <v/>
      </c>
      <c r="M52" s="114" t="str">
        <f t="shared" si="94"/>
        <v/>
      </c>
      <c r="N52" s="114" t="str">
        <f t="shared" si="94"/>
        <v/>
      </c>
      <c r="O52" s="114" t="str">
        <f t="shared" si="94"/>
        <v/>
      </c>
      <c r="P52" s="114" t="str">
        <f t="shared" si="94"/>
        <v/>
      </c>
      <c r="Q52" s="114" t="str">
        <f t="shared" si="94"/>
        <v/>
      </c>
      <c r="R52" s="114" t="str">
        <f t="shared" si="94"/>
        <v/>
      </c>
      <c r="S52" s="155" t="str">
        <f t="shared" si="94"/>
        <v/>
      </c>
      <c r="T52" s="155" t="str">
        <f t="shared" si="94"/>
        <v/>
      </c>
      <c r="U52" s="155" t="str">
        <f t="shared" si="94"/>
        <v/>
      </c>
      <c r="V52" s="155" t="str">
        <f t="shared" si="94"/>
        <v/>
      </c>
      <c r="W52" s="155" t="str">
        <f t="shared" si="94"/>
        <v/>
      </c>
      <c r="X52" s="155" t="str">
        <f t="shared" si="94"/>
        <v/>
      </c>
      <c r="Y52" s="155" t="str">
        <f t="shared" si="94"/>
        <v/>
      </c>
      <c r="Z52" s="114" t="str">
        <f t="shared" si="94"/>
        <v/>
      </c>
      <c r="AA52" s="114" t="str">
        <f t="shared" si="94"/>
        <v/>
      </c>
      <c r="AB52" s="114" t="str">
        <f t="shared" si="94"/>
        <v/>
      </c>
      <c r="AC52" s="114" t="str">
        <f t="shared" si="94"/>
        <v/>
      </c>
      <c r="AD52" s="114" t="str">
        <f t="shared" si="94"/>
        <v/>
      </c>
      <c r="AE52" s="114" t="str">
        <f t="shared" si="94"/>
        <v/>
      </c>
      <c r="AF52" s="114" t="str">
        <f t="shared" si="94"/>
        <v/>
      </c>
      <c r="AG52" s="155" t="str">
        <f t="shared" si="94"/>
        <v/>
      </c>
      <c r="AH52" s="155" t="str">
        <f t="shared" si="94"/>
        <v/>
      </c>
      <c r="AI52" s="155" t="str">
        <f t="shared" si="94"/>
        <v/>
      </c>
      <c r="AJ52" s="155" t="str">
        <f t="shared" si="94"/>
        <v/>
      </c>
      <c r="AK52" s="155" t="str">
        <f t="shared" si="94"/>
        <v/>
      </c>
      <c r="AL52" s="155" t="str">
        <f t="shared" si="94"/>
        <v/>
      </c>
      <c r="AM52" s="155" t="str">
        <f t="shared" si="94"/>
        <v/>
      </c>
      <c r="AN52" s="114" t="str">
        <f t="shared" si="94"/>
        <v/>
      </c>
      <c r="AO52" s="114" t="str">
        <f t="shared" si="94"/>
        <v/>
      </c>
      <c r="AP52" s="114" t="str">
        <f t="shared" si="94"/>
        <v/>
      </c>
      <c r="AQ52" s="261">
        <f t="shared" ref="AQ52" si="95">COUNTA(L53:AP53)</f>
        <v>0</v>
      </c>
      <c r="AR52" s="261" t="str">
        <f t="shared" ref="AR52" si="96">IF(COUNTIF(L53:AP53,"A")*BB$9+COUNTIF(L53:AP53,"B")*$BB$10+COUNTIF(L53:AP53,"C")*$BB$11+COUNTIF(L53:AP53,"D")*$BB$12+COUNTIF(L53:AP53,"E")*$BB$13+COUNTIF(L53:AP53,"F")*$BB$14+COUNTIF(L53:AP53,"G")*$BB$15+COUNTIF(L53:AP53,"H")*$BB$16+COUNTIF(L53:AP53,"I")*$BB$17+COUNTIF(L53:AP53,"J")*$BB$18+COUNTIF(L53:AP53,"K")*$BB$19+COUNTIF(L53:AP53,"L")*$BB$20+COUNTIF(L53:AP53,"M")*$BB$21+COUNTIF(L53:AP53,"N")*$BB$22+COUNTIF(L53:AP53,"O")*$BB$23+COUNTIF(L53:AP53,"P")*$BB$24+COUNTIF(L53:AP53,"Q")*$BB$25+COUNTIF(L53:AP53,"R")*$BB$26+COUNTIF(L53:AP53,"S")*$BB$27+COUNTIF(L53:AP53,"T")=0,"",COUNTIF(L53:AP53,"A")*BB$9+COUNTIF(L53:AP53,"B")*$BB$10+COUNTIF(L53:AP53,"C")*$BB$11+COUNTIF(L53:AP53,"D")*$BB$12+COUNTIF(L53:AP53,"E")*$BB$13+COUNTIF(L53:AP53,"F")*$BB$14+COUNTIF(L53:AP53,"G")*$BB$15+COUNTIF(L53:AP53,"H")*$BB$16+COUNTIF(L53:AP53,"I")*$BB$17+COUNTIF(L53:AP53,"J")*$BB$18+COUNTIF(L53:AP53,"K")*$BB$19+COUNTIF(L53:AP53,"L")*$BB$20+COUNTIF(L53:AP53,"M")*$BB$21+COUNTIF(L53:AP53,"N")*$BB$22+COUNTIF(L53:AP53,"O")*$BB$23+COUNTIF(L53:AP53,"P")*$BB$24+COUNTIF(L53:AP53,"Q")*$BB$25+COUNTIF(L53:AP53,"R")*$BB$26+COUNTIF(L53:AP53,"S")*$BB$27+COUNTIF(L53:AP53,"T")*$BB$28)</f>
        <v/>
      </c>
      <c r="AS52" s="263">
        <f t="shared" ref="AS52" si="97">AQ52*AS$2</f>
        <v>0</v>
      </c>
      <c r="AT52" s="267"/>
      <c r="AU52" s="274"/>
      <c r="AV52" s="226" t="e">
        <f t="shared" ref="AV52" si="98">AR52+AS52</f>
        <v>#VALUE!</v>
      </c>
      <c r="BJ52" s="1"/>
    </row>
    <row r="53" spans="1:62" ht="28" customHeight="1" thickBot="1" x14ac:dyDescent="0.25">
      <c r="A53" s="233"/>
      <c r="B53" s="174"/>
      <c r="C53" s="175" t="str">
        <f>IF(B53="","",DATEDIF(B53,$AZ$38,"y"))</f>
        <v/>
      </c>
      <c r="D53" s="258" t="s">
        <v>87</v>
      </c>
      <c r="E53" s="259"/>
      <c r="F53" s="260"/>
      <c r="G53" s="255"/>
      <c r="H53" s="256"/>
      <c r="I53" s="256"/>
      <c r="J53" s="256"/>
      <c r="K53" s="257"/>
      <c r="L53" s="46"/>
      <c r="M53" s="46"/>
      <c r="N53" s="46"/>
      <c r="O53" s="46"/>
      <c r="P53" s="46"/>
      <c r="Q53" s="46"/>
      <c r="R53" s="46"/>
      <c r="S53" s="46"/>
      <c r="T53" s="46"/>
      <c r="U53" s="46"/>
      <c r="V53" s="46"/>
      <c r="W53" s="46"/>
      <c r="X53" s="46"/>
      <c r="Y53" s="46"/>
      <c r="Z53" s="46"/>
      <c r="AA53" s="46"/>
      <c r="AB53" s="46"/>
      <c r="AC53" s="46"/>
      <c r="AD53" s="46"/>
      <c r="AE53" s="46"/>
      <c r="AF53" s="46"/>
      <c r="AG53" s="46"/>
      <c r="AH53" s="46"/>
      <c r="AI53" s="46"/>
      <c r="AJ53" s="46"/>
      <c r="AK53" s="46"/>
      <c r="AL53" s="46"/>
      <c r="AM53" s="46"/>
      <c r="AN53" s="46"/>
      <c r="AO53" s="46"/>
      <c r="AP53" s="46"/>
      <c r="AQ53" s="262"/>
      <c r="AR53" s="262"/>
      <c r="AS53" s="264"/>
      <c r="AT53" s="268"/>
      <c r="AU53" s="275"/>
      <c r="AV53" s="227"/>
      <c r="BJ53" s="1"/>
    </row>
    <row r="54" spans="1:62" ht="28" customHeight="1" thickBot="1" x14ac:dyDescent="0.25">
      <c r="A54" s="233">
        <v>24</v>
      </c>
      <c r="B54" s="234"/>
      <c r="C54" s="235"/>
      <c r="D54" s="6"/>
      <c r="E54" s="7"/>
      <c r="F54" s="7"/>
      <c r="G54" s="7"/>
      <c r="H54" s="7"/>
      <c r="I54" s="7"/>
      <c r="J54" s="7"/>
      <c r="K54" s="115" t="str">
        <f>IF(COUNTA(D54:J54)=0,"",COUNTA(D54:J54))</f>
        <v/>
      </c>
      <c r="L54" s="114" t="str">
        <f t="shared" ref="L54:AP54" si="99">IF(L$7="","",IF( HLOOKUP(L$7,$D$7:$J$219,2*$A54,FALSE)="","","○"))</f>
        <v/>
      </c>
      <c r="M54" s="114" t="str">
        <f t="shared" si="99"/>
        <v/>
      </c>
      <c r="N54" s="114" t="str">
        <f t="shared" si="99"/>
        <v/>
      </c>
      <c r="O54" s="114" t="str">
        <f t="shared" si="99"/>
        <v/>
      </c>
      <c r="P54" s="114" t="str">
        <f t="shared" si="99"/>
        <v/>
      </c>
      <c r="Q54" s="114" t="str">
        <f t="shared" si="99"/>
        <v/>
      </c>
      <c r="R54" s="114" t="str">
        <f t="shared" si="99"/>
        <v/>
      </c>
      <c r="S54" s="155" t="str">
        <f t="shared" si="99"/>
        <v/>
      </c>
      <c r="T54" s="155" t="str">
        <f t="shared" si="99"/>
        <v/>
      </c>
      <c r="U54" s="155" t="str">
        <f t="shared" si="99"/>
        <v/>
      </c>
      <c r="V54" s="155" t="str">
        <f t="shared" si="99"/>
        <v/>
      </c>
      <c r="W54" s="155" t="str">
        <f t="shared" si="99"/>
        <v/>
      </c>
      <c r="X54" s="155" t="str">
        <f t="shared" si="99"/>
        <v/>
      </c>
      <c r="Y54" s="155" t="str">
        <f t="shared" si="99"/>
        <v/>
      </c>
      <c r="Z54" s="114" t="str">
        <f t="shared" si="99"/>
        <v/>
      </c>
      <c r="AA54" s="114" t="str">
        <f t="shared" si="99"/>
        <v/>
      </c>
      <c r="AB54" s="114" t="str">
        <f t="shared" si="99"/>
        <v/>
      </c>
      <c r="AC54" s="114" t="str">
        <f t="shared" si="99"/>
        <v/>
      </c>
      <c r="AD54" s="114" t="str">
        <f t="shared" si="99"/>
        <v/>
      </c>
      <c r="AE54" s="114" t="str">
        <f t="shared" si="99"/>
        <v/>
      </c>
      <c r="AF54" s="114" t="str">
        <f t="shared" si="99"/>
        <v/>
      </c>
      <c r="AG54" s="155" t="str">
        <f t="shared" si="99"/>
        <v/>
      </c>
      <c r="AH54" s="155" t="str">
        <f t="shared" si="99"/>
        <v/>
      </c>
      <c r="AI54" s="155" t="str">
        <f t="shared" si="99"/>
        <v/>
      </c>
      <c r="AJ54" s="155" t="str">
        <f t="shared" si="99"/>
        <v/>
      </c>
      <c r="AK54" s="155" t="str">
        <f t="shared" si="99"/>
        <v/>
      </c>
      <c r="AL54" s="155" t="str">
        <f t="shared" si="99"/>
        <v/>
      </c>
      <c r="AM54" s="155" t="str">
        <f t="shared" si="99"/>
        <v/>
      </c>
      <c r="AN54" s="114" t="str">
        <f t="shared" si="99"/>
        <v/>
      </c>
      <c r="AO54" s="114" t="str">
        <f t="shared" si="99"/>
        <v/>
      </c>
      <c r="AP54" s="114" t="str">
        <f t="shared" si="99"/>
        <v/>
      </c>
      <c r="AQ54" s="261">
        <f t="shared" ref="AQ54" si="100">COUNTA(L55:AP55)</f>
        <v>0</v>
      </c>
      <c r="AR54" s="261" t="str">
        <f t="shared" ref="AR54" si="101">IF(COUNTIF(L55:AP55,"A")*BB$9+COUNTIF(L55:AP55,"B")*$BB$10+COUNTIF(L55:AP55,"C")*$BB$11+COUNTIF(L55:AP55,"D")*$BB$12+COUNTIF(L55:AP55,"E")*$BB$13+COUNTIF(L55:AP55,"F")*$BB$14+COUNTIF(L55:AP55,"G")*$BB$15+COUNTIF(L55:AP55,"H")*$BB$16+COUNTIF(L55:AP55,"I")*$BB$17+COUNTIF(L55:AP55,"J")*$BB$18+COUNTIF(L55:AP55,"K")*$BB$19+COUNTIF(L55:AP55,"L")*$BB$20+COUNTIF(L55:AP55,"M")*$BB$21+COUNTIF(L55:AP55,"N")*$BB$22+COUNTIF(L55:AP55,"O")*$BB$23+COUNTIF(L55:AP55,"P")*$BB$24+COUNTIF(L55:AP55,"Q")*$BB$25+COUNTIF(L55:AP55,"R")*$BB$26+COUNTIF(L55:AP55,"S")*$BB$27+COUNTIF(L55:AP55,"T")=0,"",COUNTIF(L55:AP55,"A")*BB$9+COUNTIF(L55:AP55,"B")*$BB$10+COUNTIF(L55:AP55,"C")*$BB$11+COUNTIF(L55:AP55,"D")*$BB$12+COUNTIF(L55:AP55,"E")*$BB$13+COUNTIF(L55:AP55,"F")*$BB$14+COUNTIF(L55:AP55,"G")*$BB$15+COUNTIF(L55:AP55,"H")*$BB$16+COUNTIF(L55:AP55,"I")*$BB$17+COUNTIF(L55:AP55,"J")*$BB$18+COUNTIF(L55:AP55,"K")*$BB$19+COUNTIF(L55:AP55,"L")*$BB$20+COUNTIF(L55:AP55,"M")*$BB$21+COUNTIF(L55:AP55,"N")*$BB$22+COUNTIF(L55:AP55,"O")*$BB$23+COUNTIF(L55:AP55,"P")*$BB$24+COUNTIF(L55:AP55,"Q")*$BB$25+COUNTIF(L55:AP55,"R")*$BB$26+COUNTIF(L55:AP55,"S")*$BB$27+COUNTIF(L55:AP55,"T")*$BB$28)</f>
        <v/>
      </c>
      <c r="AS54" s="263">
        <f t="shared" ref="AS54" si="102">AQ54*AS$2</f>
        <v>0</v>
      </c>
      <c r="AT54" s="267"/>
      <c r="AU54" s="274"/>
      <c r="AV54" s="226" t="e">
        <f t="shared" ref="AV54" si="103">AR54+AS54</f>
        <v>#VALUE!</v>
      </c>
      <c r="BJ54" s="1"/>
    </row>
    <row r="55" spans="1:62" ht="28" customHeight="1" thickBot="1" x14ac:dyDescent="0.25">
      <c r="A55" s="233"/>
      <c r="B55" s="174"/>
      <c r="C55" s="175" t="str">
        <f>IF(B55="","",DATEDIF(B55,$AZ$38,"y"))</f>
        <v/>
      </c>
      <c r="D55" s="258" t="s">
        <v>87</v>
      </c>
      <c r="E55" s="259"/>
      <c r="F55" s="260"/>
      <c r="G55" s="255"/>
      <c r="H55" s="256"/>
      <c r="I55" s="256"/>
      <c r="J55" s="256"/>
      <c r="K55" s="257"/>
      <c r="L55" s="46"/>
      <c r="M55" s="46"/>
      <c r="N55" s="46"/>
      <c r="O55" s="46"/>
      <c r="P55" s="46"/>
      <c r="Q55" s="46"/>
      <c r="R55" s="46"/>
      <c r="S55" s="46"/>
      <c r="T55" s="46"/>
      <c r="U55" s="46"/>
      <c r="V55" s="46"/>
      <c r="W55" s="46"/>
      <c r="X55" s="46"/>
      <c r="Y55" s="46"/>
      <c r="Z55" s="46"/>
      <c r="AA55" s="46"/>
      <c r="AB55" s="46"/>
      <c r="AC55" s="46"/>
      <c r="AD55" s="46"/>
      <c r="AE55" s="46"/>
      <c r="AF55" s="46"/>
      <c r="AG55" s="46"/>
      <c r="AH55" s="46"/>
      <c r="AI55" s="46"/>
      <c r="AJ55" s="46"/>
      <c r="AK55" s="46"/>
      <c r="AL55" s="46"/>
      <c r="AM55" s="46"/>
      <c r="AN55" s="46"/>
      <c r="AO55" s="46"/>
      <c r="AP55" s="46"/>
      <c r="AQ55" s="262"/>
      <c r="AR55" s="262"/>
      <c r="AS55" s="264"/>
      <c r="AT55" s="268"/>
      <c r="AU55" s="275"/>
      <c r="AV55" s="227"/>
      <c r="BJ55" s="1"/>
    </row>
    <row r="56" spans="1:62" ht="28" customHeight="1" thickBot="1" x14ac:dyDescent="0.25">
      <c r="A56" s="233">
        <v>25</v>
      </c>
      <c r="B56" s="234"/>
      <c r="C56" s="235"/>
      <c r="D56" s="6"/>
      <c r="E56" s="7"/>
      <c r="F56" s="7"/>
      <c r="G56" s="7"/>
      <c r="H56" s="7"/>
      <c r="I56" s="7"/>
      <c r="J56" s="7"/>
      <c r="K56" s="115" t="str">
        <f>IF(COUNTA(D56:J56)=0,"",COUNTA(D56:J56))</f>
        <v/>
      </c>
      <c r="L56" s="114" t="str">
        <f t="shared" ref="L56:AP56" si="104">IF(L$7="","",IF( HLOOKUP(L$7,$D$7:$J$219,2*$A56,FALSE)="","","○"))</f>
        <v/>
      </c>
      <c r="M56" s="114" t="str">
        <f t="shared" si="104"/>
        <v/>
      </c>
      <c r="N56" s="114" t="str">
        <f t="shared" si="104"/>
        <v/>
      </c>
      <c r="O56" s="114" t="str">
        <f t="shared" si="104"/>
        <v/>
      </c>
      <c r="P56" s="114" t="str">
        <f t="shared" si="104"/>
        <v/>
      </c>
      <c r="Q56" s="114" t="str">
        <f t="shared" si="104"/>
        <v/>
      </c>
      <c r="R56" s="114" t="str">
        <f t="shared" si="104"/>
        <v/>
      </c>
      <c r="S56" s="155" t="str">
        <f t="shared" si="104"/>
        <v/>
      </c>
      <c r="T56" s="155" t="str">
        <f t="shared" si="104"/>
        <v/>
      </c>
      <c r="U56" s="155" t="str">
        <f t="shared" si="104"/>
        <v/>
      </c>
      <c r="V56" s="155" t="str">
        <f t="shared" si="104"/>
        <v/>
      </c>
      <c r="W56" s="155" t="str">
        <f t="shared" si="104"/>
        <v/>
      </c>
      <c r="X56" s="155" t="str">
        <f t="shared" si="104"/>
        <v/>
      </c>
      <c r="Y56" s="155" t="str">
        <f t="shared" si="104"/>
        <v/>
      </c>
      <c r="Z56" s="114" t="str">
        <f t="shared" si="104"/>
        <v/>
      </c>
      <c r="AA56" s="114" t="str">
        <f t="shared" si="104"/>
        <v/>
      </c>
      <c r="AB56" s="114" t="str">
        <f t="shared" si="104"/>
        <v/>
      </c>
      <c r="AC56" s="114" t="str">
        <f t="shared" si="104"/>
        <v/>
      </c>
      <c r="AD56" s="114" t="str">
        <f t="shared" si="104"/>
        <v/>
      </c>
      <c r="AE56" s="114" t="str">
        <f t="shared" si="104"/>
        <v/>
      </c>
      <c r="AF56" s="114" t="str">
        <f t="shared" si="104"/>
        <v/>
      </c>
      <c r="AG56" s="155" t="str">
        <f t="shared" si="104"/>
        <v/>
      </c>
      <c r="AH56" s="155" t="str">
        <f t="shared" si="104"/>
        <v/>
      </c>
      <c r="AI56" s="155" t="str">
        <f t="shared" si="104"/>
        <v/>
      </c>
      <c r="AJ56" s="155" t="str">
        <f t="shared" si="104"/>
        <v/>
      </c>
      <c r="AK56" s="155" t="str">
        <f t="shared" si="104"/>
        <v/>
      </c>
      <c r="AL56" s="155" t="str">
        <f t="shared" si="104"/>
        <v/>
      </c>
      <c r="AM56" s="155" t="str">
        <f t="shared" si="104"/>
        <v/>
      </c>
      <c r="AN56" s="114" t="str">
        <f t="shared" si="104"/>
        <v/>
      </c>
      <c r="AO56" s="114" t="str">
        <f t="shared" si="104"/>
        <v/>
      </c>
      <c r="AP56" s="114" t="str">
        <f t="shared" si="104"/>
        <v/>
      </c>
      <c r="AQ56" s="261">
        <f t="shared" ref="AQ56" si="105">COUNTA(L57:AP57)</f>
        <v>0</v>
      </c>
      <c r="AR56" s="261" t="str">
        <f t="shared" ref="AR56" si="106">IF(COUNTIF(L57:AP57,"A")*BB$9+COUNTIF(L57:AP57,"B")*$BB$10+COUNTIF(L57:AP57,"C")*$BB$11+COUNTIF(L57:AP57,"D")*$BB$12+COUNTIF(L57:AP57,"E")*$BB$13+COUNTIF(L57:AP57,"F")*$BB$14+COUNTIF(L57:AP57,"G")*$BB$15+COUNTIF(L57:AP57,"H")*$BB$16+COUNTIF(L57:AP57,"I")*$BB$17+COUNTIF(L57:AP57,"J")*$BB$18+COUNTIF(L57:AP57,"K")*$BB$19+COUNTIF(L57:AP57,"L")*$BB$20+COUNTIF(L57:AP57,"M")*$BB$21+COUNTIF(L57:AP57,"N")*$BB$22+COUNTIF(L57:AP57,"O")*$BB$23+COUNTIF(L57:AP57,"P")*$BB$24+COUNTIF(L57:AP57,"Q")*$BB$25+COUNTIF(L57:AP57,"R")*$BB$26+COUNTIF(L57:AP57,"S")*$BB$27+COUNTIF(L57:AP57,"T")=0,"",COUNTIF(L57:AP57,"A")*BB$9+COUNTIF(L57:AP57,"B")*$BB$10+COUNTIF(L57:AP57,"C")*$BB$11+COUNTIF(L57:AP57,"D")*$BB$12+COUNTIF(L57:AP57,"E")*$BB$13+COUNTIF(L57:AP57,"F")*$BB$14+COUNTIF(L57:AP57,"G")*$BB$15+COUNTIF(L57:AP57,"H")*$BB$16+COUNTIF(L57:AP57,"I")*$BB$17+COUNTIF(L57:AP57,"J")*$BB$18+COUNTIF(L57:AP57,"K")*$BB$19+COUNTIF(L57:AP57,"L")*$BB$20+COUNTIF(L57:AP57,"M")*$BB$21+COUNTIF(L57:AP57,"N")*$BB$22+COUNTIF(L57:AP57,"O")*$BB$23+COUNTIF(L57:AP57,"P")*$BB$24+COUNTIF(L57:AP57,"Q")*$BB$25+COUNTIF(L57:AP57,"R")*$BB$26+COUNTIF(L57:AP57,"S")*$BB$27+COUNTIF(L57:AP57,"T")*$BB$28)</f>
        <v/>
      </c>
      <c r="AS56" s="263">
        <f t="shared" ref="AS56" si="107">AQ56*AS$2</f>
        <v>0</v>
      </c>
      <c r="AT56" s="267"/>
      <c r="AU56" s="274"/>
      <c r="AV56" s="226" t="e">
        <f t="shared" ref="AV56" si="108">AR56+AS56</f>
        <v>#VALUE!</v>
      </c>
      <c r="BJ56" s="1"/>
    </row>
    <row r="57" spans="1:62" ht="28" customHeight="1" thickBot="1" x14ac:dyDescent="0.25">
      <c r="A57" s="233"/>
      <c r="B57" s="174"/>
      <c r="C57" s="175" t="str">
        <f>IF(B57="","",DATEDIF(B57,$AZ$38,"y"))</f>
        <v/>
      </c>
      <c r="D57" s="258" t="s">
        <v>87</v>
      </c>
      <c r="E57" s="259"/>
      <c r="F57" s="260"/>
      <c r="G57" s="255"/>
      <c r="H57" s="256"/>
      <c r="I57" s="256"/>
      <c r="J57" s="256"/>
      <c r="K57" s="257"/>
      <c r="L57" s="46"/>
      <c r="M57" s="46"/>
      <c r="N57" s="46"/>
      <c r="O57" s="46"/>
      <c r="P57" s="46"/>
      <c r="Q57" s="46"/>
      <c r="R57" s="46"/>
      <c r="S57" s="46"/>
      <c r="T57" s="46"/>
      <c r="U57" s="46"/>
      <c r="V57" s="46"/>
      <c r="W57" s="46"/>
      <c r="X57" s="46"/>
      <c r="Y57" s="46"/>
      <c r="Z57" s="46"/>
      <c r="AA57" s="46"/>
      <c r="AB57" s="46"/>
      <c r="AC57" s="46"/>
      <c r="AD57" s="46"/>
      <c r="AE57" s="46"/>
      <c r="AF57" s="46"/>
      <c r="AG57" s="46"/>
      <c r="AH57" s="46"/>
      <c r="AI57" s="46"/>
      <c r="AJ57" s="46"/>
      <c r="AK57" s="46"/>
      <c r="AL57" s="46"/>
      <c r="AM57" s="46"/>
      <c r="AN57" s="46"/>
      <c r="AO57" s="46"/>
      <c r="AP57" s="46"/>
      <c r="AQ57" s="262"/>
      <c r="AR57" s="262"/>
      <c r="AS57" s="264"/>
      <c r="AT57" s="268"/>
      <c r="AU57" s="275"/>
      <c r="AV57" s="227"/>
      <c r="BJ57" s="1"/>
    </row>
    <row r="58" spans="1:62" ht="28" customHeight="1" thickBot="1" x14ac:dyDescent="0.25">
      <c r="A58" s="233">
        <v>26</v>
      </c>
      <c r="B58" s="234"/>
      <c r="C58" s="235"/>
      <c r="D58" s="6"/>
      <c r="E58" s="7"/>
      <c r="F58" s="7"/>
      <c r="G58" s="7"/>
      <c r="H58" s="7"/>
      <c r="I58" s="7"/>
      <c r="J58" s="7"/>
      <c r="K58" s="115" t="str">
        <f>IF(COUNTA(D58:J58)=0,"",COUNTA(D58:J58))</f>
        <v/>
      </c>
      <c r="L58" s="114" t="str">
        <f t="shared" ref="L58:AP58" si="109">IF(L$7="","",IF( HLOOKUP(L$7,$D$7:$J$219,2*$A58,FALSE)="","","○"))</f>
        <v/>
      </c>
      <c r="M58" s="114" t="str">
        <f t="shared" si="109"/>
        <v/>
      </c>
      <c r="N58" s="114" t="str">
        <f t="shared" si="109"/>
        <v/>
      </c>
      <c r="O58" s="114" t="str">
        <f t="shared" si="109"/>
        <v/>
      </c>
      <c r="P58" s="114" t="str">
        <f t="shared" si="109"/>
        <v/>
      </c>
      <c r="Q58" s="114" t="str">
        <f t="shared" si="109"/>
        <v/>
      </c>
      <c r="R58" s="114" t="str">
        <f t="shared" si="109"/>
        <v/>
      </c>
      <c r="S58" s="155" t="str">
        <f t="shared" si="109"/>
        <v/>
      </c>
      <c r="T58" s="155" t="str">
        <f t="shared" si="109"/>
        <v/>
      </c>
      <c r="U58" s="155" t="str">
        <f t="shared" si="109"/>
        <v/>
      </c>
      <c r="V58" s="155" t="str">
        <f t="shared" si="109"/>
        <v/>
      </c>
      <c r="W58" s="155" t="str">
        <f t="shared" si="109"/>
        <v/>
      </c>
      <c r="X58" s="155" t="str">
        <f t="shared" si="109"/>
        <v/>
      </c>
      <c r="Y58" s="155" t="str">
        <f t="shared" si="109"/>
        <v/>
      </c>
      <c r="Z58" s="114" t="str">
        <f t="shared" si="109"/>
        <v/>
      </c>
      <c r="AA58" s="114" t="str">
        <f t="shared" si="109"/>
        <v/>
      </c>
      <c r="AB58" s="114" t="str">
        <f t="shared" si="109"/>
        <v/>
      </c>
      <c r="AC58" s="114" t="str">
        <f t="shared" si="109"/>
        <v/>
      </c>
      <c r="AD58" s="114" t="str">
        <f t="shared" si="109"/>
        <v/>
      </c>
      <c r="AE58" s="114" t="str">
        <f t="shared" si="109"/>
        <v/>
      </c>
      <c r="AF58" s="114" t="str">
        <f t="shared" si="109"/>
        <v/>
      </c>
      <c r="AG58" s="155" t="str">
        <f t="shared" si="109"/>
        <v/>
      </c>
      <c r="AH58" s="155" t="str">
        <f t="shared" si="109"/>
        <v/>
      </c>
      <c r="AI58" s="155" t="str">
        <f t="shared" si="109"/>
        <v/>
      </c>
      <c r="AJ58" s="155" t="str">
        <f t="shared" si="109"/>
        <v/>
      </c>
      <c r="AK58" s="155" t="str">
        <f t="shared" si="109"/>
        <v/>
      </c>
      <c r="AL58" s="155" t="str">
        <f t="shared" si="109"/>
        <v/>
      </c>
      <c r="AM58" s="155" t="str">
        <f t="shared" si="109"/>
        <v/>
      </c>
      <c r="AN58" s="114" t="str">
        <f t="shared" si="109"/>
        <v/>
      </c>
      <c r="AO58" s="114" t="str">
        <f t="shared" si="109"/>
        <v/>
      </c>
      <c r="AP58" s="114" t="str">
        <f t="shared" si="109"/>
        <v/>
      </c>
      <c r="AQ58" s="261">
        <f t="shared" ref="AQ58" si="110">COUNTA(L59:AP59)</f>
        <v>0</v>
      </c>
      <c r="AR58" s="261" t="str">
        <f t="shared" ref="AR58" si="111">IF(COUNTIF(L59:AP59,"A")*BB$9+COUNTIF(L59:AP59,"B")*$BB$10+COUNTIF(L59:AP59,"C")*$BB$11+COUNTIF(L59:AP59,"D")*$BB$12+COUNTIF(L59:AP59,"E")*$BB$13+COUNTIF(L59:AP59,"F")*$BB$14+COUNTIF(L59:AP59,"G")*$BB$15+COUNTIF(L59:AP59,"H")*$BB$16+COUNTIF(L59:AP59,"I")*$BB$17+COUNTIF(L59:AP59,"J")*$BB$18+COUNTIF(L59:AP59,"K")*$BB$19+COUNTIF(L59:AP59,"L")*$BB$20+COUNTIF(L59:AP59,"M")*$BB$21+COUNTIF(L59:AP59,"N")*$BB$22+COUNTIF(L59:AP59,"O")*$BB$23+COUNTIF(L59:AP59,"P")*$BB$24+COUNTIF(L59:AP59,"Q")*$BB$25+COUNTIF(L59:AP59,"R")*$BB$26+COUNTIF(L59:AP59,"S")*$BB$27+COUNTIF(L59:AP59,"T")=0,"",COUNTIF(L59:AP59,"A")*BB$9+COUNTIF(L59:AP59,"B")*$BB$10+COUNTIF(L59:AP59,"C")*$BB$11+COUNTIF(L59:AP59,"D")*$BB$12+COUNTIF(L59:AP59,"E")*$BB$13+COUNTIF(L59:AP59,"F")*$BB$14+COUNTIF(L59:AP59,"G")*$BB$15+COUNTIF(L59:AP59,"H")*$BB$16+COUNTIF(L59:AP59,"I")*$BB$17+COUNTIF(L59:AP59,"J")*$BB$18+COUNTIF(L59:AP59,"K")*$BB$19+COUNTIF(L59:AP59,"L")*$BB$20+COUNTIF(L59:AP59,"M")*$BB$21+COUNTIF(L59:AP59,"N")*$BB$22+COUNTIF(L59:AP59,"O")*$BB$23+COUNTIF(L59:AP59,"P")*$BB$24+COUNTIF(L59:AP59,"Q")*$BB$25+COUNTIF(L59:AP59,"R")*$BB$26+COUNTIF(L59:AP59,"S")*$BB$27+COUNTIF(L59:AP59,"T")*$BB$28)</f>
        <v/>
      </c>
      <c r="AS58" s="263">
        <f t="shared" ref="AS58" si="112">AQ58*AS$2</f>
        <v>0</v>
      </c>
      <c r="AT58" s="267"/>
      <c r="AU58" s="274"/>
      <c r="AV58" s="226" t="e">
        <f t="shared" ref="AV58" si="113">AR58+AS58</f>
        <v>#VALUE!</v>
      </c>
      <c r="BJ58" s="1"/>
    </row>
    <row r="59" spans="1:62" ht="28" customHeight="1" thickBot="1" x14ac:dyDescent="0.25">
      <c r="A59" s="233"/>
      <c r="B59" s="174"/>
      <c r="C59" s="175" t="str">
        <f>IF(B59="","",DATEDIF(B59,$AZ$38,"y"))</f>
        <v/>
      </c>
      <c r="D59" s="258" t="s">
        <v>87</v>
      </c>
      <c r="E59" s="259"/>
      <c r="F59" s="260"/>
      <c r="G59" s="255"/>
      <c r="H59" s="256"/>
      <c r="I59" s="256"/>
      <c r="J59" s="256"/>
      <c r="K59" s="257"/>
      <c r="L59" s="46"/>
      <c r="M59" s="46"/>
      <c r="N59" s="46"/>
      <c r="O59" s="46"/>
      <c r="P59" s="46"/>
      <c r="Q59" s="46"/>
      <c r="R59" s="46"/>
      <c r="S59" s="46"/>
      <c r="T59" s="46"/>
      <c r="U59" s="46"/>
      <c r="V59" s="46"/>
      <c r="W59" s="46"/>
      <c r="X59" s="46"/>
      <c r="Y59" s="46"/>
      <c r="Z59" s="46"/>
      <c r="AA59" s="46"/>
      <c r="AB59" s="46"/>
      <c r="AC59" s="46"/>
      <c r="AD59" s="46"/>
      <c r="AE59" s="46"/>
      <c r="AF59" s="46"/>
      <c r="AG59" s="46"/>
      <c r="AH59" s="46"/>
      <c r="AI59" s="46"/>
      <c r="AJ59" s="46"/>
      <c r="AK59" s="46"/>
      <c r="AL59" s="46"/>
      <c r="AM59" s="46"/>
      <c r="AN59" s="46"/>
      <c r="AO59" s="46"/>
      <c r="AP59" s="46"/>
      <c r="AQ59" s="262"/>
      <c r="AR59" s="262"/>
      <c r="AS59" s="264"/>
      <c r="AT59" s="268"/>
      <c r="AU59" s="275"/>
      <c r="AV59" s="227"/>
      <c r="BJ59" s="1"/>
    </row>
    <row r="60" spans="1:62" ht="28" customHeight="1" thickBot="1" x14ac:dyDescent="0.25">
      <c r="A60" s="233">
        <v>27</v>
      </c>
      <c r="B60" s="234"/>
      <c r="C60" s="235"/>
      <c r="D60" s="6"/>
      <c r="E60" s="7"/>
      <c r="F60" s="7"/>
      <c r="G60" s="7"/>
      <c r="H60" s="7"/>
      <c r="I60" s="7"/>
      <c r="J60" s="7"/>
      <c r="K60" s="115" t="str">
        <f>IF(COUNTA(D60:J60)=0,"",COUNTA(D60:J60))</f>
        <v/>
      </c>
      <c r="L60" s="114" t="str">
        <f t="shared" ref="L60:AP60" si="114">IF(L$7="","",IF( HLOOKUP(L$7,$D$7:$J$219,2*$A60,FALSE)="","","○"))</f>
        <v/>
      </c>
      <c r="M60" s="114" t="str">
        <f t="shared" si="114"/>
        <v/>
      </c>
      <c r="N60" s="114" t="str">
        <f t="shared" si="114"/>
        <v/>
      </c>
      <c r="O60" s="114" t="str">
        <f t="shared" si="114"/>
        <v/>
      </c>
      <c r="P60" s="114" t="str">
        <f t="shared" si="114"/>
        <v/>
      </c>
      <c r="Q60" s="114" t="str">
        <f t="shared" si="114"/>
        <v/>
      </c>
      <c r="R60" s="114" t="str">
        <f t="shared" si="114"/>
        <v/>
      </c>
      <c r="S60" s="155" t="str">
        <f t="shared" si="114"/>
        <v/>
      </c>
      <c r="T60" s="155" t="str">
        <f t="shared" si="114"/>
        <v/>
      </c>
      <c r="U60" s="155" t="str">
        <f t="shared" si="114"/>
        <v/>
      </c>
      <c r="V60" s="155" t="str">
        <f t="shared" si="114"/>
        <v/>
      </c>
      <c r="W60" s="155" t="str">
        <f t="shared" si="114"/>
        <v/>
      </c>
      <c r="X60" s="155" t="str">
        <f t="shared" si="114"/>
        <v/>
      </c>
      <c r="Y60" s="155" t="str">
        <f t="shared" si="114"/>
        <v/>
      </c>
      <c r="Z60" s="114" t="str">
        <f t="shared" si="114"/>
        <v/>
      </c>
      <c r="AA60" s="114" t="str">
        <f t="shared" si="114"/>
        <v/>
      </c>
      <c r="AB60" s="114" t="str">
        <f t="shared" si="114"/>
        <v/>
      </c>
      <c r="AC60" s="114" t="str">
        <f t="shared" si="114"/>
        <v/>
      </c>
      <c r="AD60" s="114" t="str">
        <f t="shared" si="114"/>
        <v/>
      </c>
      <c r="AE60" s="114" t="str">
        <f t="shared" si="114"/>
        <v/>
      </c>
      <c r="AF60" s="114" t="str">
        <f t="shared" si="114"/>
        <v/>
      </c>
      <c r="AG60" s="155" t="str">
        <f t="shared" si="114"/>
        <v/>
      </c>
      <c r="AH60" s="155" t="str">
        <f t="shared" si="114"/>
        <v/>
      </c>
      <c r="AI60" s="155" t="str">
        <f t="shared" si="114"/>
        <v/>
      </c>
      <c r="AJ60" s="155" t="str">
        <f t="shared" si="114"/>
        <v/>
      </c>
      <c r="AK60" s="155" t="str">
        <f t="shared" si="114"/>
        <v/>
      </c>
      <c r="AL60" s="155" t="str">
        <f t="shared" si="114"/>
        <v/>
      </c>
      <c r="AM60" s="155" t="str">
        <f t="shared" si="114"/>
        <v/>
      </c>
      <c r="AN60" s="114" t="str">
        <f t="shared" si="114"/>
        <v/>
      </c>
      <c r="AO60" s="114" t="str">
        <f t="shared" si="114"/>
        <v/>
      </c>
      <c r="AP60" s="114" t="str">
        <f t="shared" si="114"/>
        <v/>
      </c>
      <c r="AQ60" s="261">
        <f t="shared" ref="AQ60" si="115">COUNTA(L61:AP61)</f>
        <v>0</v>
      </c>
      <c r="AR60" s="261" t="str">
        <f t="shared" ref="AR60" si="116">IF(COUNTIF(L61:AP61,"A")*BB$9+COUNTIF(L61:AP61,"B")*$BB$10+COUNTIF(L61:AP61,"C")*$BB$11+COUNTIF(L61:AP61,"D")*$BB$12+COUNTIF(L61:AP61,"E")*$BB$13+COUNTIF(L61:AP61,"F")*$BB$14+COUNTIF(L61:AP61,"G")*$BB$15+COUNTIF(L61:AP61,"H")*$BB$16+COUNTIF(L61:AP61,"I")*$BB$17+COUNTIF(L61:AP61,"J")*$BB$18+COUNTIF(L61:AP61,"K")*$BB$19+COUNTIF(L61:AP61,"L")*$BB$20+COUNTIF(L61:AP61,"M")*$BB$21+COUNTIF(L61:AP61,"N")*$BB$22+COUNTIF(L61:AP61,"O")*$BB$23+COUNTIF(L61:AP61,"P")*$BB$24+COUNTIF(L61:AP61,"Q")*$BB$25+COUNTIF(L61:AP61,"R")*$BB$26+COUNTIF(L61:AP61,"S")*$BB$27+COUNTIF(L61:AP61,"T")=0,"",COUNTIF(L61:AP61,"A")*BB$9+COUNTIF(L61:AP61,"B")*$BB$10+COUNTIF(L61:AP61,"C")*$BB$11+COUNTIF(L61:AP61,"D")*$BB$12+COUNTIF(L61:AP61,"E")*$BB$13+COUNTIF(L61:AP61,"F")*$BB$14+COUNTIF(L61:AP61,"G")*$BB$15+COUNTIF(L61:AP61,"H")*$BB$16+COUNTIF(L61:AP61,"I")*$BB$17+COUNTIF(L61:AP61,"J")*$BB$18+COUNTIF(L61:AP61,"K")*$BB$19+COUNTIF(L61:AP61,"L")*$BB$20+COUNTIF(L61:AP61,"M")*$BB$21+COUNTIF(L61:AP61,"N")*$BB$22+COUNTIF(L61:AP61,"O")*$BB$23+COUNTIF(L61:AP61,"P")*$BB$24+COUNTIF(L61:AP61,"Q")*$BB$25+COUNTIF(L61:AP61,"R")*$BB$26+COUNTIF(L61:AP61,"S")*$BB$27+COUNTIF(L61:AP61,"T")*$BB$28)</f>
        <v/>
      </c>
      <c r="AS60" s="263">
        <f t="shared" ref="AS60" si="117">AQ60*AS$2</f>
        <v>0</v>
      </c>
      <c r="AT60" s="267"/>
      <c r="AU60" s="274"/>
      <c r="AV60" s="226" t="e">
        <f t="shared" ref="AV60" si="118">AR60+AS60</f>
        <v>#VALUE!</v>
      </c>
      <c r="BJ60" s="1"/>
    </row>
    <row r="61" spans="1:62" ht="28" customHeight="1" thickBot="1" x14ac:dyDescent="0.25">
      <c r="A61" s="233"/>
      <c r="B61" s="174"/>
      <c r="C61" s="175" t="str">
        <f>IF(B61="","",DATEDIF(B61,$AZ$38,"y"))</f>
        <v/>
      </c>
      <c r="D61" s="258" t="s">
        <v>87</v>
      </c>
      <c r="E61" s="259"/>
      <c r="F61" s="260"/>
      <c r="G61" s="255"/>
      <c r="H61" s="256"/>
      <c r="I61" s="256"/>
      <c r="J61" s="256"/>
      <c r="K61" s="257"/>
      <c r="L61" s="46"/>
      <c r="M61" s="46"/>
      <c r="N61" s="46"/>
      <c r="O61" s="46"/>
      <c r="P61" s="46"/>
      <c r="Q61" s="46"/>
      <c r="R61" s="46"/>
      <c r="S61" s="46"/>
      <c r="T61" s="46"/>
      <c r="U61" s="46"/>
      <c r="V61" s="46"/>
      <c r="W61" s="46"/>
      <c r="X61" s="46"/>
      <c r="Y61" s="46"/>
      <c r="Z61" s="46"/>
      <c r="AA61" s="46"/>
      <c r="AB61" s="46"/>
      <c r="AC61" s="46"/>
      <c r="AD61" s="46"/>
      <c r="AE61" s="46"/>
      <c r="AF61" s="46"/>
      <c r="AG61" s="46"/>
      <c r="AH61" s="46"/>
      <c r="AI61" s="46"/>
      <c r="AJ61" s="46"/>
      <c r="AK61" s="46"/>
      <c r="AL61" s="46"/>
      <c r="AM61" s="46"/>
      <c r="AN61" s="46"/>
      <c r="AO61" s="46"/>
      <c r="AP61" s="46"/>
      <c r="AQ61" s="262"/>
      <c r="AR61" s="262"/>
      <c r="AS61" s="264"/>
      <c r="AT61" s="268"/>
      <c r="AU61" s="275"/>
      <c r="AV61" s="227"/>
      <c r="BJ61" s="1"/>
    </row>
    <row r="62" spans="1:62" ht="28" customHeight="1" thickBot="1" x14ac:dyDescent="0.25">
      <c r="A62" s="233">
        <v>28</v>
      </c>
      <c r="B62" s="234"/>
      <c r="C62" s="235"/>
      <c r="D62" s="6"/>
      <c r="E62" s="7"/>
      <c r="F62" s="7"/>
      <c r="G62" s="7"/>
      <c r="H62" s="7"/>
      <c r="I62" s="7"/>
      <c r="J62" s="7"/>
      <c r="K62" s="115" t="str">
        <f>IF(COUNTA(D62:J62)=0,"",COUNTA(D62:J62))</f>
        <v/>
      </c>
      <c r="L62" s="114" t="str">
        <f t="shared" ref="L62:AP62" si="119">IF(L$7="","",IF( HLOOKUP(L$7,$D$7:$J$219,2*$A62,FALSE)="","","○"))</f>
        <v/>
      </c>
      <c r="M62" s="114" t="str">
        <f t="shared" si="119"/>
        <v/>
      </c>
      <c r="N62" s="114" t="str">
        <f t="shared" si="119"/>
        <v/>
      </c>
      <c r="O62" s="114" t="str">
        <f t="shared" si="119"/>
        <v/>
      </c>
      <c r="P62" s="114" t="str">
        <f t="shared" si="119"/>
        <v/>
      </c>
      <c r="Q62" s="114" t="str">
        <f t="shared" si="119"/>
        <v/>
      </c>
      <c r="R62" s="114" t="str">
        <f t="shared" si="119"/>
        <v/>
      </c>
      <c r="S62" s="155" t="str">
        <f t="shared" si="119"/>
        <v/>
      </c>
      <c r="T62" s="155" t="str">
        <f t="shared" si="119"/>
        <v/>
      </c>
      <c r="U62" s="155" t="str">
        <f t="shared" si="119"/>
        <v/>
      </c>
      <c r="V62" s="155" t="str">
        <f t="shared" si="119"/>
        <v/>
      </c>
      <c r="W62" s="155" t="str">
        <f t="shared" si="119"/>
        <v/>
      </c>
      <c r="X62" s="155" t="str">
        <f t="shared" si="119"/>
        <v/>
      </c>
      <c r="Y62" s="155" t="str">
        <f t="shared" si="119"/>
        <v/>
      </c>
      <c r="Z62" s="114" t="str">
        <f t="shared" si="119"/>
        <v/>
      </c>
      <c r="AA62" s="114" t="str">
        <f t="shared" si="119"/>
        <v/>
      </c>
      <c r="AB62" s="114" t="str">
        <f t="shared" si="119"/>
        <v/>
      </c>
      <c r="AC62" s="114" t="str">
        <f t="shared" si="119"/>
        <v/>
      </c>
      <c r="AD62" s="114" t="str">
        <f t="shared" si="119"/>
        <v/>
      </c>
      <c r="AE62" s="114" t="str">
        <f t="shared" si="119"/>
        <v/>
      </c>
      <c r="AF62" s="114" t="str">
        <f t="shared" si="119"/>
        <v/>
      </c>
      <c r="AG62" s="155" t="str">
        <f t="shared" si="119"/>
        <v/>
      </c>
      <c r="AH62" s="155" t="str">
        <f t="shared" si="119"/>
        <v/>
      </c>
      <c r="AI62" s="155" t="str">
        <f t="shared" si="119"/>
        <v/>
      </c>
      <c r="AJ62" s="155" t="str">
        <f t="shared" si="119"/>
        <v/>
      </c>
      <c r="AK62" s="155" t="str">
        <f t="shared" si="119"/>
        <v/>
      </c>
      <c r="AL62" s="155" t="str">
        <f t="shared" si="119"/>
        <v/>
      </c>
      <c r="AM62" s="155" t="str">
        <f t="shared" si="119"/>
        <v/>
      </c>
      <c r="AN62" s="114" t="str">
        <f t="shared" si="119"/>
        <v/>
      </c>
      <c r="AO62" s="114" t="str">
        <f t="shared" si="119"/>
        <v/>
      </c>
      <c r="AP62" s="114" t="str">
        <f t="shared" si="119"/>
        <v/>
      </c>
      <c r="AQ62" s="261">
        <f t="shared" ref="AQ62" si="120">COUNTA(L63:AP63)</f>
        <v>0</v>
      </c>
      <c r="AR62" s="261" t="str">
        <f t="shared" ref="AR62" si="121">IF(COUNTIF(L63:AP63,"A")*BB$9+COUNTIF(L63:AP63,"B")*$BB$10+COUNTIF(L63:AP63,"C")*$BB$11+COUNTIF(L63:AP63,"D")*$BB$12+COUNTIF(L63:AP63,"E")*$BB$13+COUNTIF(L63:AP63,"F")*$BB$14+COUNTIF(L63:AP63,"G")*$BB$15+COUNTIF(L63:AP63,"H")*$BB$16+COUNTIF(L63:AP63,"I")*$BB$17+COUNTIF(L63:AP63,"J")*$BB$18+COUNTIF(L63:AP63,"K")*$BB$19+COUNTIF(L63:AP63,"L")*$BB$20+COUNTIF(L63:AP63,"M")*$BB$21+COUNTIF(L63:AP63,"N")*$BB$22+COUNTIF(L63:AP63,"O")*$BB$23+COUNTIF(L63:AP63,"P")*$BB$24+COUNTIF(L63:AP63,"Q")*$BB$25+COUNTIF(L63:AP63,"R")*$BB$26+COUNTIF(L63:AP63,"S")*$BB$27+COUNTIF(L63:AP63,"T")=0,"",COUNTIF(L63:AP63,"A")*BB$9+COUNTIF(L63:AP63,"B")*$BB$10+COUNTIF(L63:AP63,"C")*$BB$11+COUNTIF(L63:AP63,"D")*$BB$12+COUNTIF(L63:AP63,"E")*$BB$13+COUNTIF(L63:AP63,"F")*$BB$14+COUNTIF(L63:AP63,"G")*$BB$15+COUNTIF(L63:AP63,"H")*$BB$16+COUNTIF(L63:AP63,"I")*$BB$17+COUNTIF(L63:AP63,"J")*$BB$18+COUNTIF(L63:AP63,"K")*$BB$19+COUNTIF(L63:AP63,"L")*$BB$20+COUNTIF(L63:AP63,"M")*$BB$21+COUNTIF(L63:AP63,"N")*$BB$22+COUNTIF(L63:AP63,"O")*$BB$23+COUNTIF(L63:AP63,"P")*$BB$24+COUNTIF(L63:AP63,"Q")*$BB$25+COUNTIF(L63:AP63,"R")*$BB$26+COUNTIF(L63:AP63,"S")*$BB$27+COUNTIF(L63:AP63,"T")*$BB$28)</f>
        <v/>
      </c>
      <c r="AS62" s="263">
        <f t="shared" ref="AS62" si="122">AQ62*AS$2</f>
        <v>0</v>
      </c>
      <c r="AT62" s="267"/>
      <c r="AU62" s="274"/>
      <c r="AV62" s="226" t="e">
        <f t="shared" ref="AV62" si="123">AR62+AS62</f>
        <v>#VALUE!</v>
      </c>
      <c r="BJ62" s="1"/>
    </row>
    <row r="63" spans="1:62" ht="28" customHeight="1" thickBot="1" x14ac:dyDescent="0.25">
      <c r="A63" s="233"/>
      <c r="B63" s="174"/>
      <c r="C63" s="175" t="str">
        <f>IF(B63="","",DATEDIF(B63,$AZ$38,"y"))</f>
        <v/>
      </c>
      <c r="D63" s="258" t="s">
        <v>87</v>
      </c>
      <c r="E63" s="259"/>
      <c r="F63" s="260"/>
      <c r="G63" s="255"/>
      <c r="H63" s="256"/>
      <c r="I63" s="256"/>
      <c r="J63" s="256"/>
      <c r="K63" s="257"/>
      <c r="L63" s="46"/>
      <c r="M63" s="46"/>
      <c r="N63" s="46"/>
      <c r="O63" s="46"/>
      <c r="P63" s="46"/>
      <c r="Q63" s="46"/>
      <c r="R63" s="46"/>
      <c r="S63" s="46"/>
      <c r="T63" s="46"/>
      <c r="U63" s="46"/>
      <c r="V63" s="46"/>
      <c r="W63" s="46"/>
      <c r="X63" s="46"/>
      <c r="Y63" s="46"/>
      <c r="Z63" s="46"/>
      <c r="AA63" s="46"/>
      <c r="AB63" s="46"/>
      <c r="AC63" s="46"/>
      <c r="AD63" s="46"/>
      <c r="AE63" s="46"/>
      <c r="AF63" s="46"/>
      <c r="AG63" s="46"/>
      <c r="AH63" s="46"/>
      <c r="AI63" s="46"/>
      <c r="AJ63" s="46"/>
      <c r="AK63" s="46"/>
      <c r="AL63" s="46"/>
      <c r="AM63" s="46"/>
      <c r="AN63" s="46"/>
      <c r="AO63" s="46"/>
      <c r="AP63" s="46"/>
      <c r="AQ63" s="262"/>
      <c r="AR63" s="262"/>
      <c r="AS63" s="264"/>
      <c r="AT63" s="268"/>
      <c r="AU63" s="275"/>
      <c r="AV63" s="227"/>
    </row>
    <row r="64" spans="1:62" ht="28" customHeight="1" thickBot="1" x14ac:dyDescent="0.25">
      <c r="A64" s="233">
        <v>29</v>
      </c>
      <c r="B64" s="234"/>
      <c r="C64" s="235"/>
      <c r="D64" s="6"/>
      <c r="E64" s="7"/>
      <c r="F64" s="7"/>
      <c r="G64" s="17"/>
      <c r="H64" s="17"/>
      <c r="I64" s="17"/>
      <c r="J64" s="17"/>
      <c r="K64" s="113" t="str">
        <f>IF(COUNTA(D64:J64)=0,"",COUNTA(D64:J64))</f>
        <v/>
      </c>
      <c r="L64" s="114" t="str">
        <f t="shared" ref="L64:AP64" si="124">IF(L$7="","",IF( HLOOKUP(L$7,$D$7:$J$219,2*$A64,FALSE)="","","○"))</f>
        <v/>
      </c>
      <c r="M64" s="114" t="str">
        <f t="shared" si="124"/>
        <v/>
      </c>
      <c r="N64" s="114" t="str">
        <f t="shared" si="124"/>
        <v/>
      </c>
      <c r="O64" s="114" t="str">
        <f t="shared" si="124"/>
        <v/>
      </c>
      <c r="P64" s="114" t="str">
        <f t="shared" si="124"/>
        <v/>
      </c>
      <c r="Q64" s="114" t="str">
        <f t="shared" si="124"/>
        <v/>
      </c>
      <c r="R64" s="114" t="str">
        <f t="shared" si="124"/>
        <v/>
      </c>
      <c r="S64" s="155" t="str">
        <f t="shared" si="124"/>
        <v/>
      </c>
      <c r="T64" s="155" t="str">
        <f t="shared" si="124"/>
        <v/>
      </c>
      <c r="U64" s="155" t="str">
        <f t="shared" si="124"/>
        <v/>
      </c>
      <c r="V64" s="155" t="str">
        <f t="shared" si="124"/>
        <v/>
      </c>
      <c r="W64" s="155" t="str">
        <f t="shared" si="124"/>
        <v/>
      </c>
      <c r="X64" s="155" t="str">
        <f t="shared" si="124"/>
        <v/>
      </c>
      <c r="Y64" s="155" t="str">
        <f t="shared" si="124"/>
        <v/>
      </c>
      <c r="Z64" s="114" t="str">
        <f t="shared" si="124"/>
        <v/>
      </c>
      <c r="AA64" s="114" t="str">
        <f t="shared" si="124"/>
        <v/>
      </c>
      <c r="AB64" s="114" t="str">
        <f t="shared" si="124"/>
        <v/>
      </c>
      <c r="AC64" s="114" t="str">
        <f t="shared" si="124"/>
        <v/>
      </c>
      <c r="AD64" s="114" t="str">
        <f t="shared" si="124"/>
        <v/>
      </c>
      <c r="AE64" s="114" t="str">
        <f t="shared" si="124"/>
        <v/>
      </c>
      <c r="AF64" s="114" t="str">
        <f t="shared" si="124"/>
        <v/>
      </c>
      <c r="AG64" s="155" t="str">
        <f t="shared" si="124"/>
        <v/>
      </c>
      <c r="AH64" s="155" t="str">
        <f t="shared" si="124"/>
        <v/>
      </c>
      <c r="AI64" s="155" t="str">
        <f t="shared" si="124"/>
        <v/>
      </c>
      <c r="AJ64" s="155" t="str">
        <f t="shared" si="124"/>
        <v/>
      </c>
      <c r="AK64" s="155" t="str">
        <f t="shared" si="124"/>
        <v/>
      </c>
      <c r="AL64" s="155" t="str">
        <f t="shared" si="124"/>
        <v/>
      </c>
      <c r="AM64" s="155" t="str">
        <f t="shared" si="124"/>
        <v/>
      </c>
      <c r="AN64" s="114" t="str">
        <f t="shared" si="124"/>
        <v/>
      </c>
      <c r="AO64" s="114" t="str">
        <f t="shared" si="124"/>
        <v/>
      </c>
      <c r="AP64" s="114" t="str">
        <f t="shared" si="124"/>
        <v/>
      </c>
      <c r="AQ64" s="261">
        <f t="shared" ref="AQ64" si="125">COUNTA(L65:AP65)</f>
        <v>0</v>
      </c>
      <c r="AR64" s="261" t="str">
        <f t="shared" ref="AR64" si="126">IF(COUNTIF(L65:AP65,"A")*BB$9+COUNTIF(L65:AP65,"B")*$BB$10+COUNTIF(L65:AP65,"C")*$BB$11+COUNTIF(L65:AP65,"D")*$BB$12+COUNTIF(L65:AP65,"E")*$BB$13+COUNTIF(L65:AP65,"F")*$BB$14+COUNTIF(L65:AP65,"G")*$BB$15+COUNTIF(L65:AP65,"H")*$BB$16+COUNTIF(L65:AP65,"I")*$BB$17+COUNTIF(L65:AP65,"J")*$BB$18+COUNTIF(L65:AP65,"K")*$BB$19+COUNTIF(L65:AP65,"L")*$BB$20+COUNTIF(L65:AP65,"M")*$BB$21+COUNTIF(L65:AP65,"N")*$BB$22+COUNTIF(L65:AP65,"O")*$BB$23+COUNTIF(L65:AP65,"P")*$BB$24+COUNTIF(L65:AP65,"Q")*$BB$25+COUNTIF(L65:AP65,"R")*$BB$26+COUNTIF(L65:AP65,"S")*$BB$27+COUNTIF(L65:AP65,"T")=0,"",COUNTIF(L65:AP65,"A")*BB$9+COUNTIF(L65:AP65,"B")*$BB$10+COUNTIF(L65:AP65,"C")*$BB$11+COUNTIF(L65:AP65,"D")*$BB$12+COUNTIF(L65:AP65,"E")*$BB$13+COUNTIF(L65:AP65,"F")*$BB$14+COUNTIF(L65:AP65,"G")*$BB$15+COUNTIF(L65:AP65,"H")*$BB$16+COUNTIF(L65:AP65,"I")*$BB$17+COUNTIF(L65:AP65,"J")*$BB$18+COUNTIF(L65:AP65,"K")*$BB$19+COUNTIF(L65:AP65,"L")*$BB$20+COUNTIF(L65:AP65,"M")*$BB$21+COUNTIF(L65:AP65,"N")*$BB$22+COUNTIF(L65:AP65,"O")*$BB$23+COUNTIF(L65:AP65,"P")*$BB$24+COUNTIF(L65:AP65,"Q")*$BB$25+COUNTIF(L65:AP65,"R")*$BB$26+COUNTIF(L65:AP65,"S")*$BB$27+COUNTIF(L65:AP65,"T")*$BB$28)</f>
        <v/>
      </c>
      <c r="AS64" s="263">
        <f t="shared" ref="AS64" si="127">AQ64*AS$2</f>
        <v>0</v>
      </c>
      <c r="AT64" s="267"/>
      <c r="AU64" s="274"/>
      <c r="AV64" s="226" t="e">
        <f t="shared" ref="AV64" si="128">AR64+AS64</f>
        <v>#VALUE!</v>
      </c>
    </row>
    <row r="65" spans="1:48" ht="28" customHeight="1" thickBot="1" x14ac:dyDescent="0.25">
      <c r="A65" s="233"/>
      <c r="B65" s="174"/>
      <c r="C65" s="175" t="str">
        <f>IF(B65="","",DATEDIF(B65,$AZ$38,"y"))</f>
        <v/>
      </c>
      <c r="D65" s="258" t="s">
        <v>87</v>
      </c>
      <c r="E65" s="259"/>
      <c r="F65" s="260"/>
      <c r="G65" s="255"/>
      <c r="H65" s="256"/>
      <c r="I65" s="256"/>
      <c r="J65" s="256"/>
      <c r="K65" s="257"/>
      <c r="L65" s="46"/>
      <c r="M65" s="46"/>
      <c r="N65" s="46"/>
      <c r="O65" s="46"/>
      <c r="P65" s="46"/>
      <c r="Q65" s="46"/>
      <c r="R65" s="46"/>
      <c r="S65" s="46"/>
      <c r="T65" s="46"/>
      <c r="U65" s="46"/>
      <c r="V65" s="46"/>
      <c r="W65" s="46"/>
      <c r="X65" s="46"/>
      <c r="Y65" s="46"/>
      <c r="Z65" s="46"/>
      <c r="AA65" s="46"/>
      <c r="AB65" s="46"/>
      <c r="AC65" s="46"/>
      <c r="AD65" s="46"/>
      <c r="AE65" s="46"/>
      <c r="AF65" s="46"/>
      <c r="AG65" s="46"/>
      <c r="AH65" s="46"/>
      <c r="AI65" s="46"/>
      <c r="AJ65" s="46"/>
      <c r="AK65" s="46"/>
      <c r="AL65" s="46"/>
      <c r="AM65" s="46"/>
      <c r="AN65" s="46"/>
      <c r="AO65" s="46"/>
      <c r="AP65" s="46"/>
      <c r="AQ65" s="262"/>
      <c r="AR65" s="262"/>
      <c r="AS65" s="264"/>
      <c r="AT65" s="268"/>
      <c r="AU65" s="275"/>
      <c r="AV65" s="227"/>
    </row>
    <row r="66" spans="1:48" ht="28" customHeight="1" thickBot="1" x14ac:dyDescent="0.25">
      <c r="A66" s="233">
        <v>30</v>
      </c>
      <c r="B66" s="234"/>
      <c r="C66" s="235"/>
      <c r="D66" s="6"/>
      <c r="E66" s="7"/>
      <c r="F66" s="7"/>
      <c r="G66" s="7"/>
      <c r="H66" s="7"/>
      <c r="I66" s="7"/>
      <c r="J66" s="7"/>
      <c r="K66" s="115" t="str">
        <f>IF(COUNTA(D66:J66)=0,"",COUNTA(D66:J66))</f>
        <v/>
      </c>
      <c r="L66" s="114" t="str">
        <f t="shared" ref="L66:AP66" si="129">IF(L$7="","",IF( HLOOKUP(L$7,$D$7:$J$219,2*$A66,FALSE)="","","○"))</f>
        <v/>
      </c>
      <c r="M66" s="114" t="str">
        <f t="shared" si="129"/>
        <v/>
      </c>
      <c r="N66" s="114" t="str">
        <f t="shared" si="129"/>
        <v/>
      </c>
      <c r="O66" s="114" t="str">
        <f t="shared" si="129"/>
        <v/>
      </c>
      <c r="P66" s="114" t="str">
        <f t="shared" si="129"/>
        <v/>
      </c>
      <c r="Q66" s="114" t="str">
        <f t="shared" si="129"/>
        <v/>
      </c>
      <c r="R66" s="114" t="str">
        <f t="shared" si="129"/>
        <v/>
      </c>
      <c r="S66" s="155" t="str">
        <f t="shared" si="129"/>
        <v/>
      </c>
      <c r="T66" s="155" t="str">
        <f t="shared" si="129"/>
        <v/>
      </c>
      <c r="U66" s="155" t="str">
        <f t="shared" si="129"/>
        <v/>
      </c>
      <c r="V66" s="155" t="str">
        <f t="shared" si="129"/>
        <v/>
      </c>
      <c r="W66" s="155" t="str">
        <f t="shared" si="129"/>
        <v/>
      </c>
      <c r="X66" s="155" t="str">
        <f t="shared" si="129"/>
        <v/>
      </c>
      <c r="Y66" s="155" t="str">
        <f t="shared" si="129"/>
        <v/>
      </c>
      <c r="Z66" s="114" t="str">
        <f t="shared" si="129"/>
        <v/>
      </c>
      <c r="AA66" s="114" t="str">
        <f t="shared" si="129"/>
        <v/>
      </c>
      <c r="AB66" s="114" t="str">
        <f t="shared" si="129"/>
        <v/>
      </c>
      <c r="AC66" s="114" t="str">
        <f t="shared" si="129"/>
        <v/>
      </c>
      <c r="AD66" s="114" t="str">
        <f t="shared" si="129"/>
        <v/>
      </c>
      <c r="AE66" s="114" t="str">
        <f t="shared" si="129"/>
        <v/>
      </c>
      <c r="AF66" s="114" t="str">
        <f t="shared" si="129"/>
        <v/>
      </c>
      <c r="AG66" s="155" t="str">
        <f t="shared" si="129"/>
        <v/>
      </c>
      <c r="AH66" s="155" t="str">
        <f t="shared" si="129"/>
        <v/>
      </c>
      <c r="AI66" s="155" t="str">
        <f t="shared" si="129"/>
        <v/>
      </c>
      <c r="AJ66" s="155" t="str">
        <f t="shared" si="129"/>
        <v/>
      </c>
      <c r="AK66" s="155" t="str">
        <f t="shared" si="129"/>
        <v/>
      </c>
      <c r="AL66" s="155" t="str">
        <f t="shared" si="129"/>
        <v/>
      </c>
      <c r="AM66" s="155" t="str">
        <f t="shared" si="129"/>
        <v/>
      </c>
      <c r="AN66" s="114" t="str">
        <f t="shared" si="129"/>
        <v/>
      </c>
      <c r="AO66" s="114" t="str">
        <f t="shared" si="129"/>
        <v/>
      </c>
      <c r="AP66" s="114" t="str">
        <f t="shared" si="129"/>
        <v/>
      </c>
      <c r="AQ66" s="261">
        <f t="shared" ref="AQ66" si="130">COUNTA(L67:AP67)</f>
        <v>0</v>
      </c>
      <c r="AR66" s="261" t="str">
        <f t="shared" ref="AR66" si="131">IF(COUNTIF(L67:AP67,"A")*BB$9+COUNTIF(L67:AP67,"B")*$BB$10+COUNTIF(L67:AP67,"C")*$BB$11+COUNTIF(L67:AP67,"D")*$BB$12+COUNTIF(L67:AP67,"E")*$BB$13+COUNTIF(L67:AP67,"F")*$BB$14+COUNTIF(L67:AP67,"G")*$BB$15+COUNTIF(L67:AP67,"H")*$BB$16+COUNTIF(L67:AP67,"I")*$BB$17+COUNTIF(L67:AP67,"J")*$BB$18+COUNTIF(L67:AP67,"K")*$BB$19+COUNTIF(L67:AP67,"L")*$BB$20+COUNTIF(L67:AP67,"M")*$BB$21+COUNTIF(L67:AP67,"N")*$BB$22+COUNTIF(L67:AP67,"O")*$BB$23+COUNTIF(L67:AP67,"P")*$BB$24+COUNTIF(L67:AP67,"Q")*$BB$25+COUNTIF(L67:AP67,"R")*$BB$26+COUNTIF(L67:AP67,"S")*$BB$27+COUNTIF(L67:AP67,"T")=0,"",COUNTIF(L67:AP67,"A")*BB$9+COUNTIF(L67:AP67,"B")*$BB$10+COUNTIF(L67:AP67,"C")*$BB$11+COUNTIF(L67:AP67,"D")*$BB$12+COUNTIF(L67:AP67,"E")*$BB$13+COUNTIF(L67:AP67,"F")*$BB$14+COUNTIF(L67:AP67,"G")*$BB$15+COUNTIF(L67:AP67,"H")*$BB$16+COUNTIF(L67:AP67,"I")*$BB$17+COUNTIF(L67:AP67,"J")*$BB$18+COUNTIF(L67:AP67,"K")*$BB$19+COUNTIF(L67:AP67,"L")*$BB$20+COUNTIF(L67:AP67,"M")*$BB$21+COUNTIF(L67:AP67,"N")*$BB$22+COUNTIF(L67:AP67,"O")*$BB$23+COUNTIF(L67:AP67,"P")*$BB$24+COUNTIF(L67:AP67,"Q")*$BB$25+COUNTIF(L67:AP67,"R")*$BB$26+COUNTIF(L67:AP67,"S")*$BB$27+COUNTIF(L67:AP67,"T")*$BB$28)</f>
        <v/>
      </c>
      <c r="AS66" s="263">
        <f t="shared" ref="AS66" si="132">AQ66*AS$2</f>
        <v>0</v>
      </c>
      <c r="AT66" s="267"/>
      <c r="AU66" s="274"/>
      <c r="AV66" s="226" t="e">
        <f t="shared" ref="AV66" si="133">AR66+AS66</f>
        <v>#VALUE!</v>
      </c>
    </row>
    <row r="67" spans="1:48" ht="28" customHeight="1" thickBot="1" x14ac:dyDescent="0.25">
      <c r="A67" s="233"/>
      <c r="B67" s="174"/>
      <c r="C67" s="175" t="str">
        <f>IF(B67="","",DATEDIF(B67,$AZ$38,"y"))</f>
        <v/>
      </c>
      <c r="D67" s="258" t="s">
        <v>87</v>
      </c>
      <c r="E67" s="259"/>
      <c r="F67" s="260"/>
      <c r="G67" s="255"/>
      <c r="H67" s="256"/>
      <c r="I67" s="256"/>
      <c r="J67" s="256"/>
      <c r="K67" s="257"/>
      <c r="L67" s="46"/>
      <c r="M67" s="46"/>
      <c r="N67" s="46"/>
      <c r="O67" s="46"/>
      <c r="P67" s="46"/>
      <c r="Q67" s="46"/>
      <c r="R67" s="46"/>
      <c r="S67" s="46"/>
      <c r="T67" s="46"/>
      <c r="U67" s="46"/>
      <c r="V67" s="46"/>
      <c r="W67" s="46"/>
      <c r="X67" s="46"/>
      <c r="Y67" s="46"/>
      <c r="Z67" s="46"/>
      <c r="AA67" s="46"/>
      <c r="AB67" s="46"/>
      <c r="AC67" s="46"/>
      <c r="AD67" s="46"/>
      <c r="AE67" s="46"/>
      <c r="AF67" s="46"/>
      <c r="AG67" s="46"/>
      <c r="AH67" s="46"/>
      <c r="AI67" s="46"/>
      <c r="AJ67" s="46"/>
      <c r="AK67" s="46"/>
      <c r="AL67" s="46"/>
      <c r="AM67" s="46"/>
      <c r="AN67" s="46"/>
      <c r="AO67" s="46"/>
      <c r="AP67" s="46"/>
      <c r="AQ67" s="262"/>
      <c r="AR67" s="262"/>
      <c r="AS67" s="264"/>
      <c r="AT67" s="268"/>
      <c r="AU67" s="275"/>
      <c r="AV67" s="227"/>
    </row>
    <row r="68" spans="1:48" ht="28" customHeight="1" thickBot="1" x14ac:dyDescent="0.25">
      <c r="A68" s="233">
        <v>31</v>
      </c>
      <c r="B68" s="234"/>
      <c r="C68" s="235"/>
      <c r="D68" s="6"/>
      <c r="E68" s="7"/>
      <c r="F68" s="7"/>
      <c r="G68" s="7"/>
      <c r="H68" s="7"/>
      <c r="I68" s="7"/>
      <c r="J68" s="7"/>
      <c r="K68" s="115" t="str">
        <f>IF(COUNTA(D68:J68)=0,"",COUNTA(D68:J68))</f>
        <v/>
      </c>
      <c r="L68" s="114" t="str">
        <f t="shared" ref="L68:AP68" si="134">IF(L$7="","",IF( HLOOKUP(L$7,$D$7:$J$219,2*$A68,FALSE)="","","○"))</f>
        <v/>
      </c>
      <c r="M68" s="114" t="str">
        <f t="shared" si="134"/>
        <v/>
      </c>
      <c r="N68" s="114" t="str">
        <f t="shared" si="134"/>
        <v/>
      </c>
      <c r="O68" s="114" t="str">
        <f t="shared" si="134"/>
        <v/>
      </c>
      <c r="P68" s="114" t="str">
        <f t="shared" si="134"/>
        <v/>
      </c>
      <c r="Q68" s="114" t="str">
        <f t="shared" si="134"/>
        <v/>
      </c>
      <c r="R68" s="114" t="str">
        <f t="shared" si="134"/>
        <v/>
      </c>
      <c r="S68" s="155" t="str">
        <f t="shared" si="134"/>
        <v/>
      </c>
      <c r="T68" s="155" t="str">
        <f t="shared" si="134"/>
        <v/>
      </c>
      <c r="U68" s="155" t="str">
        <f t="shared" si="134"/>
        <v/>
      </c>
      <c r="V68" s="155" t="str">
        <f t="shared" si="134"/>
        <v/>
      </c>
      <c r="W68" s="155" t="str">
        <f t="shared" si="134"/>
        <v/>
      </c>
      <c r="X68" s="155" t="str">
        <f t="shared" si="134"/>
        <v/>
      </c>
      <c r="Y68" s="155" t="str">
        <f t="shared" si="134"/>
        <v/>
      </c>
      <c r="Z68" s="114" t="str">
        <f t="shared" si="134"/>
        <v/>
      </c>
      <c r="AA68" s="114" t="str">
        <f t="shared" si="134"/>
        <v/>
      </c>
      <c r="AB68" s="114" t="str">
        <f t="shared" si="134"/>
        <v/>
      </c>
      <c r="AC68" s="114" t="str">
        <f t="shared" si="134"/>
        <v/>
      </c>
      <c r="AD68" s="114" t="str">
        <f t="shared" si="134"/>
        <v/>
      </c>
      <c r="AE68" s="114" t="str">
        <f t="shared" si="134"/>
        <v/>
      </c>
      <c r="AF68" s="114" t="str">
        <f t="shared" si="134"/>
        <v/>
      </c>
      <c r="AG68" s="155" t="str">
        <f t="shared" si="134"/>
        <v/>
      </c>
      <c r="AH68" s="155" t="str">
        <f t="shared" si="134"/>
        <v/>
      </c>
      <c r="AI68" s="155" t="str">
        <f t="shared" si="134"/>
        <v/>
      </c>
      <c r="AJ68" s="155" t="str">
        <f t="shared" si="134"/>
        <v/>
      </c>
      <c r="AK68" s="155" t="str">
        <f t="shared" si="134"/>
        <v/>
      </c>
      <c r="AL68" s="155" t="str">
        <f t="shared" si="134"/>
        <v/>
      </c>
      <c r="AM68" s="155" t="str">
        <f t="shared" si="134"/>
        <v/>
      </c>
      <c r="AN68" s="114" t="str">
        <f t="shared" si="134"/>
        <v/>
      </c>
      <c r="AO68" s="114" t="str">
        <f t="shared" si="134"/>
        <v/>
      </c>
      <c r="AP68" s="114" t="str">
        <f t="shared" si="134"/>
        <v/>
      </c>
      <c r="AQ68" s="261">
        <f t="shared" ref="AQ68" si="135">COUNTA(L69:AP69)</f>
        <v>0</v>
      </c>
      <c r="AR68" s="261" t="str">
        <f t="shared" ref="AR68" si="136">IF(COUNTIF(L69:AP69,"A")*BB$9+COUNTIF(L69:AP69,"B")*$BB$10+COUNTIF(L69:AP69,"C")*$BB$11+COUNTIF(L69:AP69,"D")*$BB$12+COUNTIF(L69:AP69,"E")*$BB$13+COUNTIF(L69:AP69,"F")*$BB$14+COUNTIF(L69:AP69,"G")*$BB$15+COUNTIF(L69:AP69,"H")*$BB$16+COUNTIF(L69:AP69,"I")*$BB$17+COUNTIF(L69:AP69,"J")*$BB$18+COUNTIF(L69:AP69,"K")*$BB$19+COUNTIF(L69:AP69,"L")*$BB$20+COUNTIF(L69:AP69,"M")*$BB$21+COUNTIF(L69:AP69,"N")*$BB$22+COUNTIF(L69:AP69,"O")*$BB$23+COUNTIF(L69:AP69,"P")*$BB$24+COUNTIF(L69:AP69,"Q")*$BB$25+COUNTIF(L69:AP69,"R")*$BB$26+COUNTIF(L69:AP69,"S")*$BB$27+COUNTIF(L69:AP69,"T")=0,"",COUNTIF(L69:AP69,"A")*BB$9+COUNTIF(L69:AP69,"B")*$BB$10+COUNTIF(L69:AP69,"C")*$BB$11+COUNTIF(L69:AP69,"D")*$BB$12+COUNTIF(L69:AP69,"E")*$BB$13+COUNTIF(L69:AP69,"F")*$BB$14+COUNTIF(L69:AP69,"G")*$BB$15+COUNTIF(L69:AP69,"H")*$BB$16+COUNTIF(L69:AP69,"I")*$BB$17+COUNTIF(L69:AP69,"J")*$BB$18+COUNTIF(L69:AP69,"K")*$BB$19+COUNTIF(L69:AP69,"L")*$BB$20+COUNTIF(L69:AP69,"M")*$BB$21+COUNTIF(L69:AP69,"N")*$BB$22+COUNTIF(L69:AP69,"O")*$BB$23+COUNTIF(L69:AP69,"P")*$BB$24+COUNTIF(L69:AP69,"Q")*$BB$25+COUNTIF(L69:AP69,"R")*$BB$26+COUNTIF(L69:AP69,"S")*$BB$27+COUNTIF(L69:AP69,"T")*$BB$28)</f>
        <v/>
      </c>
      <c r="AS68" s="263">
        <f t="shared" ref="AS68" si="137">AQ68*AS$2</f>
        <v>0</v>
      </c>
      <c r="AT68" s="267"/>
      <c r="AU68" s="274"/>
      <c r="AV68" s="226" t="e">
        <f t="shared" ref="AV68" si="138">AR68+AS68</f>
        <v>#VALUE!</v>
      </c>
    </row>
    <row r="69" spans="1:48" ht="28" customHeight="1" thickBot="1" x14ac:dyDescent="0.25">
      <c r="A69" s="233"/>
      <c r="B69" s="174"/>
      <c r="C69" s="175" t="str">
        <f>IF(B69="","",DATEDIF(B69,$AZ$38,"y"))</f>
        <v/>
      </c>
      <c r="D69" s="258" t="s">
        <v>87</v>
      </c>
      <c r="E69" s="259"/>
      <c r="F69" s="260"/>
      <c r="G69" s="255"/>
      <c r="H69" s="256"/>
      <c r="I69" s="256"/>
      <c r="J69" s="256"/>
      <c r="K69" s="257"/>
      <c r="L69" s="46"/>
      <c r="M69" s="46"/>
      <c r="N69" s="46"/>
      <c r="O69" s="46"/>
      <c r="P69" s="46"/>
      <c r="Q69" s="46"/>
      <c r="R69" s="46"/>
      <c r="S69" s="46"/>
      <c r="T69" s="46"/>
      <c r="U69" s="46"/>
      <c r="V69" s="46"/>
      <c r="W69" s="46"/>
      <c r="X69" s="46"/>
      <c r="Y69" s="46"/>
      <c r="Z69" s="46"/>
      <c r="AA69" s="46"/>
      <c r="AB69" s="46"/>
      <c r="AC69" s="46"/>
      <c r="AD69" s="46"/>
      <c r="AE69" s="46"/>
      <c r="AF69" s="46"/>
      <c r="AG69" s="46"/>
      <c r="AH69" s="46"/>
      <c r="AI69" s="46"/>
      <c r="AJ69" s="46"/>
      <c r="AK69" s="46"/>
      <c r="AL69" s="46"/>
      <c r="AM69" s="46"/>
      <c r="AN69" s="46"/>
      <c r="AO69" s="46"/>
      <c r="AP69" s="46"/>
      <c r="AQ69" s="262"/>
      <c r="AR69" s="262"/>
      <c r="AS69" s="264"/>
      <c r="AT69" s="268"/>
      <c r="AU69" s="275"/>
      <c r="AV69" s="227"/>
    </row>
    <row r="70" spans="1:48" ht="28" customHeight="1" thickBot="1" x14ac:dyDescent="0.25">
      <c r="A70" s="233">
        <v>32</v>
      </c>
      <c r="B70" s="234"/>
      <c r="C70" s="235"/>
      <c r="D70" s="6"/>
      <c r="E70" s="7"/>
      <c r="F70" s="7"/>
      <c r="G70" s="7"/>
      <c r="H70" s="7"/>
      <c r="I70" s="7"/>
      <c r="J70" s="7"/>
      <c r="K70" s="115" t="str">
        <f>IF(COUNTA(D70:J70)=0,"",COUNTA(D70:J70))</f>
        <v/>
      </c>
      <c r="L70" s="114" t="str">
        <f t="shared" ref="L70:AP70" si="139">IF(L$7="","",IF( HLOOKUP(L$7,$D$7:$J$219,2*$A70,FALSE)="","","○"))</f>
        <v/>
      </c>
      <c r="M70" s="114" t="str">
        <f t="shared" si="139"/>
        <v/>
      </c>
      <c r="N70" s="114" t="str">
        <f t="shared" si="139"/>
        <v/>
      </c>
      <c r="O70" s="114" t="str">
        <f t="shared" si="139"/>
        <v/>
      </c>
      <c r="P70" s="114" t="str">
        <f t="shared" si="139"/>
        <v/>
      </c>
      <c r="Q70" s="114" t="str">
        <f t="shared" si="139"/>
        <v/>
      </c>
      <c r="R70" s="114" t="str">
        <f t="shared" si="139"/>
        <v/>
      </c>
      <c r="S70" s="155" t="str">
        <f t="shared" si="139"/>
        <v/>
      </c>
      <c r="T70" s="155" t="str">
        <f t="shared" si="139"/>
        <v/>
      </c>
      <c r="U70" s="155" t="str">
        <f t="shared" si="139"/>
        <v/>
      </c>
      <c r="V70" s="155" t="str">
        <f t="shared" si="139"/>
        <v/>
      </c>
      <c r="W70" s="155" t="str">
        <f t="shared" si="139"/>
        <v/>
      </c>
      <c r="X70" s="155" t="str">
        <f t="shared" si="139"/>
        <v/>
      </c>
      <c r="Y70" s="155" t="str">
        <f t="shared" si="139"/>
        <v/>
      </c>
      <c r="Z70" s="114" t="str">
        <f t="shared" si="139"/>
        <v/>
      </c>
      <c r="AA70" s="114" t="str">
        <f t="shared" si="139"/>
        <v/>
      </c>
      <c r="AB70" s="114" t="str">
        <f t="shared" si="139"/>
        <v/>
      </c>
      <c r="AC70" s="114" t="str">
        <f t="shared" si="139"/>
        <v/>
      </c>
      <c r="AD70" s="114" t="str">
        <f t="shared" si="139"/>
        <v/>
      </c>
      <c r="AE70" s="114" t="str">
        <f t="shared" si="139"/>
        <v/>
      </c>
      <c r="AF70" s="114" t="str">
        <f t="shared" si="139"/>
        <v/>
      </c>
      <c r="AG70" s="155" t="str">
        <f t="shared" si="139"/>
        <v/>
      </c>
      <c r="AH70" s="155" t="str">
        <f t="shared" si="139"/>
        <v/>
      </c>
      <c r="AI70" s="155" t="str">
        <f t="shared" si="139"/>
        <v/>
      </c>
      <c r="AJ70" s="155" t="str">
        <f t="shared" si="139"/>
        <v/>
      </c>
      <c r="AK70" s="155" t="str">
        <f t="shared" si="139"/>
        <v/>
      </c>
      <c r="AL70" s="155" t="str">
        <f t="shared" si="139"/>
        <v/>
      </c>
      <c r="AM70" s="155" t="str">
        <f t="shared" si="139"/>
        <v/>
      </c>
      <c r="AN70" s="114" t="str">
        <f t="shared" si="139"/>
        <v/>
      </c>
      <c r="AO70" s="114" t="str">
        <f t="shared" si="139"/>
        <v/>
      </c>
      <c r="AP70" s="114" t="str">
        <f t="shared" si="139"/>
        <v/>
      </c>
      <c r="AQ70" s="261">
        <f t="shared" ref="AQ70" si="140">COUNTA(L71:AP71)</f>
        <v>0</v>
      </c>
      <c r="AR70" s="261" t="str">
        <f t="shared" ref="AR70" si="141">IF(COUNTIF(L71:AP71,"A")*BB$9+COUNTIF(L71:AP71,"B")*$BB$10+COUNTIF(L71:AP71,"C")*$BB$11+COUNTIF(L71:AP71,"D")*$BB$12+COUNTIF(L71:AP71,"E")*$BB$13+COUNTIF(L71:AP71,"F")*$BB$14+COUNTIF(L71:AP71,"G")*$BB$15+COUNTIF(L71:AP71,"H")*$BB$16+COUNTIF(L71:AP71,"I")*$BB$17+COUNTIF(L71:AP71,"J")*$BB$18+COUNTIF(L71:AP71,"K")*$BB$19+COUNTIF(L71:AP71,"L")*$BB$20+COUNTIF(L71:AP71,"M")*$BB$21+COUNTIF(L71:AP71,"N")*$BB$22+COUNTIF(L71:AP71,"O")*$BB$23+COUNTIF(L71:AP71,"P")*$BB$24+COUNTIF(L71:AP71,"Q")*$BB$25+COUNTIF(L71:AP71,"R")*$BB$26+COUNTIF(L71:AP71,"S")*$BB$27+COUNTIF(L71:AP71,"T")=0,"",COUNTIF(L71:AP71,"A")*BB$9+COUNTIF(L71:AP71,"B")*$BB$10+COUNTIF(L71:AP71,"C")*$BB$11+COUNTIF(L71:AP71,"D")*$BB$12+COUNTIF(L71:AP71,"E")*$BB$13+COUNTIF(L71:AP71,"F")*$BB$14+COUNTIF(L71:AP71,"G")*$BB$15+COUNTIF(L71:AP71,"H")*$BB$16+COUNTIF(L71:AP71,"I")*$BB$17+COUNTIF(L71:AP71,"J")*$BB$18+COUNTIF(L71:AP71,"K")*$BB$19+COUNTIF(L71:AP71,"L")*$BB$20+COUNTIF(L71:AP71,"M")*$BB$21+COUNTIF(L71:AP71,"N")*$BB$22+COUNTIF(L71:AP71,"O")*$BB$23+COUNTIF(L71:AP71,"P")*$BB$24+COUNTIF(L71:AP71,"Q")*$BB$25+COUNTIF(L71:AP71,"R")*$BB$26+COUNTIF(L71:AP71,"S")*$BB$27+COUNTIF(L71:AP71,"T")*$BB$28)</f>
        <v/>
      </c>
      <c r="AS70" s="263">
        <f t="shared" ref="AS70" si="142">AQ70*AS$2</f>
        <v>0</v>
      </c>
      <c r="AT70" s="267"/>
      <c r="AU70" s="274"/>
      <c r="AV70" s="226" t="e">
        <f t="shared" ref="AV70" si="143">AR70+AS70</f>
        <v>#VALUE!</v>
      </c>
    </row>
    <row r="71" spans="1:48" ht="28" customHeight="1" thickBot="1" x14ac:dyDescent="0.25">
      <c r="A71" s="233"/>
      <c r="B71" s="174"/>
      <c r="C71" s="175" t="str">
        <f>IF(B71="","",DATEDIF(B71,$AZ$38,"y"))</f>
        <v/>
      </c>
      <c r="D71" s="258" t="s">
        <v>87</v>
      </c>
      <c r="E71" s="259"/>
      <c r="F71" s="260"/>
      <c r="G71" s="255"/>
      <c r="H71" s="256"/>
      <c r="I71" s="256"/>
      <c r="J71" s="256"/>
      <c r="K71" s="257"/>
      <c r="L71" s="46"/>
      <c r="M71" s="46"/>
      <c r="N71" s="46"/>
      <c r="O71" s="46"/>
      <c r="P71" s="46"/>
      <c r="Q71" s="46"/>
      <c r="R71" s="46"/>
      <c r="S71" s="46"/>
      <c r="T71" s="46"/>
      <c r="U71" s="46"/>
      <c r="V71" s="46"/>
      <c r="W71" s="46"/>
      <c r="X71" s="46"/>
      <c r="Y71" s="46"/>
      <c r="Z71" s="46"/>
      <c r="AA71" s="46"/>
      <c r="AB71" s="46"/>
      <c r="AC71" s="46"/>
      <c r="AD71" s="46"/>
      <c r="AE71" s="46"/>
      <c r="AF71" s="46"/>
      <c r="AG71" s="46"/>
      <c r="AH71" s="46"/>
      <c r="AI71" s="46"/>
      <c r="AJ71" s="46"/>
      <c r="AK71" s="46"/>
      <c r="AL71" s="46"/>
      <c r="AM71" s="46"/>
      <c r="AN71" s="46"/>
      <c r="AO71" s="46"/>
      <c r="AP71" s="46"/>
      <c r="AQ71" s="262"/>
      <c r="AR71" s="262"/>
      <c r="AS71" s="264"/>
      <c r="AT71" s="268"/>
      <c r="AU71" s="275"/>
      <c r="AV71" s="227"/>
    </row>
    <row r="72" spans="1:48" ht="28" customHeight="1" thickBot="1" x14ac:dyDescent="0.25">
      <c r="A72" s="233">
        <v>33</v>
      </c>
      <c r="B72" s="234"/>
      <c r="C72" s="235"/>
      <c r="D72" s="6"/>
      <c r="E72" s="7"/>
      <c r="F72" s="7"/>
      <c r="G72" s="7"/>
      <c r="H72" s="7"/>
      <c r="I72" s="7"/>
      <c r="J72" s="7"/>
      <c r="K72" s="115" t="str">
        <f>IF(COUNTA(D72:J72)=0,"",COUNTA(D72:J72))</f>
        <v/>
      </c>
      <c r="L72" s="114" t="str">
        <f t="shared" ref="L72:AP72" si="144">IF(L$7="","",IF( HLOOKUP(L$7,$D$7:$J$219,2*$A72,FALSE)="","","○"))</f>
        <v/>
      </c>
      <c r="M72" s="114" t="str">
        <f t="shared" si="144"/>
        <v/>
      </c>
      <c r="N72" s="114" t="str">
        <f t="shared" si="144"/>
        <v/>
      </c>
      <c r="O72" s="114" t="str">
        <f t="shared" si="144"/>
        <v/>
      </c>
      <c r="P72" s="114" t="str">
        <f t="shared" si="144"/>
        <v/>
      </c>
      <c r="Q72" s="114" t="str">
        <f t="shared" si="144"/>
        <v/>
      </c>
      <c r="R72" s="114" t="str">
        <f t="shared" si="144"/>
        <v/>
      </c>
      <c r="S72" s="155" t="str">
        <f t="shared" si="144"/>
        <v/>
      </c>
      <c r="T72" s="155" t="str">
        <f t="shared" si="144"/>
        <v/>
      </c>
      <c r="U72" s="155" t="str">
        <f t="shared" si="144"/>
        <v/>
      </c>
      <c r="V72" s="155" t="str">
        <f t="shared" si="144"/>
        <v/>
      </c>
      <c r="W72" s="155" t="str">
        <f t="shared" si="144"/>
        <v/>
      </c>
      <c r="X72" s="155" t="str">
        <f t="shared" si="144"/>
        <v/>
      </c>
      <c r="Y72" s="155" t="str">
        <f t="shared" si="144"/>
        <v/>
      </c>
      <c r="Z72" s="114" t="str">
        <f t="shared" si="144"/>
        <v/>
      </c>
      <c r="AA72" s="114" t="str">
        <f t="shared" si="144"/>
        <v/>
      </c>
      <c r="AB72" s="114" t="str">
        <f t="shared" si="144"/>
        <v/>
      </c>
      <c r="AC72" s="114" t="str">
        <f t="shared" si="144"/>
        <v/>
      </c>
      <c r="AD72" s="114" t="str">
        <f t="shared" si="144"/>
        <v/>
      </c>
      <c r="AE72" s="114" t="str">
        <f t="shared" si="144"/>
        <v/>
      </c>
      <c r="AF72" s="114" t="str">
        <f t="shared" si="144"/>
        <v/>
      </c>
      <c r="AG72" s="155" t="str">
        <f t="shared" si="144"/>
        <v/>
      </c>
      <c r="AH72" s="155" t="str">
        <f t="shared" si="144"/>
        <v/>
      </c>
      <c r="AI72" s="155" t="str">
        <f t="shared" si="144"/>
        <v/>
      </c>
      <c r="AJ72" s="155" t="str">
        <f t="shared" si="144"/>
        <v/>
      </c>
      <c r="AK72" s="155" t="str">
        <f t="shared" si="144"/>
        <v/>
      </c>
      <c r="AL72" s="155" t="str">
        <f t="shared" si="144"/>
        <v/>
      </c>
      <c r="AM72" s="155" t="str">
        <f t="shared" si="144"/>
        <v/>
      </c>
      <c r="AN72" s="114" t="str">
        <f t="shared" si="144"/>
        <v/>
      </c>
      <c r="AO72" s="114" t="str">
        <f t="shared" si="144"/>
        <v/>
      </c>
      <c r="AP72" s="114" t="str">
        <f t="shared" si="144"/>
        <v/>
      </c>
      <c r="AQ72" s="261">
        <f t="shared" ref="AQ72" si="145">COUNTA(L73:AP73)</f>
        <v>0</v>
      </c>
      <c r="AR72" s="261" t="str">
        <f t="shared" ref="AR72" si="146">IF(COUNTIF(L73:AP73,"A")*BB$9+COUNTIF(L73:AP73,"B")*$BB$10+COUNTIF(L73:AP73,"C")*$BB$11+COUNTIF(L73:AP73,"D")*$BB$12+COUNTIF(L73:AP73,"E")*$BB$13+COUNTIF(L73:AP73,"F")*$BB$14+COUNTIF(L73:AP73,"G")*$BB$15+COUNTIF(L73:AP73,"H")*$BB$16+COUNTIF(L73:AP73,"I")*$BB$17+COUNTIF(L73:AP73,"J")*$BB$18+COUNTIF(L73:AP73,"K")*$BB$19+COUNTIF(L73:AP73,"L")*$BB$20+COUNTIF(L73:AP73,"M")*$BB$21+COUNTIF(L73:AP73,"N")*$BB$22+COUNTIF(L73:AP73,"O")*$BB$23+COUNTIF(L73:AP73,"P")*$BB$24+COUNTIF(L73:AP73,"Q")*$BB$25+COUNTIF(L73:AP73,"R")*$BB$26+COUNTIF(L73:AP73,"S")*$BB$27+COUNTIF(L73:AP73,"T")=0,"",COUNTIF(L73:AP73,"A")*BB$9+COUNTIF(L73:AP73,"B")*$BB$10+COUNTIF(L73:AP73,"C")*$BB$11+COUNTIF(L73:AP73,"D")*$BB$12+COUNTIF(L73:AP73,"E")*$BB$13+COUNTIF(L73:AP73,"F")*$BB$14+COUNTIF(L73:AP73,"G")*$BB$15+COUNTIF(L73:AP73,"H")*$BB$16+COUNTIF(L73:AP73,"I")*$BB$17+COUNTIF(L73:AP73,"J")*$BB$18+COUNTIF(L73:AP73,"K")*$BB$19+COUNTIF(L73:AP73,"L")*$BB$20+COUNTIF(L73:AP73,"M")*$BB$21+COUNTIF(L73:AP73,"N")*$BB$22+COUNTIF(L73:AP73,"O")*$BB$23+COUNTIF(L73:AP73,"P")*$BB$24+COUNTIF(L73:AP73,"Q")*$BB$25+COUNTIF(L73:AP73,"R")*$BB$26+COUNTIF(L73:AP73,"S")*$BB$27+COUNTIF(L73:AP73,"T")*$BB$28)</f>
        <v/>
      </c>
      <c r="AS72" s="263">
        <f t="shared" ref="AS72" si="147">AQ72*AS$2</f>
        <v>0</v>
      </c>
      <c r="AT72" s="267"/>
      <c r="AU72" s="274"/>
      <c r="AV72" s="226" t="e">
        <f t="shared" ref="AV72" si="148">AR72+AS72</f>
        <v>#VALUE!</v>
      </c>
    </row>
    <row r="73" spans="1:48" ht="28" customHeight="1" thickBot="1" x14ac:dyDescent="0.25">
      <c r="A73" s="233"/>
      <c r="B73" s="174"/>
      <c r="C73" s="175" t="str">
        <f>IF(B73="","",DATEDIF(B73,$AZ$38,"y"))</f>
        <v/>
      </c>
      <c r="D73" s="258" t="s">
        <v>87</v>
      </c>
      <c r="E73" s="259"/>
      <c r="F73" s="260"/>
      <c r="G73" s="255"/>
      <c r="H73" s="256"/>
      <c r="I73" s="256"/>
      <c r="J73" s="256"/>
      <c r="K73" s="257"/>
      <c r="L73" s="46"/>
      <c r="M73" s="46"/>
      <c r="N73" s="46"/>
      <c r="O73" s="46"/>
      <c r="P73" s="46"/>
      <c r="Q73" s="46"/>
      <c r="R73" s="46"/>
      <c r="S73" s="46"/>
      <c r="T73" s="46"/>
      <c r="U73" s="46"/>
      <c r="V73" s="46"/>
      <c r="W73" s="46"/>
      <c r="X73" s="46"/>
      <c r="Y73" s="46"/>
      <c r="Z73" s="46"/>
      <c r="AA73" s="46"/>
      <c r="AB73" s="46"/>
      <c r="AC73" s="46"/>
      <c r="AD73" s="46"/>
      <c r="AE73" s="46"/>
      <c r="AF73" s="46"/>
      <c r="AG73" s="46"/>
      <c r="AH73" s="46"/>
      <c r="AI73" s="46"/>
      <c r="AJ73" s="46"/>
      <c r="AK73" s="46"/>
      <c r="AL73" s="46"/>
      <c r="AM73" s="46"/>
      <c r="AN73" s="46"/>
      <c r="AO73" s="46"/>
      <c r="AP73" s="46"/>
      <c r="AQ73" s="262"/>
      <c r="AR73" s="262"/>
      <c r="AS73" s="264"/>
      <c r="AT73" s="268"/>
      <c r="AU73" s="275"/>
      <c r="AV73" s="227"/>
    </row>
    <row r="74" spans="1:48" ht="28" customHeight="1" thickBot="1" x14ac:dyDescent="0.25">
      <c r="A74" s="233">
        <v>34</v>
      </c>
      <c r="B74" s="234"/>
      <c r="C74" s="235"/>
      <c r="D74" s="6"/>
      <c r="E74" s="7"/>
      <c r="F74" s="7"/>
      <c r="G74" s="7"/>
      <c r="H74" s="7"/>
      <c r="I74" s="7"/>
      <c r="J74" s="7"/>
      <c r="K74" s="115" t="str">
        <f>IF(COUNTA(D74:J74)=0,"",COUNTA(D74:J74))</f>
        <v/>
      </c>
      <c r="L74" s="114" t="str">
        <f t="shared" ref="L74:AP74" si="149">IF(L$7="","",IF( HLOOKUP(L$7,$D$7:$J$219,2*$A74,FALSE)="","","○"))</f>
        <v/>
      </c>
      <c r="M74" s="114" t="str">
        <f t="shared" si="149"/>
        <v/>
      </c>
      <c r="N74" s="114" t="str">
        <f t="shared" si="149"/>
        <v/>
      </c>
      <c r="O74" s="114" t="str">
        <f t="shared" si="149"/>
        <v/>
      </c>
      <c r="P74" s="114" t="str">
        <f t="shared" si="149"/>
        <v/>
      </c>
      <c r="Q74" s="114" t="str">
        <f t="shared" si="149"/>
        <v/>
      </c>
      <c r="R74" s="114" t="str">
        <f t="shared" si="149"/>
        <v/>
      </c>
      <c r="S74" s="155" t="str">
        <f t="shared" si="149"/>
        <v/>
      </c>
      <c r="T74" s="155" t="str">
        <f t="shared" si="149"/>
        <v/>
      </c>
      <c r="U74" s="155" t="str">
        <f t="shared" si="149"/>
        <v/>
      </c>
      <c r="V74" s="155" t="str">
        <f t="shared" si="149"/>
        <v/>
      </c>
      <c r="W74" s="155" t="str">
        <f t="shared" si="149"/>
        <v/>
      </c>
      <c r="X74" s="155" t="str">
        <f t="shared" si="149"/>
        <v/>
      </c>
      <c r="Y74" s="155" t="str">
        <f t="shared" si="149"/>
        <v/>
      </c>
      <c r="Z74" s="114" t="str">
        <f t="shared" si="149"/>
        <v/>
      </c>
      <c r="AA74" s="114" t="str">
        <f t="shared" si="149"/>
        <v/>
      </c>
      <c r="AB74" s="114" t="str">
        <f t="shared" si="149"/>
        <v/>
      </c>
      <c r="AC74" s="114" t="str">
        <f t="shared" si="149"/>
        <v/>
      </c>
      <c r="AD74" s="114" t="str">
        <f t="shared" si="149"/>
        <v/>
      </c>
      <c r="AE74" s="114" t="str">
        <f t="shared" si="149"/>
        <v/>
      </c>
      <c r="AF74" s="114" t="str">
        <f t="shared" si="149"/>
        <v/>
      </c>
      <c r="AG74" s="155" t="str">
        <f t="shared" si="149"/>
        <v/>
      </c>
      <c r="AH74" s="155" t="str">
        <f t="shared" si="149"/>
        <v/>
      </c>
      <c r="AI74" s="155" t="str">
        <f t="shared" si="149"/>
        <v/>
      </c>
      <c r="AJ74" s="155" t="str">
        <f t="shared" si="149"/>
        <v/>
      </c>
      <c r="AK74" s="155" t="str">
        <f t="shared" si="149"/>
        <v/>
      </c>
      <c r="AL74" s="155" t="str">
        <f t="shared" si="149"/>
        <v/>
      </c>
      <c r="AM74" s="155" t="str">
        <f t="shared" si="149"/>
        <v/>
      </c>
      <c r="AN74" s="114" t="str">
        <f t="shared" si="149"/>
        <v/>
      </c>
      <c r="AO74" s="114" t="str">
        <f t="shared" si="149"/>
        <v/>
      </c>
      <c r="AP74" s="114" t="str">
        <f t="shared" si="149"/>
        <v/>
      </c>
      <c r="AQ74" s="261">
        <f t="shared" ref="AQ74" si="150">COUNTA(L75:AP75)</f>
        <v>0</v>
      </c>
      <c r="AR74" s="261" t="str">
        <f t="shared" ref="AR74" si="151">IF(COUNTIF(L75:AP75,"A")*BB$9+COUNTIF(L75:AP75,"B")*$BB$10+COUNTIF(L75:AP75,"C")*$BB$11+COUNTIF(L75:AP75,"D")*$BB$12+COUNTIF(L75:AP75,"E")*$BB$13+COUNTIF(L75:AP75,"F")*$BB$14+COUNTIF(L75:AP75,"G")*$BB$15+COUNTIF(L75:AP75,"H")*$BB$16+COUNTIF(L75:AP75,"I")*$BB$17+COUNTIF(L75:AP75,"J")*$BB$18+COUNTIF(L75:AP75,"K")*$BB$19+COUNTIF(L75:AP75,"L")*$BB$20+COUNTIF(L75:AP75,"M")*$BB$21+COUNTIF(L75:AP75,"N")*$BB$22+COUNTIF(L75:AP75,"O")*$BB$23+COUNTIF(L75:AP75,"P")*$BB$24+COUNTIF(L75:AP75,"Q")*$BB$25+COUNTIF(L75:AP75,"R")*$BB$26+COUNTIF(L75:AP75,"S")*$BB$27+COUNTIF(L75:AP75,"T")=0,"",COUNTIF(L75:AP75,"A")*BB$9+COUNTIF(L75:AP75,"B")*$BB$10+COUNTIF(L75:AP75,"C")*$BB$11+COUNTIF(L75:AP75,"D")*$BB$12+COUNTIF(L75:AP75,"E")*$BB$13+COUNTIF(L75:AP75,"F")*$BB$14+COUNTIF(L75:AP75,"G")*$BB$15+COUNTIF(L75:AP75,"H")*$BB$16+COUNTIF(L75:AP75,"I")*$BB$17+COUNTIF(L75:AP75,"J")*$BB$18+COUNTIF(L75:AP75,"K")*$BB$19+COUNTIF(L75:AP75,"L")*$BB$20+COUNTIF(L75:AP75,"M")*$BB$21+COUNTIF(L75:AP75,"N")*$BB$22+COUNTIF(L75:AP75,"O")*$BB$23+COUNTIF(L75:AP75,"P")*$BB$24+COUNTIF(L75:AP75,"Q")*$BB$25+COUNTIF(L75:AP75,"R")*$BB$26+COUNTIF(L75:AP75,"S")*$BB$27+COUNTIF(L75:AP75,"T")*$BB$28)</f>
        <v/>
      </c>
      <c r="AS74" s="263">
        <f t="shared" ref="AS74" si="152">AQ74*AS$2</f>
        <v>0</v>
      </c>
      <c r="AT74" s="267"/>
      <c r="AU74" s="274"/>
      <c r="AV74" s="226" t="e">
        <f t="shared" ref="AV74" si="153">AR74+AS74</f>
        <v>#VALUE!</v>
      </c>
    </row>
    <row r="75" spans="1:48" ht="28" customHeight="1" thickBot="1" x14ac:dyDescent="0.25">
      <c r="A75" s="233"/>
      <c r="B75" s="174"/>
      <c r="C75" s="175" t="str">
        <f>IF(B75="","",DATEDIF(B75,$AZ$38,"y"))</f>
        <v/>
      </c>
      <c r="D75" s="258" t="s">
        <v>87</v>
      </c>
      <c r="E75" s="259"/>
      <c r="F75" s="260"/>
      <c r="G75" s="255"/>
      <c r="H75" s="256"/>
      <c r="I75" s="256"/>
      <c r="J75" s="256"/>
      <c r="K75" s="257"/>
      <c r="L75" s="46"/>
      <c r="M75" s="46"/>
      <c r="N75" s="46"/>
      <c r="O75" s="46"/>
      <c r="P75" s="46"/>
      <c r="Q75" s="46"/>
      <c r="R75" s="46"/>
      <c r="S75" s="46"/>
      <c r="T75" s="46"/>
      <c r="U75" s="46"/>
      <c r="V75" s="46"/>
      <c r="W75" s="46"/>
      <c r="X75" s="46"/>
      <c r="Y75" s="46"/>
      <c r="Z75" s="46"/>
      <c r="AA75" s="46"/>
      <c r="AB75" s="46"/>
      <c r="AC75" s="46"/>
      <c r="AD75" s="46"/>
      <c r="AE75" s="46"/>
      <c r="AF75" s="46"/>
      <c r="AG75" s="46"/>
      <c r="AH75" s="46"/>
      <c r="AI75" s="46"/>
      <c r="AJ75" s="46"/>
      <c r="AK75" s="46"/>
      <c r="AL75" s="46"/>
      <c r="AM75" s="46"/>
      <c r="AN75" s="46"/>
      <c r="AO75" s="46"/>
      <c r="AP75" s="46"/>
      <c r="AQ75" s="262"/>
      <c r="AR75" s="262"/>
      <c r="AS75" s="264"/>
      <c r="AT75" s="268"/>
      <c r="AU75" s="275"/>
      <c r="AV75" s="227"/>
    </row>
    <row r="76" spans="1:48" ht="28" customHeight="1" thickBot="1" x14ac:dyDescent="0.25">
      <c r="A76" s="233">
        <v>35</v>
      </c>
      <c r="B76" s="234"/>
      <c r="C76" s="235"/>
      <c r="D76" s="6"/>
      <c r="E76" s="7"/>
      <c r="F76" s="7"/>
      <c r="G76" s="7"/>
      <c r="H76" s="7"/>
      <c r="I76" s="7"/>
      <c r="J76" s="7"/>
      <c r="K76" s="115" t="str">
        <f>IF(COUNTA(D76:J76)=0,"",COUNTA(D76:J76))</f>
        <v/>
      </c>
      <c r="L76" s="114" t="str">
        <f t="shared" ref="L76:AP76" si="154">IF(L$7="","",IF( HLOOKUP(L$7,$D$7:$J$219,2*$A76,FALSE)="","","○"))</f>
        <v/>
      </c>
      <c r="M76" s="114" t="str">
        <f t="shared" si="154"/>
        <v/>
      </c>
      <c r="N76" s="114" t="str">
        <f t="shared" si="154"/>
        <v/>
      </c>
      <c r="O76" s="114" t="str">
        <f t="shared" si="154"/>
        <v/>
      </c>
      <c r="P76" s="114" t="str">
        <f t="shared" si="154"/>
        <v/>
      </c>
      <c r="Q76" s="114" t="str">
        <f t="shared" si="154"/>
        <v/>
      </c>
      <c r="R76" s="114" t="str">
        <f t="shared" si="154"/>
        <v/>
      </c>
      <c r="S76" s="155" t="str">
        <f t="shared" si="154"/>
        <v/>
      </c>
      <c r="T76" s="155" t="str">
        <f t="shared" si="154"/>
        <v/>
      </c>
      <c r="U76" s="155" t="str">
        <f t="shared" si="154"/>
        <v/>
      </c>
      <c r="V76" s="155" t="str">
        <f t="shared" si="154"/>
        <v/>
      </c>
      <c r="W76" s="155" t="str">
        <f t="shared" si="154"/>
        <v/>
      </c>
      <c r="X76" s="155" t="str">
        <f t="shared" si="154"/>
        <v/>
      </c>
      <c r="Y76" s="155" t="str">
        <f t="shared" si="154"/>
        <v/>
      </c>
      <c r="Z76" s="114" t="str">
        <f t="shared" si="154"/>
        <v/>
      </c>
      <c r="AA76" s="114" t="str">
        <f t="shared" si="154"/>
        <v/>
      </c>
      <c r="AB76" s="114" t="str">
        <f t="shared" si="154"/>
        <v/>
      </c>
      <c r="AC76" s="114" t="str">
        <f t="shared" si="154"/>
        <v/>
      </c>
      <c r="AD76" s="114" t="str">
        <f t="shared" si="154"/>
        <v/>
      </c>
      <c r="AE76" s="114" t="str">
        <f t="shared" si="154"/>
        <v/>
      </c>
      <c r="AF76" s="114" t="str">
        <f t="shared" si="154"/>
        <v/>
      </c>
      <c r="AG76" s="155" t="str">
        <f t="shared" si="154"/>
        <v/>
      </c>
      <c r="AH76" s="155" t="str">
        <f t="shared" si="154"/>
        <v/>
      </c>
      <c r="AI76" s="155" t="str">
        <f t="shared" si="154"/>
        <v/>
      </c>
      <c r="AJ76" s="155" t="str">
        <f t="shared" si="154"/>
        <v/>
      </c>
      <c r="AK76" s="155" t="str">
        <f t="shared" si="154"/>
        <v/>
      </c>
      <c r="AL76" s="155" t="str">
        <f t="shared" si="154"/>
        <v/>
      </c>
      <c r="AM76" s="155" t="str">
        <f t="shared" si="154"/>
        <v/>
      </c>
      <c r="AN76" s="114" t="str">
        <f t="shared" si="154"/>
        <v/>
      </c>
      <c r="AO76" s="114" t="str">
        <f t="shared" si="154"/>
        <v/>
      </c>
      <c r="AP76" s="114" t="str">
        <f t="shared" si="154"/>
        <v/>
      </c>
      <c r="AQ76" s="261">
        <f t="shared" ref="AQ76" si="155">COUNTA(L77:AP77)</f>
        <v>0</v>
      </c>
      <c r="AR76" s="261" t="str">
        <f t="shared" ref="AR76" si="156">IF(COUNTIF(L77:AP77,"A")*BB$9+COUNTIF(L77:AP77,"B")*$BB$10+COUNTIF(L77:AP77,"C")*$BB$11+COUNTIF(L77:AP77,"D")*$BB$12+COUNTIF(L77:AP77,"E")*$BB$13+COUNTIF(L77:AP77,"F")*$BB$14+COUNTIF(L77:AP77,"G")*$BB$15+COUNTIF(L77:AP77,"H")*$BB$16+COUNTIF(L77:AP77,"I")*$BB$17+COUNTIF(L77:AP77,"J")*$BB$18+COUNTIF(L77:AP77,"K")*$BB$19+COUNTIF(L77:AP77,"L")*$BB$20+COUNTIF(L77:AP77,"M")*$BB$21+COUNTIF(L77:AP77,"N")*$BB$22+COUNTIF(L77:AP77,"O")*$BB$23+COUNTIF(L77:AP77,"P")*$BB$24+COUNTIF(L77:AP77,"Q")*$BB$25+COUNTIF(L77:AP77,"R")*$BB$26+COUNTIF(L77:AP77,"S")*$BB$27+COUNTIF(L77:AP77,"T")=0,"",COUNTIF(L77:AP77,"A")*BB$9+COUNTIF(L77:AP77,"B")*$BB$10+COUNTIF(L77:AP77,"C")*$BB$11+COUNTIF(L77:AP77,"D")*$BB$12+COUNTIF(L77:AP77,"E")*$BB$13+COUNTIF(L77:AP77,"F")*$BB$14+COUNTIF(L77:AP77,"G")*$BB$15+COUNTIF(L77:AP77,"H")*$BB$16+COUNTIF(L77:AP77,"I")*$BB$17+COUNTIF(L77:AP77,"J")*$BB$18+COUNTIF(L77:AP77,"K")*$BB$19+COUNTIF(L77:AP77,"L")*$BB$20+COUNTIF(L77:AP77,"M")*$BB$21+COUNTIF(L77:AP77,"N")*$BB$22+COUNTIF(L77:AP77,"O")*$BB$23+COUNTIF(L77:AP77,"P")*$BB$24+COUNTIF(L77:AP77,"Q")*$BB$25+COUNTIF(L77:AP77,"R")*$BB$26+COUNTIF(L77:AP77,"S")*$BB$27+COUNTIF(L77:AP77,"T")*$BB$28)</f>
        <v/>
      </c>
      <c r="AS76" s="263">
        <f t="shared" ref="AS76" si="157">AQ76*AS$2</f>
        <v>0</v>
      </c>
      <c r="AT76" s="267"/>
      <c r="AU76" s="274"/>
      <c r="AV76" s="226" t="e">
        <f t="shared" ref="AV76" si="158">AR76+AS76</f>
        <v>#VALUE!</v>
      </c>
    </row>
    <row r="77" spans="1:48" ht="28" customHeight="1" thickBot="1" x14ac:dyDescent="0.25">
      <c r="A77" s="233"/>
      <c r="B77" s="174"/>
      <c r="C77" s="175" t="str">
        <f>IF(B77="","",DATEDIF(B77,$AZ$38,"y"))</f>
        <v/>
      </c>
      <c r="D77" s="258" t="s">
        <v>87</v>
      </c>
      <c r="E77" s="259"/>
      <c r="F77" s="260"/>
      <c r="G77" s="255"/>
      <c r="H77" s="256"/>
      <c r="I77" s="256"/>
      <c r="J77" s="256"/>
      <c r="K77" s="257"/>
      <c r="L77" s="46"/>
      <c r="M77" s="46"/>
      <c r="N77" s="46"/>
      <c r="O77" s="46"/>
      <c r="P77" s="46"/>
      <c r="Q77" s="46"/>
      <c r="R77" s="46"/>
      <c r="S77" s="46"/>
      <c r="T77" s="46"/>
      <c r="U77" s="46"/>
      <c r="V77" s="46"/>
      <c r="W77" s="46"/>
      <c r="X77" s="46"/>
      <c r="Y77" s="46"/>
      <c r="Z77" s="46"/>
      <c r="AA77" s="46"/>
      <c r="AB77" s="46"/>
      <c r="AC77" s="46"/>
      <c r="AD77" s="46"/>
      <c r="AE77" s="46"/>
      <c r="AF77" s="46"/>
      <c r="AG77" s="46"/>
      <c r="AH77" s="46"/>
      <c r="AI77" s="46"/>
      <c r="AJ77" s="46"/>
      <c r="AK77" s="46"/>
      <c r="AL77" s="46"/>
      <c r="AM77" s="46"/>
      <c r="AN77" s="46"/>
      <c r="AO77" s="46"/>
      <c r="AP77" s="46"/>
      <c r="AQ77" s="262"/>
      <c r="AR77" s="262"/>
      <c r="AS77" s="264"/>
      <c r="AT77" s="268"/>
      <c r="AU77" s="275"/>
      <c r="AV77" s="227"/>
    </row>
    <row r="78" spans="1:48" ht="28" customHeight="1" thickBot="1" x14ac:dyDescent="0.25">
      <c r="A78" s="233">
        <v>36</v>
      </c>
      <c r="B78" s="234"/>
      <c r="C78" s="235"/>
      <c r="D78" s="6"/>
      <c r="E78" s="7"/>
      <c r="F78" s="7"/>
      <c r="G78" s="7"/>
      <c r="H78" s="7"/>
      <c r="I78" s="7"/>
      <c r="J78" s="7"/>
      <c r="K78" s="115" t="str">
        <f>IF(COUNTA(D78:J78)=0,"",COUNTA(D78:J78))</f>
        <v/>
      </c>
      <c r="L78" s="114" t="str">
        <f t="shared" ref="L78:AP78" si="159">IF(L$7="","",IF( HLOOKUP(L$7,$D$7:$J$219,2*$A78,FALSE)="","","○"))</f>
        <v/>
      </c>
      <c r="M78" s="114" t="str">
        <f t="shared" si="159"/>
        <v/>
      </c>
      <c r="N78" s="114" t="str">
        <f t="shared" si="159"/>
        <v/>
      </c>
      <c r="O78" s="114" t="str">
        <f t="shared" si="159"/>
        <v/>
      </c>
      <c r="P78" s="114" t="str">
        <f t="shared" si="159"/>
        <v/>
      </c>
      <c r="Q78" s="114" t="str">
        <f t="shared" si="159"/>
        <v/>
      </c>
      <c r="R78" s="114" t="str">
        <f t="shared" si="159"/>
        <v/>
      </c>
      <c r="S78" s="155" t="str">
        <f t="shared" si="159"/>
        <v/>
      </c>
      <c r="T78" s="155" t="str">
        <f t="shared" si="159"/>
        <v/>
      </c>
      <c r="U78" s="155" t="str">
        <f t="shared" si="159"/>
        <v/>
      </c>
      <c r="V78" s="155" t="str">
        <f t="shared" si="159"/>
        <v/>
      </c>
      <c r="W78" s="155" t="str">
        <f t="shared" si="159"/>
        <v/>
      </c>
      <c r="X78" s="155" t="str">
        <f t="shared" si="159"/>
        <v/>
      </c>
      <c r="Y78" s="155" t="str">
        <f t="shared" si="159"/>
        <v/>
      </c>
      <c r="Z78" s="114" t="str">
        <f t="shared" si="159"/>
        <v/>
      </c>
      <c r="AA78" s="114" t="str">
        <f t="shared" si="159"/>
        <v/>
      </c>
      <c r="AB78" s="114" t="str">
        <f t="shared" si="159"/>
        <v/>
      </c>
      <c r="AC78" s="114" t="str">
        <f t="shared" si="159"/>
        <v/>
      </c>
      <c r="AD78" s="114" t="str">
        <f t="shared" si="159"/>
        <v/>
      </c>
      <c r="AE78" s="114" t="str">
        <f t="shared" si="159"/>
        <v/>
      </c>
      <c r="AF78" s="114" t="str">
        <f t="shared" si="159"/>
        <v/>
      </c>
      <c r="AG78" s="155" t="str">
        <f t="shared" si="159"/>
        <v/>
      </c>
      <c r="AH78" s="155" t="str">
        <f t="shared" si="159"/>
        <v/>
      </c>
      <c r="AI78" s="155" t="str">
        <f t="shared" si="159"/>
        <v/>
      </c>
      <c r="AJ78" s="155" t="str">
        <f t="shared" si="159"/>
        <v/>
      </c>
      <c r="AK78" s="155" t="str">
        <f t="shared" si="159"/>
        <v/>
      </c>
      <c r="AL78" s="155" t="str">
        <f t="shared" si="159"/>
        <v/>
      </c>
      <c r="AM78" s="155" t="str">
        <f t="shared" si="159"/>
        <v/>
      </c>
      <c r="AN78" s="114" t="str">
        <f t="shared" si="159"/>
        <v/>
      </c>
      <c r="AO78" s="114" t="str">
        <f t="shared" si="159"/>
        <v/>
      </c>
      <c r="AP78" s="114" t="str">
        <f t="shared" si="159"/>
        <v/>
      </c>
      <c r="AQ78" s="261">
        <f t="shared" ref="AQ78" si="160">COUNTA(L79:AP79)</f>
        <v>0</v>
      </c>
      <c r="AR78" s="261" t="str">
        <f t="shared" ref="AR78" si="161">IF(COUNTIF(L79:AP79,"A")*BB$9+COUNTIF(L79:AP79,"B")*$BB$10+COUNTIF(L79:AP79,"C")*$BB$11+COUNTIF(L79:AP79,"D")*$BB$12+COUNTIF(L79:AP79,"E")*$BB$13+COUNTIF(L79:AP79,"F")*$BB$14+COUNTIF(L79:AP79,"G")*$BB$15+COUNTIF(L79:AP79,"H")*$BB$16+COUNTIF(L79:AP79,"I")*$BB$17+COUNTIF(L79:AP79,"J")*$BB$18+COUNTIF(L79:AP79,"K")*$BB$19+COUNTIF(L79:AP79,"L")*$BB$20+COUNTIF(L79:AP79,"M")*$BB$21+COUNTIF(L79:AP79,"N")*$BB$22+COUNTIF(L79:AP79,"O")*$BB$23+COUNTIF(L79:AP79,"P")*$BB$24+COUNTIF(L79:AP79,"Q")*$BB$25+COUNTIF(L79:AP79,"R")*$BB$26+COUNTIF(L79:AP79,"S")*$BB$27+COUNTIF(L79:AP79,"T")=0,"",COUNTIF(L79:AP79,"A")*BB$9+COUNTIF(L79:AP79,"B")*$BB$10+COUNTIF(L79:AP79,"C")*$BB$11+COUNTIF(L79:AP79,"D")*$BB$12+COUNTIF(L79:AP79,"E")*$BB$13+COUNTIF(L79:AP79,"F")*$BB$14+COUNTIF(L79:AP79,"G")*$BB$15+COUNTIF(L79:AP79,"H")*$BB$16+COUNTIF(L79:AP79,"I")*$BB$17+COUNTIF(L79:AP79,"J")*$BB$18+COUNTIF(L79:AP79,"K")*$BB$19+COUNTIF(L79:AP79,"L")*$BB$20+COUNTIF(L79:AP79,"M")*$BB$21+COUNTIF(L79:AP79,"N")*$BB$22+COUNTIF(L79:AP79,"O")*$BB$23+COUNTIF(L79:AP79,"P")*$BB$24+COUNTIF(L79:AP79,"Q")*$BB$25+COUNTIF(L79:AP79,"R")*$BB$26+COUNTIF(L79:AP79,"S")*$BB$27+COUNTIF(L79:AP79,"T")*$BB$28)</f>
        <v/>
      </c>
      <c r="AS78" s="263">
        <f t="shared" ref="AS78" si="162">AQ78*AS$2</f>
        <v>0</v>
      </c>
      <c r="AT78" s="267"/>
      <c r="AU78" s="274"/>
      <c r="AV78" s="226" t="e">
        <f t="shared" ref="AV78" si="163">AR78+AS78</f>
        <v>#VALUE!</v>
      </c>
    </row>
    <row r="79" spans="1:48" ht="28" customHeight="1" thickBot="1" x14ac:dyDescent="0.25">
      <c r="A79" s="233"/>
      <c r="B79" s="174"/>
      <c r="C79" s="175" t="str">
        <f>IF(B79="","",DATEDIF(B79,$AZ$38,"y"))</f>
        <v/>
      </c>
      <c r="D79" s="258" t="s">
        <v>87</v>
      </c>
      <c r="E79" s="259"/>
      <c r="F79" s="260"/>
      <c r="G79" s="255"/>
      <c r="H79" s="256"/>
      <c r="I79" s="256"/>
      <c r="J79" s="256"/>
      <c r="K79" s="257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262"/>
      <c r="AR79" s="262"/>
      <c r="AS79" s="264"/>
      <c r="AT79" s="268"/>
      <c r="AU79" s="275"/>
      <c r="AV79" s="227"/>
    </row>
    <row r="80" spans="1:48" ht="28" customHeight="1" thickBot="1" x14ac:dyDescent="0.25">
      <c r="A80" s="233">
        <v>37</v>
      </c>
      <c r="B80" s="234"/>
      <c r="C80" s="235"/>
      <c r="D80" s="6"/>
      <c r="E80" s="7"/>
      <c r="F80" s="7"/>
      <c r="G80" s="7"/>
      <c r="H80" s="7"/>
      <c r="I80" s="7"/>
      <c r="J80" s="7"/>
      <c r="K80" s="115" t="str">
        <f>IF(COUNTA(D80:J80)=0,"",COUNTA(D80:J80))</f>
        <v/>
      </c>
      <c r="L80" s="114" t="str">
        <f t="shared" ref="L80:AP80" si="164">IF(L$7="","",IF( HLOOKUP(L$7,$D$7:$J$219,2*$A80,FALSE)="","","○"))</f>
        <v/>
      </c>
      <c r="M80" s="114" t="str">
        <f t="shared" si="164"/>
        <v/>
      </c>
      <c r="N80" s="114" t="str">
        <f t="shared" si="164"/>
        <v/>
      </c>
      <c r="O80" s="114" t="str">
        <f t="shared" si="164"/>
        <v/>
      </c>
      <c r="P80" s="114" t="str">
        <f t="shared" si="164"/>
        <v/>
      </c>
      <c r="Q80" s="114" t="str">
        <f t="shared" si="164"/>
        <v/>
      </c>
      <c r="R80" s="114" t="str">
        <f t="shared" si="164"/>
        <v/>
      </c>
      <c r="S80" s="155" t="str">
        <f t="shared" si="164"/>
        <v/>
      </c>
      <c r="T80" s="155" t="str">
        <f t="shared" si="164"/>
        <v/>
      </c>
      <c r="U80" s="155" t="str">
        <f t="shared" si="164"/>
        <v/>
      </c>
      <c r="V80" s="155" t="str">
        <f t="shared" si="164"/>
        <v/>
      </c>
      <c r="W80" s="155" t="str">
        <f t="shared" si="164"/>
        <v/>
      </c>
      <c r="X80" s="155" t="str">
        <f t="shared" si="164"/>
        <v/>
      </c>
      <c r="Y80" s="155" t="str">
        <f t="shared" si="164"/>
        <v/>
      </c>
      <c r="Z80" s="114" t="str">
        <f t="shared" si="164"/>
        <v/>
      </c>
      <c r="AA80" s="114" t="str">
        <f t="shared" si="164"/>
        <v/>
      </c>
      <c r="AB80" s="114" t="str">
        <f t="shared" si="164"/>
        <v/>
      </c>
      <c r="AC80" s="114" t="str">
        <f t="shared" si="164"/>
        <v/>
      </c>
      <c r="AD80" s="114" t="str">
        <f t="shared" si="164"/>
        <v/>
      </c>
      <c r="AE80" s="114" t="str">
        <f t="shared" si="164"/>
        <v/>
      </c>
      <c r="AF80" s="114" t="str">
        <f t="shared" si="164"/>
        <v/>
      </c>
      <c r="AG80" s="155" t="str">
        <f t="shared" si="164"/>
        <v/>
      </c>
      <c r="AH80" s="155" t="str">
        <f t="shared" si="164"/>
        <v/>
      </c>
      <c r="AI80" s="155" t="str">
        <f t="shared" si="164"/>
        <v/>
      </c>
      <c r="AJ80" s="155" t="str">
        <f t="shared" si="164"/>
        <v/>
      </c>
      <c r="AK80" s="155" t="str">
        <f t="shared" si="164"/>
        <v/>
      </c>
      <c r="AL80" s="155" t="str">
        <f t="shared" si="164"/>
        <v/>
      </c>
      <c r="AM80" s="155" t="str">
        <f t="shared" si="164"/>
        <v/>
      </c>
      <c r="AN80" s="114" t="str">
        <f t="shared" si="164"/>
        <v/>
      </c>
      <c r="AO80" s="114" t="str">
        <f t="shared" si="164"/>
        <v/>
      </c>
      <c r="AP80" s="114" t="str">
        <f t="shared" si="164"/>
        <v/>
      </c>
      <c r="AQ80" s="261">
        <f t="shared" ref="AQ80" si="165">COUNTA(L81:AP81)</f>
        <v>0</v>
      </c>
      <c r="AR80" s="261" t="str">
        <f t="shared" ref="AR80" si="166">IF(COUNTIF(L81:AP81,"A")*BB$9+COUNTIF(L81:AP81,"B")*$BB$10+COUNTIF(L81:AP81,"C")*$BB$11+COUNTIF(L81:AP81,"D")*$BB$12+COUNTIF(L81:AP81,"E")*$BB$13+COUNTIF(L81:AP81,"F")*$BB$14+COUNTIF(L81:AP81,"G")*$BB$15+COUNTIF(L81:AP81,"H")*$BB$16+COUNTIF(L81:AP81,"I")*$BB$17+COUNTIF(L81:AP81,"J")*$BB$18+COUNTIF(L81:AP81,"K")*$BB$19+COUNTIF(L81:AP81,"L")*$BB$20+COUNTIF(L81:AP81,"M")*$BB$21+COUNTIF(L81:AP81,"N")*$BB$22+COUNTIF(L81:AP81,"O")*$BB$23+COUNTIF(L81:AP81,"P")*$BB$24+COUNTIF(L81:AP81,"Q")*$BB$25+COUNTIF(L81:AP81,"R")*$BB$26+COUNTIF(L81:AP81,"S")*$BB$27+COUNTIF(L81:AP81,"T")=0,"",COUNTIF(L81:AP81,"A")*BB$9+COUNTIF(L81:AP81,"B")*$BB$10+COUNTIF(L81:AP81,"C")*$BB$11+COUNTIF(L81:AP81,"D")*$BB$12+COUNTIF(L81:AP81,"E")*$BB$13+COUNTIF(L81:AP81,"F")*$BB$14+COUNTIF(L81:AP81,"G")*$BB$15+COUNTIF(L81:AP81,"H")*$BB$16+COUNTIF(L81:AP81,"I")*$BB$17+COUNTIF(L81:AP81,"J")*$BB$18+COUNTIF(L81:AP81,"K")*$BB$19+COUNTIF(L81:AP81,"L")*$BB$20+COUNTIF(L81:AP81,"M")*$BB$21+COUNTIF(L81:AP81,"N")*$BB$22+COUNTIF(L81:AP81,"O")*$BB$23+COUNTIF(L81:AP81,"P")*$BB$24+COUNTIF(L81:AP81,"Q")*$BB$25+COUNTIF(L81:AP81,"R")*$BB$26+COUNTIF(L81:AP81,"S")*$BB$27+COUNTIF(L81:AP81,"T")*$BB$28)</f>
        <v/>
      </c>
      <c r="AS80" s="263">
        <f t="shared" ref="AS80" si="167">AQ80*AS$2</f>
        <v>0</v>
      </c>
      <c r="AT80" s="267"/>
      <c r="AU80" s="274"/>
      <c r="AV80" s="226" t="e">
        <f t="shared" ref="AV80" si="168">AR80+AS80</f>
        <v>#VALUE!</v>
      </c>
    </row>
    <row r="81" spans="1:48" ht="28" customHeight="1" thickBot="1" x14ac:dyDescent="0.25">
      <c r="A81" s="233"/>
      <c r="B81" s="174"/>
      <c r="C81" s="175" t="str">
        <f>IF(B81="","",DATEDIF(B81,$AZ$38,"y"))</f>
        <v/>
      </c>
      <c r="D81" s="258" t="s">
        <v>87</v>
      </c>
      <c r="E81" s="259"/>
      <c r="F81" s="260"/>
      <c r="G81" s="255"/>
      <c r="H81" s="256"/>
      <c r="I81" s="256"/>
      <c r="J81" s="256"/>
      <c r="K81" s="257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262"/>
      <c r="AR81" s="262"/>
      <c r="AS81" s="264"/>
      <c r="AT81" s="268"/>
      <c r="AU81" s="275"/>
      <c r="AV81" s="227"/>
    </row>
    <row r="82" spans="1:48" ht="28" customHeight="1" thickBot="1" x14ac:dyDescent="0.25">
      <c r="A82" s="233">
        <v>38</v>
      </c>
      <c r="B82" s="234"/>
      <c r="C82" s="235"/>
      <c r="D82" s="6"/>
      <c r="E82" s="7"/>
      <c r="F82" s="7"/>
      <c r="G82" s="7"/>
      <c r="H82" s="7"/>
      <c r="I82" s="7"/>
      <c r="J82" s="7"/>
      <c r="K82" s="115" t="str">
        <f>IF(COUNTA(D82:J82)=0,"",COUNTA(D82:J82))</f>
        <v/>
      </c>
      <c r="L82" s="114" t="str">
        <f t="shared" ref="L82:AP82" si="169">IF(L$7="","",IF( HLOOKUP(L$7,$D$7:$J$219,2*$A82,FALSE)="","","○"))</f>
        <v/>
      </c>
      <c r="M82" s="114" t="str">
        <f t="shared" si="169"/>
        <v/>
      </c>
      <c r="N82" s="114" t="str">
        <f t="shared" si="169"/>
        <v/>
      </c>
      <c r="O82" s="114" t="str">
        <f t="shared" si="169"/>
        <v/>
      </c>
      <c r="P82" s="114" t="str">
        <f t="shared" si="169"/>
        <v/>
      </c>
      <c r="Q82" s="114" t="str">
        <f t="shared" si="169"/>
        <v/>
      </c>
      <c r="R82" s="114" t="str">
        <f t="shared" si="169"/>
        <v/>
      </c>
      <c r="S82" s="155" t="str">
        <f t="shared" si="169"/>
        <v/>
      </c>
      <c r="T82" s="155" t="str">
        <f t="shared" si="169"/>
        <v/>
      </c>
      <c r="U82" s="155" t="str">
        <f t="shared" si="169"/>
        <v/>
      </c>
      <c r="V82" s="155" t="str">
        <f t="shared" si="169"/>
        <v/>
      </c>
      <c r="W82" s="155" t="str">
        <f t="shared" si="169"/>
        <v/>
      </c>
      <c r="X82" s="155" t="str">
        <f t="shared" si="169"/>
        <v/>
      </c>
      <c r="Y82" s="155" t="str">
        <f t="shared" si="169"/>
        <v/>
      </c>
      <c r="Z82" s="114" t="str">
        <f t="shared" si="169"/>
        <v/>
      </c>
      <c r="AA82" s="114" t="str">
        <f t="shared" si="169"/>
        <v/>
      </c>
      <c r="AB82" s="114" t="str">
        <f t="shared" si="169"/>
        <v/>
      </c>
      <c r="AC82" s="114" t="str">
        <f t="shared" si="169"/>
        <v/>
      </c>
      <c r="AD82" s="114" t="str">
        <f t="shared" si="169"/>
        <v/>
      </c>
      <c r="AE82" s="114" t="str">
        <f t="shared" si="169"/>
        <v/>
      </c>
      <c r="AF82" s="114" t="str">
        <f t="shared" si="169"/>
        <v/>
      </c>
      <c r="AG82" s="155" t="str">
        <f t="shared" si="169"/>
        <v/>
      </c>
      <c r="AH82" s="155" t="str">
        <f t="shared" si="169"/>
        <v/>
      </c>
      <c r="AI82" s="155" t="str">
        <f t="shared" si="169"/>
        <v/>
      </c>
      <c r="AJ82" s="155" t="str">
        <f t="shared" si="169"/>
        <v/>
      </c>
      <c r="AK82" s="155" t="str">
        <f t="shared" si="169"/>
        <v/>
      </c>
      <c r="AL82" s="155" t="str">
        <f t="shared" si="169"/>
        <v/>
      </c>
      <c r="AM82" s="155" t="str">
        <f t="shared" si="169"/>
        <v/>
      </c>
      <c r="AN82" s="114" t="str">
        <f t="shared" si="169"/>
        <v/>
      </c>
      <c r="AO82" s="114" t="str">
        <f t="shared" si="169"/>
        <v/>
      </c>
      <c r="AP82" s="114" t="str">
        <f t="shared" si="169"/>
        <v/>
      </c>
      <c r="AQ82" s="261">
        <f t="shared" ref="AQ82" si="170">COUNTA(L83:AP83)</f>
        <v>0</v>
      </c>
      <c r="AR82" s="261" t="str">
        <f t="shared" ref="AR82" si="171">IF(COUNTIF(L83:AP83,"A")*BB$9+COUNTIF(L83:AP83,"B")*$BB$10+COUNTIF(L83:AP83,"C")*$BB$11+COUNTIF(L83:AP83,"D")*$BB$12+COUNTIF(L83:AP83,"E")*$BB$13+COUNTIF(L83:AP83,"F")*$BB$14+COUNTIF(L83:AP83,"G")*$BB$15+COUNTIF(L83:AP83,"H")*$BB$16+COUNTIF(L83:AP83,"I")*$BB$17+COUNTIF(L83:AP83,"J")*$BB$18+COUNTIF(L83:AP83,"K")*$BB$19+COUNTIF(L83:AP83,"L")*$BB$20+COUNTIF(L83:AP83,"M")*$BB$21+COUNTIF(L83:AP83,"N")*$BB$22+COUNTIF(L83:AP83,"O")*$BB$23+COUNTIF(L83:AP83,"P")*$BB$24+COUNTIF(L83:AP83,"Q")*$BB$25+COUNTIF(L83:AP83,"R")*$BB$26+COUNTIF(L83:AP83,"S")*$BB$27+COUNTIF(L83:AP83,"T")=0,"",COUNTIF(L83:AP83,"A")*BB$9+COUNTIF(L83:AP83,"B")*$BB$10+COUNTIF(L83:AP83,"C")*$BB$11+COUNTIF(L83:AP83,"D")*$BB$12+COUNTIF(L83:AP83,"E")*$BB$13+COUNTIF(L83:AP83,"F")*$BB$14+COUNTIF(L83:AP83,"G")*$BB$15+COUNTIF(L83:AP83,"H")*$BB$16+COUNTIF(L83:AP83,"I")*$BB$17+COUNTIF(L83:AP83,"J")*$BB$18+COUNTIF(L83:AP83,"K")*$BB$19+COUNTIF(L83:AP83,"L")*$BB$20+COUNTIF(L83:AP83,"M")*$BB$21+COUNTIF(L83:AP83,"N")*$BB$22+COUNTIF(L83:AP83,"O")*$BB$23+COUNTIF(L83:AP83,"P")*$BB$24+COUNTIF(L83:AP83,"Q")*$BB$25+COUNTIF(L83:AP83,"R")*$BB$26+COUNTIF(L83:AP83,"S")*$BB$27+COUNTIF(L83:AP83,"T")*$BB$28)</f>
        <v/>
      </c>
      <c r="AS82" s="263">
        <f t="shared" ref="AS82" si="172">AQ82*AS$2</f>
        <v>0</v>
      </c>
      <c r="AT82" s="267"/>
      <c r="AU82" s="274"/>
      <c r="AV82" s="226" t="e">
        <f t="shared" ref="AV82" si="173">AR82+AS82</f>
        <v>#VALUE!</v>
      </c>
    </row>
    <row r="83" spans="1:48" ht="28" customHeight="1" thickBot="1" x14ac:dyDescent="0.25">
      <c r="A83" s="233"/>
      <c r="B83" s="174"/>
      <c r="C83" s="175" t="str">
        <f>IF(B83="","",DATEDIF(B83,$AZ$38,"y"))</f>
        <v/>
      </c>
      <c r="D83" s="258" t="s">
        <v>87</v>
      </c>
      <c r="E83" s="259"/>
      <c r="F83" s="260"/>
      <c r="G83" s="255"/>
      <c r="H83" s="256"/>
      <c r="I83" s="256"/>
      <c r="J83" s="256"/>
      <c r="K83" s="257"/>
      <c r="L83" s="46"/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46"/>
      <c r="AJ83" s="46"/>
      <c r="AK83" s="46"/>
      <c r="AL83" s="46"/>
      <c r="AM83" s="46"/>
      <c r="AN83" s="46"/>
      <c r="AO83" s="46"/>
      <c r="AP83" s="46"/>
      <c r="AQ83" s="262"/>
      <c r="AR83" s="262"/>
      <c r="AS83" s="264"/>
      <c r="AT83" s="268"/>
      <c r="AU83" s="275"/>
      <c r="AV83" s="227"/>
    </row>
    <row r="84" spans="1:48" ht="28" customHeight="1" thickBot="1" x14ac:dyDescent="0.25">
      <c r="A84" s="233">
        <v>39</v>
      </c>
      <c r="B84" s="234"/>
      <c r="C84" s="235"/>
      <c r="D84" s="6"/>
      <c r="E84" s="7"/>
      <c r="F84" s="7"/>
      <c r="G84" s="7"/>
      <c r="H84" s="7"/>
      <c r="I84" s="7"/>
      <c r="J84" s="7"/>
      <c r="K84" s="115" t="str">
        <f>IF(COUNTA(D84:J84)=0,"",COUNTA(D84:J84))</f>
        <v/>
      </c>
      <c r="L84" s="114" t="str">
        <f t="shared" ref="L84:AP84" si="174">IF(L$7="","",IF( HLOOKUP(L$7,$D$7:$J$219,2*$A84,FALSE)="","","○"))</f>
        <v/>
      </c>
      <c r="M84" s="114" t="str">
        <f t="shared" si="174"/>
        <v/>
      </c>
      <c r="N84" s="114" t="str">
        <f t="shared" si="174"/>
        <v/>
      </c>
      <c r="O84" s="114" t="str">
        <f t="shared" si="174"/>
        <v/>
      </c>
      <c r="P84" s="114" t="str">
        <f t="shared" si="174"/>
        <v/>
      </c>
      <c r="Q84" s="114" t="str">
        <f t="shared" si="174"/>
        <v/>
      </c>
      <c r="R84" s="114" t="str">
        <f t="shared" si="174"/>
        <v/>
      </c>
      <c r="S84" s="155" t="str">
        <f t="shared" si="174"/>
        <v/>
      </c>
      <c r="T84" s="155" t="str">
        <f t="shared" si="174"/>
        <v/>
      </c>
      <c r="U84" s="155" t="str">
        <f t="shared" si="174"/>
        <v/>
      </c>
      <c r="V84" s="155" t="str">
        <f t="shared" si="174"/>
        <v/>
      </c>
      <c r="W84" s="155" t="str">
        <f t="shared" si="174"/>
        <v/>
      </c>
      <c r="X84" s="155" t="str">
        <f t="shared" si="174"/>
        <v/>
      </c>
      <c r="Y84" s="155" t="str">
        <f t="shared" si="174"/>
        <v/>
      </c>
      <c r="Z84" s="114" t="str">
        <f t="shared" si="174"/>
        <v/>
      </c>
      <c r="AA84" s="114" t="str">
        <f t="shared" si="174"/>
        <v/>
      </c>
      <c r="AB84" s="114" t="str">
        <f t="shared" si="174"/>
        <v/>
      </c>
      <c r="AC84" s="114" t="str">
        <f t="shared" si="174"/>
        <v/>
      </c>
      <c r="AD84" s="114" t="str">
        <f t="shared" si="174"/>
        <v/>
      </c>
      <c r="AE84" s="114" t="str">
        <f t="shared" si="174"/>
        <v/>
      </c>
      <c r="AF84" s="114" t="str">
        <f t="shared" si="174"/>
        <v/>
      </c>
      <c r="AG84" s="155" t="str">
        <f t="shared" si="174"/>
        <v/>
      </c>
      <c r="AH84" s="155" t="str">
        <f t="shared" si="174"/>
        <v/>
      </c>
      <c r="AI84" s="155" t="str">
        <f t="shared" si="174"/>
        <v/>
      </c>
      <c r="AJ84" s="155" t="str">
        <f t="shared" si="174"/>
        <v/>
      </c>
      <c r="AK84" s="155" t="str">
        <f t="shared" si="174"/>
        <v/>
      </c>
      <c r="AL84" s="155" t="str">
        <f t="shared" si="174"/>
        <v/>
      </c>
      <c r="AM84" s="155" t="str">
        <f t="shared" si="174"/>
        <v/>
      </c>
      <c r="AN84" s="114" t="str">
        <f t="shared" si="174"/>
        <v/>
      </c>
      <c r="AO84" s="114" t="str">
        <f t="shared" si="174"/>
        <v/>
      </c>
      <c r="AP84" s="114" t="str">
        <f t="shared" si="174"/>
        <v/>
      </c>
      <c r="AQ84" s="261">
        <f t="shared" ref="AQ84" si="175">COUNTA(L85:AP85)</f>
        <v>0</v>
      </c>
      <c r="AR84" s="261" t="str">
        <f t="shared" ref="AR84" si="176">IF(COUNTIF(L85:AP85,"A")*BB$9+COUNTIF(L85:AP85,"B")*$BB$10+COUNTIF(L85:AP85,"C")*$BB$11+COUNTIF(L85:AP85,"D")*$BB$12+COUNTIF(L85:AP85,"E")*$BB$13+COUNTIF(L85:AP85,"F")*$BB$14+COUNTIF(L85:AP85,"G")*$BB$15+COUNTIF(L85:AP85,"H")*$BB$16+COUNTIF(L85:AP85,"I")*$BB$17+COUNTIF(L85:AP85,"J")*$BB$18+COUNTIF(L85:AP85,"K")*$BB$19+COUNTIF(L85:AP85,"L")*$BB$20+COUNTIF(L85:AP85,"M")*$BB$21+COUNTIF(L85:AP85,"N")*$BB$22+COUNTIF(L85:AP85,"O")*$BB$23+COUNTIF(L85:AP85,"P")*$BB$24+COUNTIF(L85:AP85,"Q")*$BB$25+COUNTIF(L85:AP85,"R")*$BB$26+COUNTIF(L85:AP85,"S")*$BB$27+COUNTIF(L85:AP85,"T")=0,"",COUNTIF(L85:AP85,"A")*BB$9+COUNTIF(L85:AP85,"B")*$BB$10+COUNTIF(L85:AP85,"C")*$BB$11+COUNTIF(L85:AP85,"D")*$BB$12+COUNTIF(L85:AP85,"E")*$BB$13+COUNTIF(L85:AP85,"F")*$BB$14+COUNTIF(L85:AP85,"G")*$BB$15+COUNTIF(L85:AP85,"H")*$BB$16+COUNTIF(L85:AP85,"I")*$BB$17+COUNTIF(L85:AP85,"J")*$BB$18+COUNTIF(L85:AP85,"K")*$BB$19+COUNTIF(L85:AP85,"L")*$BB$20+COUNTIF(L85:AP85,"M")*$BB$21+COUNTIF(L85:AP85,"N")*$BB$22+COUNTIF(L85:AP85,"O")*$BB$23+COUNTIF(L85:AP85,"P")*$BB$24+COUNTIF(L85:AP85,"Q")*$BB$25+COUNTIF(L85:AP85,"R")*$BB$26+COUNTIF(L85:AP85,"S")*$BB$27+COUNTIF(L85:AP85,"T")*$BB$28)</f>
        <v/>
      </c>
      <c r="AS84" s="263">
        <f t="shared" ref="AS84" si="177">AQ84*AS$2</f>
        <v>0</v>
      </c>
      <c r="AT84" s="267"/>
      <c r="AU84" s="274"/>
      <c r="AV84" s="226" t="e">
        <f t="shared" ref="AV84" si="178">AR84+AS84</f>
        <v>#VALUE!</v>
      </c>
    </row>
    <row r="85" spans="1:48" ht="28" customHeight="1" thickBot="1" x14ac:dyDescent="0.25">
      <c r="A85" s="233"/>
      <c r="B85" s="174"/>
      <c r="C85" s="175" t="str">
        <f>IF(B85="","",DATEDIF(B85,$AZ$38,"y"))</f>
        <v/>
      </c>
      <c r="D85" s="258" t="s">
        <v>87</v>
      </c>
      <c r="E85" s="259"/>
      <c r="F85" s="260"/>
      <c r="G85" s="255"/>
      <c r="H85" s="256"/>
      <c r="I85" s="256"/>
      <c r="J85" s="256"/>
      <c r="K85" s="257"/>
      <c r="L85" s="46"/>
      <c r="M85" s="46"/>
      <c r="N85" s="46"/>
      <c r="O85" s="46"/>
      <c r="P85" s="46"/>
      <c r="Q85" s="46"/>
      <c r="R85" s="46"/>
      <c r="S85" s="46"/>
      <c r="T85" s="46"/>
      <c r="U85" s="46"/>
      <c r="V85" s="46"/>
      <c r="W85" s="46"/>
      <c r="X85" s="46"/>
      <c r="Y85" s="46"/>
      <c r="Z85" s="46"/>
      <c r="AA85" s="46"/>
      <c r="AB85" s="46"/>
      <c r="AC85" s="46"/>
      <c r="AD85" s="46"/>
      <c r="AE85" s="46"/>
      <c r="AF85" s="46"/>
      <c r="AG85" s="46"/>
      <c r="AH85" s="46"/>
      <c r="AI85" s="46"/>
      <c r="AJ85" s="46"/>
      <c r="AK85" s="46"/>
      <c r="AL85" s="46"/>
      <c r="AM85" s="46"/>
      <c r="AN85" s="46"/>
      <c r="AO85" s="46"/>
      <c r="AP85" s="46"/>
      <c r="AQ85" s="262"/>
      <c r="AR85" s="262"/>
      <c r="AS85" s="264"/>
      <c r="AT85" s="268"/>
      <c r="AU85" s="275"/>
      <c r="AV85" s="227"/>
    </row>
    <row r="86" spans="1:48" ht="28" customHeight="1" thickBot="1" x14ac:dyDescent="0.25">
      <c r="A86" s="233">
        <v>40</v>
      </c>
      <c r="B86" s="234"/>
      <c r="C86" s="235"/>
      <c r="D86" s="6"/>
      <c r="E86" s="7"/>
      <c r="F86" s="7"/>
      <c r="G86" s="7"/>
      <c r="H86" s="7"/>
      <c r="I86" s="7"/>
      <c r="J86" s="7"/>
      <c r="K86" s="115" t="str">
        <f>IF(COUNTA(D86:J86)=0,"",COUNTA(D86:J86))</f>
        <v/>
      </c>
      <c r="L86" s="114" t="str">
        <f t="shared" ref="L86:AP86" si="179">IF(L$7="","",IF( HLOOKUP(L$7,$D$7:$J$219,2*$A86,FALSE)="","","○"))</f>
        <v/>
      </c>
      <c r="M86" s="114" t="str">
        <f t="shared" si="179"/>
        <v/>
      </c>
      <c r="N86" s="114" t="str">
        <f t="shared" si="179"/>
        <v/>
      </c>
      <c r="O86" s="114" t="str">
        <f t="shared" si="179"/>
        <v/>
      </c>
      <c r="P86" s="114" t="str">
        <f t="shared" si="179"/>
        <v/>
      </c>
      <c r="Q86" s="114" t="str">
        <f t="shared" si="179"/>
        <v/>
      </c>
      <c r="R86" s="114" t="str">
        <f t="shared" si="179"/>
        <v/>
      </c>
      <c r="S86" s="155" t="str">
        <f t="shared" si="179"/>
        <v/>
      </c>
      <c r="T86" s="155" t="str">
        <f t="shared" si="179"/>
        <v/>
      </c>
      <c r="U86" s="155" t="str">
        <f t="shared" si="179"/>
        <v/>
      </c>
      <c r="V86" s="155" t="str">
        <f t="shared" si="179"/>
        <v/>
      </c>
      <c r="W86" s="155" t="str">
        <f t="shared" si="179"/>
        <v/>
      </c>
      <c r="X86" s="155" t="str">
        <f t="shared" si="179"/>
        <v/>
      </c>
      <c r="Y86" s="155" t="str">
        <f t="shared" si="179"/>
        <v/>
      </c>
      <c r="Z86" s="114" t="str">
        <f t="shared" si="179"/>
        <v/>
      </c>
      <c r="AA86" s="114" t="str">
        <f t="shared" si="179"/>
        <v/>
      </c>
      <c r="AB86" s="114" t="str">
        <f t="shared" si="179"/>
        <v/>
      </c>
      <c r="AC86" s="114" t="str">
        <f t="shared" si="179"/>
        <v/>
      </c>
      <c r="AD86" s="114" t="str">
        <f t="shared" si="179"/>
        <v/>
      </c>
      <c r="AE86" s="114" t="str">
        <f t="shared" si="179"/>
        <v/>
      </c>
      <c r="AF86" s="114" t="str">
        <f t="shared" si="179"/>
        <v/>
      </c>
      <c r="AG86" s="155" t="str">
        <f t="shared" si="179"/>
        <v/>
      </c>
      <c r="AH86" s="155" t="str">
        <f t="shared" si="179"/>
        <v/>
      </c>
      <c r="AI86" s="155" t="str">
        <f t="shared" si="179"/>
        <v/>
      </c>
      <c r="AJ86" s="155" t="str">
        <f t="shared" si="179"/>
        <v/>
      </c>
      <c r="AK86" s="155" t="str">
        <f t="shared" si="179"/>
        <v/>
      </c>
      <c r="AL86" s="155" t="str">
        <f t="shared" si="179"/>
        <v/>
      </c>
      <c r="AM86" s="155" t="str">
        <f t="shared" si="179"/>
        <v/>
      </c>
      <c r="AN86" s="114" t="str">
        <f t="shared" si="179"/>
        <v/>
      </c>
      <c r="AO86" s="114" t="str">
        <f t="shared" si="179"/>
        <v/>
      </c>
      <c r="AP86" s="114" t="str">
        <f t="shared" si="179"/>
        <v/>
      </c>
      <c r="AQ86" s="261">
        <f t="shared" ref="AQ86" si="180">COUNTA(L87:AP87)</f>
        <v>0</v>
      </c>
      <c r="AR86" s="261" t="str">
        <f t="shared" ref="AR86" si="181">IF(COUNTIF(L87:AP87,"A")*BB$9+COUNTIF(L87:AP87,"B")*$BB$10+COUNTIF(L87:AP87,"C")*$BB$11+COUNTIF(L87:AP87,"D")*$BB$12+COUNTIF(L87:AP87,"E")*$BB$13+COUNTIF(L87:AP87,"F")*$BB$14+COUNTIF(L87:AP87,"G")*$BB$15+COUNTIF(L87:AP87,"H")*$BB$16+COUNTIF(L87:AP87,"I")*$BB$17+COUNTIF(L87:AP87,"J")*$BB$18+COUNTIF(L87:AP87,"K")*$BB$19+COUNTIF(L87:AP87,"L")*$BB$20+COUNTIF(L87:AP87,"M")*$BB$21+COUNTIF(L87:AP87,"N")*$BB$22+COUNTIF(L87:AP87,"O")*$BB$23+COUNTIF(L87:AP87,"P")*$BB$24+COUNTIF(L87:AP87,"Q")*$BB$25+COUNTIF(L87:AP87,"R")*$BB$26+COUNTIF(L87:AP87,"S")*$BB$27+COUNTIF(L87:AP87,"T")=0,"",COUNTIF(L87:AP87,"A")*BB$9+COUNTIF(L87:AP87,"B")*$BB$10+COUNTIF(L87:AP87,"C")*$BB$11+COUNTIF(L87:AP87,"D")*$BB$12+COUNTIF(L87:AP87,"E")*$BB$13+COUNTIF(L87:AP87,"F")*$BB$14+COUNTIF(L87:AP87,"G")*$BB$15+COUNTIF(L87:AP87,"H")*$BB$16+COUNTIF(L87:AP87,"I")*$BB$17+COUNTIF(L87:AP87,"J")*$BB$18+COUNTIF(L87:AP87,"K")*$BB$19+COUNTIF(L87:AP87,"L")*$BB$20+COUNTIF(L87:AP87,"M")*$BB$21+COUNTIF(L87:AP87,"N")*$BB$22+COUNTIF(L87:AP87,"O")*$BB$23+COUNTIF(L87:AP87,"P")*$BB$24+COUNTIF(L87:AP87,"Q")*$BB$25+COUNTIF(L87:AP87,"R")*$BB$26+COUNTIF(L87:AP87,"S")*$BB$27+COUNTIF(L87:AP87,"T")*$BB$28)</f>
        <v/>
      </c>
      <c r="AS86" s="263">
        <f t="shared" ref="AS86" si="182">AQ86*AS$2</f>
        <v>0</v>
      </c>
      <c r="AT86" s="267"/>
      <c r="AU86" s="274"/>
      <c r="AV86" s="226" t="e">
        <f t="shared" ref="AV86" si="183">AR86+AS86</f>
        <v>#VALUE!</v>
      </c>
    </row>
    <row r="87" spans="1:48" ht="28" customHeight="1" thickBot="1" x14ac:dyDescent="0.25">
      <c r="A87" s="233"/>
      <c r="B87" s="174"/>
      <c r="C87" s="175" t="str">
        <f>IF(B87="","",DATEDIF(B87,$AZ$38,"y"))</f>
        <v/>
      </c>
      <c r="D87" s="258" t="s">
        <v>87</v>
      </c>
      <c r="E87" s="259"/>
      <c r="F87" s="260"/>
      <c r="G87" s="255"/>
      <c r="H87" s="256"/>
      <c r="I87" s="256"/>
      <c r="J87" s="256"/>
      <c r="K87" s="257"/>
      <c r="L87" s="46"/>
      <c r="M87" s="46"/>
      <c r="N87" s="46"/>
      <c r="O87" s="46"/>
      <c r="P87" s="46"/>
      <c r="Q87" s="46"/>
      <c r="R87" s="46"/>
      <c r="S87" s="46"/>
      <c r="T87" s="46"/>
      <c r="U87" s="46"/>
      <c r="V87" s="46"/>
      <c r="W87" s="46"/>
      <c r="X87" s="46"/>
      <c r="Y87" s="46"/>
      <c r="Z87" s="46"/>
      <c r="AA87" s="46"/>
      <c r="AB87" s="46"/>
      <c r="AC87" s="46"/>
      <c r="AD87" s="46"/>
      <c r="AE87" s="46"/>
      <c r="AF87" s="46"/>
      <c r="AG87" s="46"/>
      <c r="AH87" s="46"/>
      <c r="AI87" s="46"/>
      <c r="AJ87" s="46"/>
      <c r="AK87" s="46"/>
      <c r="AL87" s="46"/>
      <c r="AM87" s="46"/>
      <c r="AN87" s="46"/>
      <c r="AO87" s="46"/>
      <c r="AP87" s="46"/>
      <c r="AQ87" s="262"/>
      <c r="AR87" s="262"/>
      <c r="AS87" s="264"/>
      <c r="AT87" s="268"/>
      <c r="AU87" s="275"/>
      <c r="AV87" s="227"/>
    </row>
    <row r="88" spans="1:48" ht="28" customHeight="1" thickBot="1" x14ac:dyDescent="0.25">
      <c r="A88" s="233">
        <v>41</v>
      </c>
      <c r="B88" s="234"/>
      <c r="C88" s="235"/>
      <c r="D88" s="6"/>
      <c r="E88" s="7"/>
      <c r="F88" s="7"/>
      <c r="G88" s="7"/>
      <c r="H88" s="7"/>
      <c r="I88" s="7"/>
      <c r="J88" s="7"/>
      <c r="K88" s="115" t="str">
        <f>IF(COUNTA(D88:J88)=0,"",COUNTA(D88:J88))</f>
        <v/>
      </c>
      <c r="L88" s="114" t="str">
        <f t="shared" ref="L88:AP88" si="184">IF(L$7="","",IF( HLOOKUP(L$7,$D$7:$J$219,2*$A88,FALSE)="","","○"))</f>
        <v/>
      </c>
      <c r="M88" s="114" t="str">
        <f t="shared" si="184"/>
        <v/>
      </c>
      <c r="N88" s="114" t="str">
        <f t="shared" si="184"/>
        <v/>
      </c>
      <c r="O88" s="114" t="str">
        <f t="shared" si="184"/>
        <v/>
      </c>
      <c r="P88" s="114" t="str">
        <f t="shared" si="184"/>
        <v/>
      </c>
      <c r="Q88" s="114" t="str">
        <f t="shared" si="184"/>
        <v/>
      </c>
      <c r="R88" s="114" t="str">
        <f t="shared" si="184"/>
        <v/>
      </c>
      <c r="S88" s="155" t="str">
        <f t="shared" si="184"/>
        <v/>
      </c>
      <c r="T88" s="155" t="str">
        <f t="shared" si="184"/>
        <v/>
      </c>
      <c r="U88" s="155" t="str">
        <f t="shared" si="184"/>
        <v/>
      </c>
      <c r="V88" s="155" t="str">
        <f t="shared" si="184"/>
        <v/>
      </c>
      <c r="W88" s="155" t="str">
        <f t="shared" si="184"/>
        <v/>
      </c>
      <c r="X88" s="155" t="str">
        <f t="shared" si="184"/>
        <v/>
      </c>
      <c r="Y88" s="155" t="str">
        <f t="shared" si="184"/>
        <v/>
      </c>
      <c r="Z88" s="114" t="str">
        <f t="shared" si="184"/>
        <v/>
      </c>
      <c r="AA88" s="114" t="str">
        <f t="shared" si="184"/>
        <v/>
      </c>
      <c r="AB88" s="114" t="str">
        <f t="shared" si="184"/>
        <v/>
      </c>
      <c r="AC88" s="114" t="str">
        <f t="shared" si="184"/>
        <v/>
      </c>
      <c r="AD88" s="114" t="str">
        <f t="shared" si="184"/>
        <v/>
      </c>
      <c r="AE88" s="114" t="str">
        <f t="shared" si="184"/>
        <v/>
      </c>
      <c r="AF88" s="114" t="str">
        <f t="shared" si="184"/>
        <v/>
      </c>
      <c r="AG88" s="155" t="str">
        <f t="shared" si="184"/>
        <v/>
      </c>
      <c r="AH88" s="155" t="str">
        <f t="shared" si="184"/>
        <v/>
      </c>
      <c r="AI88" s="155" t="str">
        <f t="shared" si="184"/>
        <v/>
      </c>
      <c r="AJ88" s="155" t="str">
        <f t="shared" si="184"/>
        <v/>
      </c>
      <c r="AK88" s="155" t="str">
        <f t="shared" si="184"/>
        <v/>
      </c>
      <c r="AL88" s="155" t="str">
        <f t="shared" si="184"/>
        <v/>
      </c>
      <c r="AM88" s="155" t="str">
        <f t="shared" si="184"/>
        <v/>
      </c>
      <c r="AN88" s="114" t="str">
        <f t="shared" si="184"/>
        <v/>
      </c>
      <c r="AO88" s="114" t="str">
        <f t="shared" si="184"/>
        <v/>
      </c>
      <c r="AP88" s="114" t="str">
        <f t="shared" si="184"/>
        <v/>
      </c>
      <c r="AQ88" s="261">
        <f t="shared" ref="AQ88" si="185">COUNTA(L89:AP89)</f>
        <v>0</v>
      </c>
      <c r="AR88" s="261" t="str">
        <f t="shared" ref="AR88" si="186">IF(COUNTIF(L89:AP89,"A")*BB$9+COUNTIF(L89:AP89,"B")*$BB$10+COUNTIF(L89:AP89,"C")*$BB$11+COUNTIF(L89:AP89,"D")*$BB$12+COUNTIF(L89:AP89,"E")*$BB$13+COUNTIF(L89:AP89,"F")*$BB$14+COUNTIF(L89:AP89,"G")*$BB$15+COUNTIF(L89:AP89,"H")*$BB$16+COUNTIF(L89:AP89,"I")*$BB$17+COUNTIF(L89:AP89,"J")*$BB$18+COUNTIF(L89:AP89,"K")*$BB$19+COUNTIF(L89:AP89,"L")*$BB$20+COUNTIF(L89:AP89,"M")*$BB$21+COUNTIF(L89:AP89,"N")*$BB$22+COUNTIF(L89:AP89,"O")*$BB$23+COUNTIF(L89:AP89,"P")*$BB$24+COUNTIF(L89:AP89,"Q")*$BB$25+COUNTIF(L89:AP89,"R")*$BB$26+COUNTIF(L89:AP89,"S")*$BB$27+COUNTIF(L89:AP89,"T")=0,"",COUNTIF(L89:AP89,"A")*BB$9+COUNTIF(L89:AP89,"B")*$BB$10+COUNTIF(L89:AP89,"C")*$BB$11+COUNTIF(L89:AP89,"D")*$BB$12+COUNTIF(L89:AP89,"E")*$BB$13+COUNTIF(L89:AP89,"F")*$BB$14+COUNTIF(L89:AP89,"G")*$BB$15+COUNTIF(L89:AP89,"H")*$BB$16+COUNTIF(L89:AP89,"I")*$BB$17+COUNTIF(L89:AP89,"J")*$BB$18+COUNTIF(L89:AP89,"K")*$BB$19+COUNTIF(L89:AP89,"L")*$BB$20+COUNTIF(L89:AP89,"M")*$BB$21+COUNTIF(L89:AP89,"N")*$BB$22+COUNTIF(L89:AP89,"O")*$BB$23+COUNTIF(L89:AP89,"P")*$BB$24+COUNTIF(L89:AP89,"Q")*$BB$25+COUNTIF(L89:AP89,"R")*$BB$26+COUNTIF(L89:AP89,"S")*$BB$27+COUNTIF(L89:AP89,"T")*$BB$28)</f>
        <v/>
      </c>
      <c r="AS88" s="263">
        <f t="shared" ref="AS88" si="187">AQ88*AS$2</f>
        <v>0</v>
      </c>
      <c r="AT88" s="267"/>
      <c r="AU88" s="274"/>
      <c r="AV88" s="226" t="e">
        <f t="shared" ref="AV88" si="188">AR88+AS88</f>
        <v>#VALUE!</v>
      </c>
    </row>
    <row r="89" spans="1:48" ht="28" customHeight="1" thickBot="1" x14ac:dyDescent="0.25">
      <c r="A89" s="233"/>
      <c r="B89" s="174"/>
      <c r="C89" s="175" t="str">
        <f>IF(B89="","",DATEDIF(B89,$AZ$38,"y"))</f>
        <v/>
      </c>
      <c r="D89" s="258" t="s">
        <v>87</v>
      </c>
      <c r="E89" s="259"/>
      <c r="F89" s="260"/>
      <c r="G89" s="255"/>
      <c r="H89" s="256"/>
      <c r="I89" s="256"/>
      <c r="J89" s="256"/>
      <c r="K89" s="257"/>
      <c r="L89" s="46"/>
      <c r="M89" s="46"/>
      <c r="N89" s="46"/>
      <c r="O89" s="46"/>
      <c r="P89" s="46"/>
      <c r="Q89" s="46"/>
      <c r="R89" s="46"/>
      <c r="S89" s="46"/>
      <c r="T89" s="46"/>
      <c r="U89" s="46"/>
      <c r="V89" s="46"/>
      <c r="W89" s="46"/>
      <c r="X89" s="46"/>
      <c r="Y89" s="46"/>
      <c r="Z89" s="46"/>
      <c r="AA89" s="46"/>
      <c r="AB89" s="46"/>
      <c r="AC89" s="46"/>
      <c r="AD89" s="46"/>
      <c r="AE89" s="46"/>
      <c r="AF89" s="46"/>
      <c r="AG89" s="46"/>
      <c r="AH89" s="46"/>
      <c r="AI89" s="46"/>
      <c r="AJ89" s="46"/>
      <c r="AK89" s="46"/>
      <c r="AL89" s="46"/>
      <c r="AM89" s="46"/>
      <c r="AN89" s="46"/>
      <c r="AO89" s="46"/>
      <c r="AP89" s="46"/>
      <c r="AQ89" s="262"/>
      <c r="AR89" s="262"/>
      <c r="AS89" s="264"/>
      <c r="AT89" s="268"/>
      <c r="AU89" s="275"/>
      <c r="AV89" s="227"/>
    </row>
    <row r="90" spans="1:48" ht="28" customHeight="1" thickBot="1" x14ac:dyDescent="0.25">
      <c r="A90" s="233">
        <v>42</v>
      </c>
      <c r="B90" s="234"/>
      <c r="C90" s="235"/>
      <c r="D90" s="6"/>
      <c r="E90" s="7"/>
      <c r="F90" s="7"/>
      <c r="G90" s="7"/>
      <c r="H90" s="7"/>
      <c r="I90" s="7"/>
      <c r="J90" s="7"/>
      <c r="K90" s="115" t="str">
        <f>IF(COUNTA(D90:J90)=0,"",COUNTA(D90:J90))</f>
        <v/>
      </c>
      <c r="L90" s="114" t="str">
        <f t="shared" ref="L90:AP90" si="189">IF(L$7="","",IF( HLOOKUP(L$7,$D$7:$J$219,2*$A90,FALSE)="","","○"))</f>
        <v/>
      </c>
      <c r="M90" s="114" t="str">
        <f t="shared" si="189"/>
        <v/>
      </c>
      <c r="N90" s="114" t="str">
        <f t="shared" si="189"/>
        <v/>
      </c>
      <c r="O90" s="114" t="str">
        <f t="shared" si="189"/>
        <v/>
      </c>
      <c r="P90" s="114" t="str">
        <f t="shared" si="189"/>
        <v/>
      </c>
      <c r="Q90" s="114" t="str">
        <f t="shared" si="189"/>
        <v/>
      </c>
      <c r="R90" s="114" t="str">
        <f t="shared" si="189"/>
        <v/>
      </c>
      <c r="S90" s="155" t="str">
        <f t="shared" si="189"/>
        <v/>
      </c>
      <c r="T90" s="155" t="str">
        <f t="shared" si="189"/>
        <v/>
      </c>
      <c r="U90" s="155" t="str">
        <f t="shared" si="189"/>
        <v/>
      </c>
      <c r="V90" s="155" t="str">
        <f t="shared" si="189"/>
        <v/>
      </c>
      <c r="W90" s="155" t="str">
        <f t="shared" si="189"/>
        <v/>
      </c>
      <c r="X90" s="155" t="str">
        <f t="shared" si="189"/>
        <v/>
      </c>
      <c r="Y90" s="155" t="str">
        <f t="shared" si="189"/>
        <v/>
      </c>
      <c r="Z90" s="114" t="str">
        <f t="shared" si="189"/>
        <v/>
      </c>
      <c r="AA90" s="114" t="str">
        <f t="shared" si="189"/>
        <v/>
      </c>
      <c r="AB90" s="114" t="str">
        <f t="shared" si="189"/>
        <v/>
      </c>
      <c r="AC90" s="114" t="str">
        <f t="shared" si="189"/>
        <v/>
      </c>
      <c r="AD90" s="114" t="str">
        <f t="shared" si="189"/>
        <v/>
      </c>
      <c r="AE90" s="114" t="str">
        <f t="shared" si="189"/>
        <v/>
      </c>
      <c r="AF90" s="114" t="str">
        <f t="shared" si="189"/>
        <v/>
      </c>
      <c r="AG90" s="155" t="str">
        <f t="shared" si="189"/>
        <v/>
      </c>
      <c r="AH90" s="155" t="str">
        <f t="shared" si="189"/>
        <v/>
      </c>
      <c r="AI90" s="155" t="str">
        <f t="shared" si="189"/>
        <v/>
      </c>
      <c r="AJ90" s="155" t="str">
        <f t="shared" si="189"/>
        <v/>
      </c>
      <c r="AK90" s="155" t="str">
        <f t="shared" si="189"/>
        <v/>
      </c>
      <c r="AL90" s="155" t="str">
        <f t="shared" si="189"/>
        <v/>
      </c>
      <c r="AM90" s="155" t="str">
        <f t="shared" si="189"/>
        <v/>
      </c>
      <c r="AN90" s="114" t="str">
        <f t="shared" si="189"/>
        <v/>
      </c>
      <c r="AO90" s="114" t="str">
        <f t="shared" si="189"/>
        <v/>
      </c>
      <c r="AP90" s="114" t="str">
        <f t="shared" si="189"/>
        <v/>
      </c>
      <c r="AQ90" s="261">
        <f t="shared" ref="AQ90" si="190">COUNTA(L91:AP91)</f>
        <v>0</v>
      </c>
      <c r="AR90" s="261" t="str">
        <f t="shared" ref="AR90" si="191">IF(COUNTIF(L91:AP91,"A")*BB$9+COUNTIF(L91:AP91,"B")*$BB$10+COUNTIF(L91:AP91,"C")*$BB$11+COUNTIF(L91:AP91,"D")*$BB$12+COUNTIF(L91:AP91,"E")*$BB$13+COUNTIF(L91:AP91,"F")*$BB$14+COUNTIF(L91:AP91,"G")*$BB$15+COUNTIF(L91:AP91,"H")*$BB$16+COUNTIF(L91:AP91,"I")*$BB$17+COUNTIF(L91:AP91,"J")*$BB$18+COUNTIF(L91:AP91,"K")*$BB$19+COUNTIF(L91:AP91,"L")*$BB$20+COUNTIF(L91:AP91,"M")*$BB$21+COUNTIF(L91:AP91,"N")*$BB$22+COUNTIF(L91:AP91,"O")*$BB$23+COUNTIF(L91:AP91,"P")*$BB$24+COUNTIF(L91:AP91,"Q")*$BB$25+COUNTIF(L91:AP91,"R")*$BB$26+COUNTIF(L91:AP91,"S")*$BB$27+COUNTIF(L91:AP91,"T")=0,"",COUNTIF(L91:AP91,"A")*BB$9+COUNTIF(L91:AP91,"B")*$BB$10+COUNTIF(L91:AP91,"C")*$BB$11+COUNTIF(L91:AP91,"D")*$BB$12+COUNTIF(L91:AP91,"E")*$BB$13+COUNTIF(L91:AP91,"F")*$BB$14+COUNTIF(L91:AP91,"G")*$BB$15+COUNTIF(L91:AP91,"H")*$BB$16+COUNTIF(L91:AP91,"I")*$BB$17+COUNTIF(L91:AP91,"J")*$BB$18+COUNTIF(L91:AP91,"K")*$BB$19+COUNTIF(L91:AP91,"L")*$BB$20+COUNTIF(L91:AP91,"M")*$BB$21+COUNTIF(L91:AP91,"N")*$BB$22+COUNTIF(L91:AP91,"O")*$BB$23+COUNTIF(L91:AP91,"P")*$BB$24+COUNTIF(L91:AP91,"Q")*$BB$25+COUNTIF(L91:AP91,"R")*$BB$26+COUNTIF(L91:AP91,"S")*$BB$27+COUNTIF(L91:AP91,"T")*$BB$28)</f>
        <v/>
      </c>
      <c r="AS90" s="263">
        <f t="shared" ref="AS90" si="192">AQ90*AS$2</f>
        <v>0</v>
      </c>
      <c r="AT90" s="267"/>
      <c r="AU90" s="274"/>
      <c r="AV90" s="226" t="e">
        <f t="shared" ref="AV90" si="193">AR90+AS90</f>
        <v>#VALUE!</v>
      </c>
    </row>
    <row r="91" spans="1:48" ht="28" customHeight="1" thickBot="1" x14ac:dyDescent="0.25">
      <c r="A91" s="233"/>
      <c r="B91" s="174"/>
      <c r="C91" s="175" t="str">
        <f>IF(B91="","",DATEDIF(B91,#REF!,"y"))</f>
        <v/>
      </c>
      <c r="D91" s="258" t="s">
        <v>87</v>
      </c>
      <c r="E91" s="259"/>
      <c r="F91" s="260"/>
      <c r="G91" s="255"/>
      <c r="H91" s="256"/>
      <c r="I91" s="256"/>
      <c r="J91" s="256"/>
      <c r="K91" s="257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46"/>
      <c r="AH91" s="46"/>
      <c r="AI91" s="46"/>
      <c r="AJ91" s="46"/>
      <c r="AK91" s="46"/>
      <c r="AL91" s="46"/>
      <c r="AM91" s="46"/>
      <c r="AN91" s="46"/>
      <c r="AO91" s="46"/>
      <c r="AP91" s="46"/>
      <c r="AQ91" s="262"/>
      <c r="AR91" s="262"/>
      <c r="AS91" s="264"/>
      <c r="AT91" s="268"/>
      <c r="AU91" s="275"/>
      <c r="AV91" s="227"/>
    </row>
    <row r="92" spans="1:48" ht="28" customHeight="1" thickBot="1" x14ac:dyDescent="0.25">
      <c r="A92" s="233">
        <v>43</v>
      </c>
      <c r="B92" s="234"/>
      <c r="C92" s="235"/>
      <c r="D92" s="6"/>
      <c r="E92" s="7"/>
      <c r="F92" s="7"/>
      <c r="G92" s="17"/>
      <c r="H92" s="17"/>
      <c r="I92" s="17"/>
      <c r="J92" s="17"/>
      <c r="K92" s="113" t="str">
        <f>IF(COUNTA(D92:J92)=0,"",COUNTA(D92:J92))</f>
        <v/>
      </c>
      <c r="L92" s="114" t="str">
        <f t="shared" ref="L92:AP92" si="194">IF(L$7="","",IF( HLOOKUP(L$7,$D$7:$J$219,2*$A92,FALSE)="","","○"))</f>
        <v/>
      </c>
      <c r="M92" s="114" t="str">
        <f t="shared" si="194"/>
        <v/>
      </c>
      <c r="N92" s="114" t="str">
        <f t="shared" si="194"/>
        <v/>
      </c>
      <c r="O92" s="114" t="str">
        <f t="shared" si="194"/>
        <v/>
      </c>
      <c r="P92" s="114" t="str">
        <f t="shared" si="194"/>
        <v/>
      </c>
      <c r="Q92" s="114" t="str">
        <f t="shared" si="194"/>
        <v/>
      </c>
      <c r="R92" s="114" t="str">
        <f t="shared" si="194"/>
        <v/>
      </c>
      <c r="S92" s="155" t="str">
        <f t="shared" si="194"/>
        <v/>
      </c>
      <c r="T92" s="155" t="str">
        <f t="shared" si="194"/>
        <v/>
      </c>
      <c r="U92" s="155" t="str">
        <f t="shared" si="194"/>
        <v/>
      </c>
      <c r="V92" s="155" t="str">
        <f t="shared" si="194"/>
        <v/>
      </c>
      <c r="W92" s="155" t="str">
        <f t="shared" si="194"/>
        <v/>
      </c>
      <c r="X92" s="155" t="str">
        <f t="shared" si="194"/>
        <v/>
      </c>
      <c r="Y92" s="155" t="str">
        <f t="shared" si="194"/>
        <v/>
      </c>
      <c r="Z92" s="114" t="str">
        <f t="shared" si="194"/>
        <v/>
      </c>
      <c r="AA92" s="114" t="str">
        <f t="shared" si="194"/>
        <v/>
      </c>
      <c r="AB92" s="114" t="str">
        <f t="shared" si="194"/>
        <v/>
      </c>
      <c r="AC92" s="114" t="str">
        <f t="shared" si="194"/>
        <v/>
      </c>
      <c r="AD92" s="114" t="str">
        <f t="shared" si="194"/>
        <v/>
      </c>
      <c r="AE92" s="114" t="str">
        <f t="shared" si="194"/>
        <v/>
      </c>
      <c r="AF92" s="114" t="str">
        <f t="shared" si="194"/>
        <v/>
      </c>
      <c r="AG92" s="155" t="str">
        <f t="shared" si="194"/>
        <v/>
      </c>
      <c r="AH92" s="155" t="str">
        <f t="shared" si="194"/>
        <v/>
      </c>
      <c r="AI92" s="155" t="str">
        <f t="shared" si="194"/>
        <v/>
      </c>
      <c r="AJ92" s="155" t="str">
        <f t="shared" si="194"/>
        <v/>
      </c>
      <c r="AK92" s="155" t="str">
        <f t="shared" si="194"/>
        <v/>
      </c>
      <c r="AL92" s="155" t="str">
        <f t="shared" si="194"/>
        <v/>
      </c>
      <c r="AM92" s="155" t="str">
        <f t="shared" si="194"/>
        <v/>
      </c>
      <c r="AN92" s="114" t="str">
        <f t="shared" si="194"/>
        <v/>
      </c>
      <c r="AO92" s="114" t="str">
        <f t="shared" si="194"/>
        <v/>
      </c>
      <c r="AP92" s="114" t="str">
        <f t="shared" si="194"/>
        <v/>
      </c>
      <c r="AQ92" s="261">
        <f t="shared" ref="AQ92" si="195">COUNTA(L93:AP93)</f>
        <v>0</v>
      </c>
      <c r="AR92" s="261" t="str">
        <f t="shared" ref="AR92" si="196">IF(COUNTIF(L93:AP93,"A")*BB$9+COUNTIF(L93:AP93,"B")*$BB$10+COUNTIF(L93:AP93,"C")*$BB$11+COUNTIF(L93:AP93,"D")*$BB$12+COUNTIF(L93:AP93,"E")*$BB$13+COUNTIF(L93:AP93,"F")*$BB$14+COUNTIF(L93:AP93,"G")*$BB$15+COUNTIF(L93:AP93,"H")*$BB$16+COUNTIF(L93:AP93,"I")*$BB$17+COUNTIF(L93:AP93,"J")*$BB$18+COUNTIF(L93:AP93,"K")*$BB$19+COUNTIF(L93:AP93,"L")*$BB$20+COUNTIF(L93:AP93,"M")*$BB$21+COUNTIF(L93:AP93,"N")*$BB$22+COUNTIF(L93:AP93,"O")*$BB$23+COUNTIF(L93:AP93,"P")*$BB$24+COUNTIF(L93:AP93,"Q")*$BB$25+COUNTIF(L93:AP93,"R")*$BB$26+COUNTIF(L93:AP93,"S")*$BB$27+COUNTIF(L93:AP93,"T")=0,"",COUNTIF(L93:AP93,"A")*BB$9+COUNTIF(L93:AP93,"B")*$BB$10+COUNTIF(L93:AP93,"C")*$BB$11+COUNTIF(L93:AP93,"D")*$BB$12+COUNTIF(L93:AP93,"E")*$BB$13+COUNTIF(L93:AP93,"F")*$BB$14+COUNTIF(L93:AP93,"G")*$BB$15+COUNTIF(L93:AP93,"H")*$BB$16+COUNTIF(L93:AP93,"I")*$BB$17+COUNTIF(L93:AP93,"J")*$BB$18+COUNTIF(L93:AP93,"K")*$BB$19+COUNTIF(L93:AP93,"L")*$BB$20+COUNTIF(L93:AP93,"M")*$BB$21+COUNTIF(L93:AP93,"N")*$BB$22+COUNTIF(L93:AP93,"O")*$BB$23+COUNTIF(L93:AP93,"P")*$BB$24+COUNTIF(L93:AP93,"Q")*$BB$25+COUNTIF(L93:AP93,"R")*$BB$26+COUNTIF(L93:AP93,"S")*$BB$27+COUNTIF(L93:AP93,"T")*$BB$28)</f>
        <v/>
      </c>
      <c r="AS92" s="263">
        <f t="shared" ref="AS92" si="197">AQ92*AS$2</f>
        <v>0</v>
      </c>
      <c r="AT92" s="267"/>
      <c r="AU92" s="274"/>
      <c r="AV92" s="226" t="e">
        <f t="shared" ref="AV92" si="198">AR92+AS92</f>
        <v>#VALUE!</v>
      </c>
    </row>
    <row r="93" spans="1:48" ht="28" customHeight="1" thickBot="1" x14ac:dyDescent="0.25">
      <c r="A93" s="233"/>
      <c r="B93" s="174"/>
      <c r="C93" s="175" t="str">
        <f>IF(B93="","",DATEDIF(B93,#REF!,"y"))</f>
        <v/>
      </c>
      <c r="D93" s="258" t="s">
        <v>87</v>
      </c>
      <c r="E93" s="259"/>
      <c r="F93" s="260"/>
      <c r="G93" s="255"/>
      <c r="H93" s="256"/>
      <c r="I93" s="256"/>
      <c r="J93" s="256"/>
      <c r="K93" s="257"/>
      <c r="L93" s="46"/>
      <c r="M93" s="46"/>
      <c r="N93" s="46"/>
      <c r="O93" s="46"/>
      <c r="P93" s="46"/>
      <c r="Q93" s="46"/>
      <c r="R93" s="46"/>
      <c r="S93" s="46"/>
      <c r="T93" s="46"/>
      <c r="U93" s="46"/>
      <c r="V93" s="46"/>
      <c r="W93" s="46"/>
      <c r="X93" s="46"/>
      <c r="Y93" s="46"/>
      <c r="Z93" s="46"/>
      <c r="AA93" s="46"/>
      <c r="AB93" s="46"/>
      <c r="AC93" s="46"/>
      <c r="AD93" s="46"/>
      <c r="AE93" s="46"/>
      <c r="AF93" s="46"/>
      <c r="AG93" s="46"/>
      <c r="AH93" s="46"/>
      <c r="AI93" s="46"/>
      <c r="AJ93" s="46"/>
      <c r="AK93" s="46"/>
      <c r="AL93" s="46"/>
      <c r="AM93" s="46"/>
      <c r="AN93" s="46"/>
      <c r="AO93" s="46"/>
      <c r="AP93" s="46"/>
      <c r="AQ93" s="262"/>
      <c r="AR93" s="262"/>
      <c r="AS93" s="264"/>
      <c r="AT93" s="268"/>
      <c r="AU93" s="275"/>
      <c r="AV93" s="227"/>
    </row>
    <row r="94" spans="1:48" ht="28" customHeight="1" thickBot="1" x14ac:dyDescent="0.25">
      <c r="A94" s="233">
        <v>44</v>
      </c>
      <c r="B94" s="234"/>
      <c r="C94" s="235"/>
      <c r="D94" s="6"/>
      <c r="E94" s="7"/>
      <c r="F94" s="7"/>
      <c r="G94" s="7"/>
      <c r="H94" s="7"/>
      <c r="I94" s="7"/>
      <c r="J94" s="7"/>
      <c r="K94" s="115" t="str">
        <f>IF(COUNTA(D94:J94)=0,"",COUNTA(D94:J94))</f>
        <v/>
      </c>
      <c r="L94" s="114" t="str">
        <f t="shared" ref="L94:AP94" si="199">IF(L$7="","",IF( HLOOKUP(L$7,$D$7:$J$219,2*$A94,FALSE)="","","○"))</f>
        <v/>
      </c>
      <c r="M94" s="114" t="str">
        <f t="shared" si="199"/>
        <v/>
      </c>
      <c r="N94" s="114" t="str">
        <f t="shared" si="199"/>
        <v/>
      </c>
      <c r="O94" s="114" t="str">
        <f t="shared" si="199"/>
        <v/>
      </c>
      <c r="P94" s="114" t="str">
        <f t="shared" si="199"/>
        <v/>
      </c>
      <c r="Q94" s="114" t="str">
        <f t="shared" si="199"/>
        <v/>
      </c>
      <c r="R94" s="114" t="str">
        <f t="shared" si="199"/>
        <v/>
      </c>
      <c r="S94" s="155" t="str">
        <f t="shared" si="199"/>
        <v/>
      </c>
      <c r="T94" s="155" t="str">
        <f t="shared" si="199"/>
        <v/>
      </c>
      <c r="U94" s="155" t="str">
        <f t="shared" si="199"/>
        <v/>
      </c>
      <c r="V94" s="155" t="str">
        <f t="shared" si="199"/>
        <v/>
      </c>
      <c r="W94" s="155" t="str">
        <f t="shared" si="199"/>
        <v/>
      </c>
      <c r="X94" s="155" t="str">
        <f t="shared" si="199"/>
        <v/>
      </c>
      <c r="Y94" s="155" t="str">
        <f t="shared" si="199"/>
        <v/>
      </c>
      <c r="Z94" s="114" t="str">
        <f t="shared" si="199"/>
        <v/>
      </c>
      <c r="AA94" s="114" t="str">
        <f t="shared" si="199"/>
        <v/>
      </c>
      <c r="AB94" s="114" t="str">
        <f t="shared" si="199"/>
        <v/>
      </c>
      <c r="AC94" s="114" t="str">
        <f t="shared" si="199"/>
        <v/>
      </c>
      <c r="AD94" s="114" t="str">
        <f t="shared" si="199"/>
        <v/>
      </c>
      <c r="AE94" s="114" t="str">
        <f t="shared" si="199"/>
        <v/>
      </c>
      <c r="AF94" s="114" t="str">
        <f t="shared" si="199"/>
        <v/>
      </c>
      <c r="AG94" s="155" t="str">
        <f t="shared" si="199"/>
        <v/>
      </c>
      <c r="AH94" s="155" t="str">
        <f t="shared" si="199"/>
        <v/>
      </c>
      <c r="AI94" s="155" t="str">
        <f t="shared" si="199"/>
        <v/>
      </c>
      <c r="AJ94" s="155" t="str">
        <f t="shared" si="199"/>
        <v/>
      </c>
      <c r="AK94" s="155" t="str">
        <f t="shared" si="199"/>
        <v/>
      </c>
      <c r="AL94" s="155" t="str">
        <f t="shared" si="199"/>
        <v/>
      </c>
      <c r="AM94" s="155" t="str">
        <f t="shared" si="199"/>
        <v/>
      </c>
      <c r="AN94" s="114" t="str">
        <f t="shared" si="199"/>
        <v/>
      </c>
      <c r="AO94" s="114" t="str">
        <f t="shared" si="199"/>
        <v/>
      </c>
      <c r="AP94" s="114" t="str">
        <f t="shared" si="199"/>
        <v/>
      </c>
      <c r="AQ94" s="261">
        <f t="shared" ref="AQ94" si="200">COUNTA(L95:AP95)</f>
        <v>0</v>
      </c>
      <c r="AR94" s="261" t="str">
        <f t="shared" ref="AR94" si="201">IF(COUNTIF(L95:AP95,"A")*BB$9+COUNTIF(L95:AP95,"B")*$BB$10+COUNTIF(L95:AP95,"C")*$BB$11+COUNTIF(L95:AP95,"D")*$BB$12+COUNTIF(L95:AP95,"E")*$BB$13+COUNTIF(L95:AP95,"F")*$BB$14+COUNTIF(L95:AP95,"G")*$BB$15+COUNTIF(L95:AP95,"H")*$BB$16+COUNTIF(L95:AP95,"I")*$BB$17+COUNTIF(L95:AP95,"J")*$BB$18+COUNTIF(L95:AP95,"K")*$BB$19+COUNTIF(L95:AP95,"L")*$BB$20+COUNTIF(L95:AP95,"M")*$BB$21+COUNTIF(L95:AP95,"N")*$BB$22+COUNTIF(L95:AP95,"O")*$BB$23+COUNTIF(L95:AP95,"P")*$BB$24+COUNTIF(L95:AP95,"Q")*$BB$25+COUNTIF(L95:AP95,"R")*$BB$26+COUNTIF(L95:AP95,"S")*$BB$27+COUNTIF(L95:AP95,"T")=0,"",COUNTIF(L95:AP95,"A")*BB$9+COUNTIF(L95:AP95,"B")*$BB$10+COUNTIF(L95:AP95,"C")*$BB$11+COUNTIF(L95:AP95,"D")*$BB$12+COUNTIF(L95:AP95,"E")*$BB$13+COUNTIF(L95:AP95,"F")*$BB$14+COUNTIF(L95:AP95,"G")*$BB$15+COUNTIF(L95:AP95,"H")*$BB$16+COUNTIF(L95:AP95,"I")*$BB$17+COUNTIF(L95:AP95,"J")*$BB$18+COUNTIF(L95:AP95,"K")*$BB$19+COUNTIF(L95:AP95,"L")*$BB$20+COUNTIF(L95:AP95,"M")*$BB$21+COUNTIF(L95:AP95,"N")*$BB$22+COUNTIF(L95:AP95,"O")*$BB$23+COUNTIF(L95:AP95,"P")*$BB$24+COUNTIF(L95:AP95,"Q")*$BB$25+COUNTIF(L95:AP95,"R")*$BB$26+COUNTIF(L95:AP95,"S")*$BB$27+COUNTIF(L95:AP95,"T")*$BB$28)</f>
        <v/>
      </c>
      <c r="AS94" s="263">
        <f t="shared" ref="AS94" si="202">AQ94*AS$2</f>
        <v>0</v>
      </c>
      <c r="AT94" s="267"/>
      <c r="AU94" s="274"/>
      <c r="AV94" s="226" t="e">
        <f t="shared" ref="AV94" si="203">AR94+AS94</f>
        <v>#VALUE!</v>
      </c>
    </row>
    <row r="95" spans="1:48" ht="28" customHeight="1" thickBot="1" x14ac:dyDescent="0.25">
      <c r="A95" s="233"/>
      <c r="B95" s="174"/>
      <c r="C95" s="175" t="str">
        <f>IF(B95="","",DATEDIF(B95,#REF!,"y"))</f>
        <v/>
      </c>
      <c r="D95" s="258" t="s">
        <v>87</v>
      </c>
      <c r="E95" s="259"/>
      <c r="F95" s="260"/>
      <c r="G95" s="255"/>
      <c r="H95" s="256"/>
      <c r="I95" s="256"/>
      <c r="J95" s="256"/>
      <c r="K95" s="257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262"/>
      <c r="AR95" s="262"/>
      <c r="AS95" s="264"/>
      <c r="AT95" s="268"/>
      <c r="AU95" s="275"/>
      <c r="AV95" s="227"/>
    </row>
    <row r="96" spans="1:48" ht="28" customHeight="1" thickBot="1" x14ac:dyDescent="0.25">
      <c r="A96" s="233">
        <v>45</v>
      </c>
      <c r="B96" s="234"/>
      <c r="C96" s="235"/>
      <c r="D96" s="6"/>
      <c r="E96" s="7"/>
      <c r="F96" s="7"/>
      <c r="G96" s="7"/>
      <c r="H96" s="7"/>
      <c r="I96" s="7"/>
      <c r="J96" s="7"/>
      <c r="K96" s="115" t="str">
        <f>IF(COUNTA(D96:J96)=0,"",COUNTA(D96:J96))</f>
        <v/>
      </c>
      <c r="L96" s="114" t="str">
        <f t="shared" ref="L96:AP96" si="204">IF(L$7="","",IF( HLOOKUP(L$7,$D$7:$J$219,2*$A96,FALSE)="","","○"))</f>
        <v/>
      </c>
      <c r="M96" s="114" t="str">
        <f t="shared" si="204"/>
        <v/>
      </c>
      <c r="N96" s="114" t="str">
        <f t="shared" si="204"/>
        <v/>
      </c>
      <c r="O96" s="114" t="str">
        <f t="shared" si="204"/>
        <v/>
      </c>
      <c r="P96" s="114" t="str">
        <f t="shared" si="204"/>
        <v/>
      </c>
      <c r="Q96" s="114" t="str">
        <f t="shared" si="204"/>
        <v/>
      </c>
      <c r="R96" s="114" t="str">
        <f t="shared" si="204"/>
        <v/>
      </c>
      <c r="S96" s="155" t="str">
        <f t="shared" si="204"/>
        <v/>
      </c>
      <c r="T96" s="155" t="str">
        <f t="shared" si="204"/>
        <v/>
      </c>
      <c r="U96" s="155" t="str">
        <f t="shared" si="204"/>
        <v/>
      </c>
      <c r="V96" s="155" t="str">
        <f t="shared" si="204"/>
        <v/>
      </c>
      <c r="W96" s="155" t="str">
        <f t="shared" si="204"/>
        <v/>
      </c>
      <c r="X96" s="155" t="str">
        <f t="shared" si="204"/>
        <v/>
      </c>
      <c r="Y96" s="155" t="str">
        <f t="shared" si="204"/>
        <v/>
      </c>
      <c r="Z96" s="114" t="str">
        <f t="shared" si="204"/>
        <v/>
      </c>
      <c r="AA96" s="114" t="str">
        <f t="shared" si="204"/>
        <v/>
      </c>
      <c r="AB96" s="114" t="str">
        <f t="shared" si="204"/>
        <v/>
      </c>
      <c r="AC96" s="114" t="str">
        <f t="shared" si="204"/>
        <v/>
      </c>
      <c r="AD96" s="114" t="str">
        <f t="shared" si="204"/>
        <v/>
      </c>
      <c r="AE96" s="114" t="str">
        <f t="shared" si="204"/>
        <v/>
      </c>
      <c r="AF96" s="114" t="str">
        <f t="shared" si="204"/>
        <v/>
      </c>
      <c r="AG96" s="155" t="str">
        <f t="shared" si="204"/>
        <v/>
      </c>
      <c r="AH96" s="155" t="str">
        <f t="shared" si="204"/>
        <v/>
      </c>
      <c r="AI96" s="155" t="str">
        <f t="shared" si="204"/>
        <v/>
      </c>
      <c r="AJ96" s="155" t="str">
        <f t="shared" si="204"/>
        <v/>
      </c>
      <c r="AK96" s="155" t="str">
        <f t="shared" si="204"/>
        <v/>
      </c>
      <c r="AL96" s="155" t="str">
        <f t="shared" si="204"/>
        <v/>
      </c>
      <c r="AM96" s="155" t="str">
        <f t="shared" si="204"/>
        <v/>
      </c>
      <c r="AN96" s="114" t="str">
        <f t="shared" si="204"/>
        <v/>
      </c>
      <c r="AO96" s="114" t="str">
        <f t="shared" si="204"/>
        <v/>
      </c>
      <c r="AP96" s="114" t="str">
        <f t="shared" si="204"/>
        <v/>
      </c>
      <c r="AQ96" s="261">
        <f t="shared" ref="AQ96" si="205">COUNTA(L97:AP97)</f>
        <v>0</v>
      </c>
      <c r="AR96" s="261" t="str">
        <f t="shared" ref="AR96" si="206">IF(COUNTIF(L97:AP97,"A")*BB$9+COUNTIF(L97:AP97,"B")*$BB$10+COUNTIF(L97:AP97,"C")*$BB$11+COUNTIF(L97:AP97,"D")*$BB$12+COUNTIF(L97:AP97,"E")*$BB$13+COUNTIF(L97:AP97,"F")*$BB$14+COUNTIF(L97:AP97,"G")*$BB$15+COUNTIF(L97:AP97,"H")*$BB$16+COUNTIF(L97:AP97,"I")*$BB$17+COUNTIF(L97:AP97,"J")*$BB$18+COUNTIF(L97:AP97,"K")*$BB$19+COUNTIF(L97:AP97,"L")*$BB$20+COUNTIF(L97:AP97,"M")*$BB$21+COUNTIF(L97:AP97,"N")*$BB$22+COUNTIF(L97:AP97,"O")*$BB$23+COUNTIF(L97:AP97,"P")*$BB$24+COUNTIF(L97:AP97,"Q")*$BB$25+COUNTIF(L97:AP97,"R")*$BB$26+COUNTIF(L97:AP97,"S")*$BB$27+COUNTIF(L97:AP97,"T")=0,"",COUNTIF(L97:AP97,"A")*BB$9+COUNTIF(L97:AP97,"B")*$BB$10+COUNTIF(L97:AP97,"C")*$BB$11+COUNTIF(L97:AP97,"D")*$BB$12+COUNTIF(L97:AP97,"E")*$BB$13+COUNTIF(L97:AP97,"F")*$BB$14+COUNTIF(L97:AP97,"G")*$BB$15+COUNTIF(L97:AP97,"H")*$BB$16+COUNTIF(L97:AP97,"I")*$BB$17+COUNTIF(L97:AP97,"J")*$BB$18+COUNTIF(L97:AP97,"K")*$BB$19+COUNTIF(L97:AP97,"L")*$BB$20+COUNTIF(L97:AP97,"M")*$BB$21+COUNTIF(L97:AP97,"N")*$BB$22+COUNTIF(L97:AP97,"O")*$BB$23+COUNTIF(L97:AP97,"P")*$BB$24+COUNTIF(L97:AP97,"Q")*$BB$25+COUNTIF(L97:AP97,"R")*$BB$26+COUNTIF(L97:AP97,"S")*$BB$27+COUNTIF(L97:AP97,"T")*$BB$28)</f>
        <v/>
      </c>
      <c r="AS96" s="263">
        <f t="shared" ref="AS96" si="207">AQ96*AS$2</f>
        <v>0</v>
      </c>
      <c r="AT96" s="267"/>
      <c r="AU96" s="274"/>
      <c r="AV96" s="226" t="e">
        <f t="shared" ref="AV96" si="208">AR96+AS96</f>
        <v>#VALUE!</v>
      </c>
    </row>
    <row r="97" spans="1:48" ht="28" customHeight="1" thickBot="1" x14ac:dyDescent="0.25">
      <c r="A97" s="233"/>
      <c r="B97" s="174"/>
      <c r="C97" s="175" t="str">
        <f>IF(B97="","",DATEDIF(B97,#REF!,"y"))</f>
        <v/>
      </c>
      <c r="D97" s="258" t="s">
        <v>87</v>
      </c>
      <c r="E97" s="259"/>
      <c r="F97" s="260"/>
      <c r="G97" s="255"/>
      <c r="H97" s="256"/>
      <c r="I97" s="256"/>
      <c r="J97" s="256"/>
      <c r="K97" s="257"/>
      <c r="L97" s="46"/>
      <c r="M97" s="46"/>
      <c r="N97" s="46"/>
      <c r="O97" s="46"/>
      <c r="P97" s="46"/>
      <c r="Q97" s="46"/>
      <c r="R97" s="46"/>
      <c r="S97" s="46"/>
      <c r="T97" s="46"/>
      <c r="U97" s="46"/>
      <c r="V97" s="46"/>
      <c r="W97" s="46"/>
      <c r="X97" s="46"/>
      <c r="Y97" s="46"/>
      <c r="Z97" s="46"/>
      <c r="AA97" s="46"/>
      <c r="AB97" s="46"/>
      <c r="AC97" s="46"/>
      <c r="AD97" s="46"/>
      <c r="AE97" s="46"/>
      <c r="AF97" s="46"/>
      <c r="AG97" s="46"/>
      <c r="AH97" s="46"/>
      <c r="AI97" s="46"/>
      <c r="AJ97" s="46"/>
      <c r="AK97" s="46"/>
      <c r="AL97" s="46"/>
      <c r="AM97" s="46"/>
      <c r="AN97" s="46"/>
      <c r="AO97" s="46"/>
      <c r="AP97" s="46"/>
      <c r="AQ97" s="262"/>
      <c r="AR97" s="262"/>
      <c r="AS97" s="264"/>
      <c r="AT97" s="268"/>
      <c r="AU97" s="275"/>
      <c r="AV97" s="227"/>
    </row>
    <row r="98" spans="1:48" ht="28" customHeight="1" thickBot="1" x14ac:dyDescent="0.25">
      <c r="A98" s="233">
        <v>46</v>
      </c>
      <c r="B98" s="234"/>
      <c r="C98" s="235"/>
      <c r="D98" s="6"/>
      <c r="E98" s="7"/>
      <c r="F98" s="7"/>
      <c r="G98" s="7"/>
      <c r="H98" s="7"/>
      <c r="I98" s="7"/>
      <c r="J98" s="7"/>
      <c r="K98" s="115" t="str">
        <f>IF(COUNTA(D98:J98)=0,"",COUNTA(D98:J98))</f>
        <v/>
      </c>
      <c r="L98" s="114" t="str">
        <f t="shared" ref="L98:AP98" si="209">IF(L$7="","",IF( HLOOKUP(L$7,$D$7:$J$219,2*$A98,FALSE)="","","○"))</f>
        <v/>
      </c>
      <c r="M98" s="114" t="str">
        <f t="shared" si="209"/>
        <v/>
      </c>
      <c r="N98" s="114" t="str">
        <f t="shared" si="209"/>
        <v/>
      </c>
      <c r="O98" s="114" t="str">
        <f t="shared" si="209"/>
        <v/>
      </c>
      <c r="P98" s="114" t="str">
        <f t="shared" si="209"/>
        <v/>
      </c>
      <c r="Q98" s="114" t="str">
        <f t="shared" si="209"/>
        <v/>
      </c>
      <c r="R98" s="114" t="str">
        <f t="shared" si="209"/>
        <v/>
      </c>
      <c r="S98" s="155" t="str">
        <f t="shared" si="209"/>
        <v/>
      </c>
      <c r="T98" s="155" t="str">
        <f t="shared" si="209"/>
        <v/>
      </c>
      <c r="U98" s="155" t="str">
        <f t="shared" si="209"/>
        <v/>
      </c>
      <c r="V98" s="155" t="str">
        <f t="shared" si="209"/>
        <v/>
      </c>
      <c r="W98" s="155" t="str">
        <f t="shared" si="209"/>
        <v/>
      </c>
      <c r="X98" s="155" t="str">
        <f t="shared" si="209"/>
        <v/>
      </c>
      <c r="Y98" s="155" t="str">
        <f t="shared" si="209"/>
        <v/>
      </c>
      <c r="Z98" s="114" t="str">
        <f t="shared" si="209"/>
        <v/>
      </c>
      <c r="AA98" s="114" t="str">
        <f t="shared" si="209"/>
        <v/>
      </c>
      <c r="AB98" s="114" t="str">
        <f t="shared" si="209"/>
        <v/>
      </c>
      <c r="AC98" s="114" t="str">
        <f t="shared" si="209"/>
        <v/>
      </c>
      <c r="AD98" s="114" t="str">
        <f t="shared" si="209"/>
        <v/>
      </c>
      <c r="AE98" s="114" t="str">
        <f t="shared" si="209"/>
        <v/>
      </c>
      <c r="AF98" s="114" t="str">
        <f t="shared" si="209"/>
        <v/>
      </c>
      <c r="AG98" s="155" t="str">
        <f t="shared" si="209"/>
        <v/>
      </c>
      <c r="AH98" s="155" t="str">
        <f t="shared" si="209"/>
        <v/>
      </c>
      <c r="AI98" s="155" t="str">
        <f t="shared" si="209"/>
        <v/>
      </c>
      <c r="AJ98" s="155" t="str">
        <f t="shared" si="209"/>
        <v/>
      </c>
      <c r="AK98" s="155" t="str">
        <f t="shared" si="209"/>
        <v/>
      </c>
      <c r="AL98" s="155" t="str">
        <f t="shared" si="209"/>
        <v/>
      </c>
      <c r="AM98" s="155" t="str">
        <f t="shared" si="209"/>
        <v/>
      </c>
      <c r="AN98" s="114" t="str">
        <f t="shared" si="209"/>
        <v/>
      </c>
      <c r="AO98" s="114" t="str">
        <f t="shared" si="209"/>
        <v/>
      </c>
      <c r="AP98" s="114" t="str">
        <f t="shared" si="209"/>
        <v/>
      </c>
      <c r="AQ98" s="261">
        <f t="shared" ref="AQ98" si="210">COUNTA(L99:AP99)</f>
        <v>0</v>
      </c>
      <c r="AR98" s="261" t="str">
        <f t="shared" ref="AR98" si="211">IF(COUNTIF(L99:AP99,"A")*BB$9+COUNTIF(L99:AP99,"B")*$BB$10+COUNTIF(L99:AP99,"C")*$BB$11+COUNTIF(L99:AP99,"D")*$BB$12+COUNTIF(L99:AP99,"E")*$BB$13+COUNTIF(L99:AP99,"F")*$BB$14+COUNTIF(L99:AP99,"G")*$BB$15+COUNTIF(L99:AP99,"H")*$BB$16+COUNTIF(L99:AP99,"I")*$BB$17+COUNTIF(L99:AP99,"J")*$BB$18+COUNTIF(L99:AP99,"K")*$BB$19+COUNTIF(L99:AP99,"L")*$BB$20+COUNTIF(L99:AP99,"M")*$BB$21+COUNTIF(L99:AP99,"N")*$BB$22+COUNTIF(L99:AP99,"O")*$BB$23+COUNTIF(L99:AP99,"P")*$BB$24+COUNTIF(L99:AP99,"Q")*$BB$25+COUNTIF(L99:AP99,"R")*$BB$26+COUNTIF(L99:AP99,"S")*$BB$27+COUNTIF(L99:AP99,"T")=0,"",COUNTIF(L99:AP99,"A")*BB$9+COUNTIF(L99:AP99,"B")*$BB$10+COUNTIF(L99:AP99,"C")*$BB$11+COUNTIF(L99:AP99,"D")*$BB$12+COUNTIF(L99:AP99,"E")*$BB$13+COUNTIF(L99:AP99,"F")*$BB$14+COUNTIF(L99:AP99,"G")*$BB$15+COUNTIF(L99:AP99,"H")*$BB$16+COUNTIF(L99:AP99,"I")*$BB$17+COUNTIF(L99:AP99,"J")*$BB$18+COUNTIF(L99:AP99,"K")*$BB$19+COUNTIF(L99:AP99,"L")*$BB$20+COUNTIF(L99:AP99,"M")*$BB$21+COUNTIF(L99:AP99,"N")*$BB$22+COUNTIF(L99:AP99,"O")*$BB$23+COUNTIF(L99:AP99,"P")*$BB$24+COUNTIF(L99:AP99,"Q")*$BB$25+COUNTIF(L99:AP99,"R")*$BB$26+COUNTIF(L99:AP99,"S")*$BB$27+COUNTIF(L99:AP99,"T")*$BB$28)</f>
        <v/>
      </c>
      <c r="AS98" s="263">
        <f t="shared" ref="AS98" si="212">AQ98*AS$2</f>
        <v>0</v>
      </c>
      <c r="AT98" s="267"/>
      <c r="AU98" s="274"/>
      <c r="AV98" s="226" t="e">
        <f t="shared" ref="AV98" si="213">AR98+AS98</f>
        <v>#VALUE!</v>
      </c>
    </row>
    <row r="99" spans="1:48" ht="28" customHeight="1" thickBot="1" x14ac:dyDescent="0.25">
      <c r="A99" s="233"/>
      <c r="B99" s="174"/>
      <c r="C99" s="175" t="str">
        <f>IF(B99="","",DATEDIF(B99,#REF!,"y"))</f>
        <v/>
      </c>
      <c r="D99" s="258" t="s">
        <v>87</v>
      </c>
      <c r="E99" s="259"/>
      <c r="F99" s="260"/>
      <c r="G99" s="255"/>
      <c r="H99" s="256"/>
      <c r="I99" s="256"/>
      <c r="J99" s="256"/>
      <c r="K99" s="257"/>
      <c r="L99" s="46"/>
      <c r="M99" s="46"/>
      <c r="N99" s="46"/>
      <c r="O99" s="46"/>
      <c r="P99" s="46"/>
      <c r="Q99" s="46"/>
      <c r="R99" s="46"/>
      <c r="S99" s="46"/>
      <c r="T99" s="46"/>
      <c r="U99" s="46"/>
      <c r="V99" s="46"/>
      <c r="W99" s="46"/>
      <c r="X99" s="46"/>
      <c r="Y99" s="46"/>
      <c r="Z99" s="46"/>
      <c r="AA99" s="46"/>
      <c r="AB99" s="46"/>
      <c r="AC99" s="46"/>
      <c r="AD99" s="46"/>
      <c r="AE99" s="46"/>
      <c r="AF99" s="46"/>
      <c r="AG99" s="46"/>
      <c r="AH99" s="46"/>
      <c r="AI99" s="46"/>
      <c r="AJ99" s="46"/>
      <c r="AK99" s="46"/>
      <c r="AL99" s="46"/>
      <c r="AM99" s="46"/>
      <c r="AN99" s="46"/>
      <c r="AO99" s="46"/>
      <c r="AP99" s="46"/>
      <c r="AQ99" s="262"/>
      <c r="AR99" s="262"/>
      <c r="AS99" s="264"/>
      <c r="AT99" s="268"/>
      <c r="AU99" s="275"/>
      <c r="AV99" s="227"/>
    </row>
    <row r="100" spans="1:48" ht="28" customHeight="1" thickBot="1" x14ac:dyDescent="0.25">
      <c r="A100" s="233">
        <v>47</v>
      </c>
      <c r="B100" s="234"/>
      <c r="C100" s="235"/>
      <c r="D100" s="6"/>
      <c r="E100" s="7"/>
      <c r="F100" s="7"/>
      <c r="G100" s="7"/>
      <c r="H100" s="7"/>
      <c r="I100" s="7"/>
      <c r="J100" s="7"/>
      <c r="K100" s="115" t="str">
        <f>IF(COUNTA(D100:J100)=0,"",COUNTA(D100:J100))</f>
        <v/>
      </c>
      <c r="L100" s="114" t="str">
        <f t="shared" ref="L100:AP100" si="214">IF(L$7="","",IF( HLOOKUP(L$7,$D$7:$J$219,2*$A100,FALSE)="","","○"))</f>
        <v/>
      </c>
      <c r="M100" s="114" t="str">
        <f t="shared" si="214"/>
        <v/>
      </c>
      <c r="N100" s="114" t="str">
        <f t="shared" si="214"/>
        <v/>
      </c>
      <c r="O100" s="114" t="str">
        <f t="shared" si="214"/>
        <v/>
      </c>
      <c r="P100" s="114" t="str">
        <f t="shared" si="214"/>
        <v/>
      </c>
      <c r="Q100" s="114" t="str">
        <f t="shared" si="214"/>
        <v/>
      </c>
      <c r="R100" s="114" t="str">
        <f t="shared" si="214"/>
        <v/>
      </c>
      <c r="S100" s="155" t="str">
        <f t="shared" si="214"/>
        <v/>
      </c>
      <c r="T100" s="155" t="str">
        <f t="shared" si="214"/>
        <v/>
      </c>
      <c r="U100" s="155" t="str">
        <f t="shared" si="214"/>
        <v/>
      </c>
      <c r="V100" s="155" t="str">
        <f t="shared" si="214"/>
        <v/>
      </c>
      <c r="W100" s="155" t="str">
        <f t="shared" si="214"/>
        <v/>
      </c>
      <c r="X100" s="155" t="str">
        <f t="shared" si="214"/>
        <v/>
      </c>
      <c r="Y100" s="155" t="str">
        <f t="shared" si="214"/>
        <v/>
      </c>
      <c r="Z100" s="114" t="str">
        <f t="shared" si="214"/>
        <v/>
      </c>
      <c r="AA100" s="114" t="str">
        <f t="shared" si="214"/>
        <v/>
      </c>
      <c r="AB100" s="114" t="str">
        <f t="shared" si="214"/>
        <v/>
      </c>
      <c r="AC100" s="114" t="str">
        <f t="shared" si="214"/>
        <v/>
      </c>
      <c r="AD100" s="114" t="str">
        <f t="shared" si="214"/>
        <v/>
      </c>
      <c r="AE100" s="114" t="str">
        <f t="shared" si="214"/>
        <v/>
      </c>
      <c r="AF100" s="114" t="str">
        <f t="shared" si="214"/>
        <v/>
      </c>
      <c r="AG100" s="155" t="str">
        <f t="shared" si="214"/>
        <v/>
      </c>
      <c r="AH100" s="155" t="str">
        <f t="shared" si="214"/>
        <v/>
      </c>
      <c r="AI100" s="155" t="str">
        <f t="shared" si="214"/>
        <v/>
      </c>
      <c r="AJ100" s="155" t="str">
        <f t="shared" si="214"/>
        <v/>
      </c>
      <c r="AK100" s="155" t="str">
        <f t="shared" si="214"/>
        <v/>
      </c>
      <c r="AL100" s="155" t="str">
        <f t="shared" si="214"/>
        <v/>
      </c>
      <c r="AM100" s="155" t="str">
        <f t="shared" si="214"/>
        <v/>
      </c>
      <c r="AN100" s="114" t="str">
        <f t="shared" si="214"/>
        <v/>
      </c>
      <c r="AO100" s="114" t="str">
        <f t="shared" si="214"/>
        <v/>
      </c>
      <c r="AP100" s="114" t="str">
        <f t="shared" si="214"/>
        <v/>
      </c>
      <c r="AQ100" s="261">
        <f t="shared" ref="AQ100" si="215">COUNTA(L101:AP101)</f>
        <v>0</v>
      </c>
      <c r="AR100" s="261" t="str">
        <f t="shared" ref="AR100" si="216">IF(COUNTIF(L101:AP101,"A")*BB$9+COUNTIF(L101:AP101,"B")*$BB$10+COUNTIF(L101:AP101,"C")*$BB$11+COUNTIF(L101:AP101,"D")*$BB$12+COUNTIF(L101:AP101,"E")*$BB$13+COUNTIF(L101:AP101,"F")*$BB$14+COUNTIF(L101:AP101,"G")*$BB$15+COUNTIF(L101:AP101,"H")*$BB$16+COUNTIF(L101:AP101,"I")*$BB$17+COUNTIF(L101:AP101,"J")*$BB$18+COUNTIF(L101:AP101,"K")*$BB$19+COUNTIF(L101:AP101,"L")*$BB$20+COUNTIF(L101:AP101,"M")*$BB$21+COUNTIF(L101:AP101,"N")*$BB$22+COUNTIF(L101:AP101,"O")*$BB$23+COUNTIF(L101:AP101,"P")*$BB$24+COUNTIF(L101:AP101,"Q")*$BB$25+COUNTIF(L101:AP101,"R")*$BB$26+COUNTIF(L101:AP101,"S")*$BB$27+COUNTIF(L101:AP101,"T")=0,"",COUNTIF(L101:AP101,"A")*BB$9+COUNTIF(L101:AP101,"B")*$BB$10+COUNTIF(L101:AP101,"C")*$BB$11+COUNTIF(L101:AP101,"D")*$BB$12+COUNTIF(L101:AP101,"E")*$BB$13+COUNTIF(L101:AP101,"F")*$BB$14+COUNTIF(L101:AP101,"G")*$BB$15+COUNTIF(L101:AP101,"H")*$BB$16+COUNTIF(L101:AP101,"I")*$BB$17+COUNTIF(L101:AP101,"J")*$BB$18+COUNTIF(L101:AP101,"K")*$BB$19+COUNTIF(L101:AP101,"L")*$BB$20+COUNTIF(L101:AP101,"M")*$BB$21+COUNTIF(L101:AP101,"N")*$BB$22+COUNTIF(L101:AP101,"O")*$BB$23+COUNTIF(L101:AP101,"P")*$BB$24+COUNTIF(L101:AP101,"Q")*$BB$25+COUNTIF(L101:AP101,"R")*$BB$26+COUNTIF(L101:AP101,"S")*$BB$27+COUNTIF(L101:AP101,"T")*$BB$28)</f>
        <v/>
      </c>
      <c r="AS100" s="263">
        <f t="shared" ref="AS100" si="217">AQ100*AS$2</f>
        <v>0</v>
      </c>
      <c r="AT100" s="267"/>
      <c r="AU100" s="274"/>
      <c r="AV100" s="226" t="e">
        <f t="shared" ref="AV100" si="218">AR100+AS100</f>
        <v>#VALUE!</v>
      </c>
    </row>
    <row r="101" spans="1:48" ht="28" customHeight="1" thickBot="1" x14ac:dyDescent="0.25">
      <c r="A101" s="233"/>
      <c r="B101" s="174"/>
      <c r="C101" s="175" t="str">
        <f>IF(B101="","",DATEDIF(B101,#REF!,"y"))</f>
        <v/>
      </c>
      <c r="D101" s="258" t="s">
        <v>87</v>
      </c>
      <c r="E101" s="259"/>
      <c r="F101" s="260"/>
      <c r="G101" s="255"/>
      <c r="H101" s="256"/>
      <c r="I101" s="256"/>
      <c r="J101" s="256"/>
      <c r="K101" s="257"/>
      <c r="L101" s="46"/>
      <c r="M101" s="46"/>
      <c r="N101" s="46"/>
      <c r="O101" s="46"/>
      <c r="P101" s="46"/>
      <c r="Q101" s="46"/>
      <c r="R101" s="46"/>
      <c r="S101" s="46"/>
      <c r="T101" s="46"/>
      <c r="U101" s="46"/>
      <c r="V101" s="46"/>
      <c r="W101" s="46"/>
      <c r="X101" s="46"/>
      <c r="Y101" s="46"/>
      <c r="Z101" s="46"/>
      <c r="AA101" s="46"/>
      <c r="AB101" s="46"/>
      <c r="AC101" s="46"/>
      <c r="AD101" s="46"/>
      <c r="AE101" s="46"/>
      <c r="AF101" s="46"/>
      <c r="AG101" s="46"/>
      <c r="AH101" s="46"/>
      <c r="AI101" s="46"/>
      <c r="AJ101" s="46"/>
      <c r="AK101" s="46"/>
      <c r="AL101" s="46"/>
      <c r="AM101" s="46"/>
      <c r="AN101" s="46"/>
      <c r="AO101" s="46"/>
      <c r="AP101" s="46"/>
      <c r="AQ101" s="262"/>
      <c r="AR101" s="262"/>
      <c r="AS101" s="264"/>
      <c r="AT101" s="268"/>
      <c r="AU101" s="275"/>
      <c r="AV101" s="227"/>
    </row>
    <row r="102" spans="1:48" ht="28" customHeight="1" thickBot="1" x14ac:dyDescent="0.25">
      <c r="A102" s="233">
        <v>48</v>
      </c>
      <c r="B102" s="234"/>
      <c r="C102" s="235"/>
      <c r="D102" s="6"/>
      <c r="E102" s="7"/>
      <c r="F102" s="7"/>
      <c r="G102" s="7"/>
      <c r="H102" s="7"/>
      <c r="I102" s="7"/>
      <c r="J102" s="7"/>
      <c r="K102" s="115" t="str">
        <f>IF(COUNTA(D102:J102)=0,"",COUNTA(D102:J102))</f>
        <v/>
      </c>
      <c r="L102" s="114" t="str">
        <f t="shared" ref="L102:AP102" si="219">IF(L$7="","",IF( HLOOKUP(L$7,$D$7:$J$219,2*$A102,FALSE)="","","○"))</f>
        <v/>
      </c>
      <c r="M102" s="114" t="str">
        <f t="shared" si="219"/>
        <v/>
      </c>
      <c r="N102" s="114" t="str">
        <f t="shared" si="219"/>
        <v/>
      </c>
      <c r="O102" s="114" t="str">
        <f t="shared" si="219"/>
        <v/>
      </c>
      <c r="P102" s="114" t="str">
        <f t="shared" si="219"/>
        <v/>
      </c>
      <c r="Q102" s="114" t="str">
        <f t="shared" si="219"/>
        <v/>
      </c>
      <c r="R102" s="114" t="str">
        <f t="shared" si="219"/>
        <v/>
      </c>
      <c r="S102" s="155" t="str">
        <f t="shared" si="219"/>
        <v/>
      </c>
      <c r="T102" s="155" t="str">
        <f t="shared" si="219"/>
        <v/>
      </c>
      <c r="U102" s="155" t="str">
        <f t="shared" si="219"/>
        <v/>
      </c>
      <c r="V102" s="155" t="str">
        <f t="shared" si="219"/>
        <v/>
      </c>
      <c r="W102" s="155" t="str">
        <f t="shared" si="219"/>
        <v/>
      </c>
      <c r="X102" s="155" t="str">
        <f t="shared" si="219"/>
        <v/>
      </c>
      <c r="Y102" s="155" t="str">
        <f t="shared" si="219"/>
        <v/>
      </c>
      <c r="Z102" s="114" t="str">
        <f t="shared" si="219"/>
        <v/>
      </c>
      <c r="AA102" s="114" t="str">
        <f t="shared" si="219"/>
        <v/>
      </c>
      <c r="AB102" s="114" t="str">
        <f t="shared" si="219"/>
        <v/>
      </c>
      <c r="AC102" s="114" t="str">
        <f t="shared" si="219"/>
        <v/>
      </c>
      <c r="AD102" s="114" t="str">
        <f t="shared" si="219"/>
        <v/>
      </c>
      <c r="AE102" s="114" t="str">
        <f t="shared" si="219"/>
        <v/>
      </c>
      <c r="AF102" s="114" t="str">
        <f t="shared" si="219"/>
        <v/>
      </c>
      <c r="AG102" s="155" t="str">
        <f t="shared" si="219"/>
        <v/>
      </c>
      <c r="AH102" s="155" t="str">
        <f t="shared" si="219"/>
        <v/>
      </c>
      <c r="AI102" s="155" t="str">
        <f t="shared" si="219"/>
        <v/>
      </c>
      <c r="AJ102" s="155" t="str">
        <f t="shared" si="219"/>
        <v/>
      </c>
      <c r="AK102" s="155" t="str">
        <f t="shared" si="219"/>
        <v/>
      </c>
      <c r="AL102" s="155" t="str">
        <f t="shared" si="219"/>
        <v/>
      </c>
      <c r="AM102" s="155" t="str">
        <f t="shared" si="219"/>
        <v/>
      </c>
      <c r="AN102" s="114" t="str">
        <f t="shared" si="219"/>
        <v/>
      </c>
      <c r="AO102" s="114" t="str">
        <f t="shared" si="219"/>
        <v/>
      </c>
      <c r="AP102" s="114" t="str">
        <f t="shared" si="219"/>
        <v/>
      </c>
      <c r="AQ102" s="261">
        <f t="shared" ref="AQ102" si="220">COUNTA(L103:AP103)</f>
        <v>0</v>
      </c>
      <c r="AR102" s="261" t="str">
        <f t="shared" ref="AR102" si="221">IF(COUNTIF(L103:AP103,"A")*BB$9+COUNTIF(L103:AP103,"B")*$BB$10+COUNTIF(L103:AP103,"C")*$BB$11+COUNTIF(L103:AP103,"D")*$BB$12+COUNTIF(L103:AP103,"E")*$BB$13+COUNTIF(L103:AP103,"F")*$BB$14+COUNTIF(L103:AP103,"G")*$BB$15+COUNTIF(L103:AP103,"H")*$BB$16+COUNTIF(L103:AP103,"I")*$BB$17+COUNTIF(L103:AP103,"J")*$BB$18+COUNTIF(L103:AP103,"K")*$BB$19+COUNTIF(L103:AP103,"L")*$BB$20+COUNTIF(L103:AP103,"M")*$BB$21+COUNTIF(L103:AP103,"N")*$BB$22+COUNTIF(L103:AP103,"O")*$BB$23+COUNTIF(L103:AP103,"P")*$BB$24+COUNTIF(L103:AP103,"Q")*$BB$25+COUNTIF(L103:AP103,"R")*$BB$26+COUNTIF(L103:AP103,"S")*$BB$27+COUNTIF(L103:AP103,"T")=0,"",COUNTIF(L103:AP103,"A")*BB$9+COUNTIF(L103:AP103,"B")*$BB$10+COUNTIF(L103:AP103,"C")*$BB$11+COUNTIF(L103:AP103,"D")*$BB$12+COUNTIF(L103:AP103,"E")*$BB$13+COUNTIF(L103:AP103,"F")*$BB$14+COUNTIF(L103:AP103,"G")*$BB$15+COUNTIF(L103:AP103,"H")*$BB$16+COUNTIF(L103:AP103,"I")*$BB$17+COUNTIF(L103:AP103,"J")*$BB$18+COUNTIF(L103:AP103,"K")*$BB$19+COUNTIF(L103:AP103,"L")*$BB$20+COUNTIF(L103:AP103,"M")*$BB$21+COUNTIF(L103:AP103,"N")*$BB$22+COUNTIF(L103:AP103,"O")*$BB$23+COUNTIF(L103:AP103,"P")*$BB$24+COUNTIF(L103:AP103,"Q")*$BB$25+COUNTIF(L103:AP103,"R")*$BB$26+COUNTIF(L103:AP103,"S")*$BB$27+COUNTIF(L103:AP103,"T")*$BB$28)</f>
        <v/>
      </c>
      <c r="AS102" s="263">
        <f t="shared" ref="AS102" si="222">AQ102*AS$2</f>
        <v>0</v>
      </c>
      <c r="AT102" s="267"/>
      <c r="AU102" s="274"/>
      <c r="AV102" s="226" t="e">
        <f t="shared" ref="AV102" si="223">AR102+AS102</f>
        <v>#VALUE!</v>
      </c>
    </row>
    <row r="103" spans="1:48" ht="28" customHeight="1" thickBot="1" x14ac:dyDescent="0.25">
      <c r="A103" s="233"/>
      <c r="B103" s="174"/>
      <c r="C103" s="175" t="str">
        <f>IF(B103="","",DATEDIF(B103,#REF!,"y"))</f>
        <v/>
      </c>
      <c r="D103" s="258" t="s">
        <v>87</v>
      </c>
      <c r="E103" s="259"/>
      <c r="F103" s="260"/>
      <c r="G103" s="255"/>
      <c r="H103" s="256"/>
      <c r="I103" s="256"/>
      <c r="J103" s="256"/>
      <c r="K103" s="257"/>
      <c r="L103" s="46"/>
      <c r="M103" s="46"/>
      <c r="N103" s="46"/>
      <c r="O103" s="46"/>
      <c r="P103" s="46"/>
      <c r="Q103" s="46"/>
      <c r="R103" s="46"/>
      <c r="S103" s="46"/>
      <c r="T103" s="46"/>
      <c r="U103" s="46"/>
      <c r="V103" s="46"/>
      <c r="W103" s="46"/>
      <c r="X103" s="46"/>
      <c r="Y103" s="46"/>
      <c r="Z103" s="46"/>
      <c r="AA103" s="46"/>
      <c r="AB103" s="46"/>
      <c r="AC103" s="46"/>
      <c r="AD103" s="46"/>
      <c r="AE103" s="46"/>
      <c r="AF103" s="46"/>
      <c r="AG103" s="46"/>
      <c r="AH103" s="46"/>
      <c r="AI103" s="46"/>
      <c r="AJ103" s="46"/>
      <c r="AK103" s="46"/>
      <c r="AL103" s="46"/>
      <c r="AM103" s="46"/>
      <c r="AN103" s="46"/>
      <c r="AO103" s="46"/>
      <c r="AP103" s="46"/>
      <c r="AQ103" s="262"/>
      <c r="AR103" s="262"/>
      <c r="AS103" s="264"/>
      <c r="AT103" s="268"/>
      <c r="AU103" s="275"/>
      <c r="AV103" s="227"/>
    </row>
    <row r="104" spans="1:48" ht="28" customHeight="1" thickBot="1" x14ac:dyDescent="0.25">
      <c r="A104" s="233">
        <v>49</v>
      </c>
      <c r="B104" s="234"/>
      <c r="C104" s="235"/>
      <c r="D104" s="6"/>
      <c r="E104" s="7"/>
      <c r="F104" s="7"/>
      <c r="G104" s="7"/>
      <c r="H104" s="7"/>
      <c r="I104" s="7"/>
      <c r="J104" s="7"/>
      <c r="K104" s="115" t="str">
        <f>IF(COUNTA(D104:J104)=0,"",COUNTA(D104:J104))</f>
        <v/>
      </c>
      <c r="L104" s="114" t="str">
        <f t="shared" ref="L104:AP104" si="224">IF(L$7="","",IF( HLOOKUP(L$7,$D$7:$J$219,2*$A104,FALSE)="","","○"))</f>
        <v/>
      </c>
      <c r="M104" s="114" t="str">
        <f t="shared" si="224"/>
        <v/>
      </c>
      <c r="N104" s="114" t="str">
        <f t="shared" si="224"/>
        <v/>
      </c>
      <c r="O104" s="114" t="str">
        <f t="shared" si="224"/>
        <v/>
      </c>
      <c r="P104" s="114" t="str">
        <f t="shared" si="224"/>
        <v/>
      </c>
      <c r="Q104" s="114" t="str">
        <f t="shared" si="224"/>
        <v/>
      </c>
      <c r="R104" s="114" t="str">
        <f t="shared" si="224"/>
        <v/>
      </c>
      <c r="S104" s="155" t="str">
        <f t="shared" si="224"/>
        <v/>
      </c>
      <c r="T104" s="155" t="str">
        <f t="shared" si="224"/>
        <v/>
      </c>
      <c r="U104" s="155" t="str">
        <f t="shared" si="224"/>
        <v/>
      </c>
      <c r="V104" s="155" t="str">
        <f t="shared" si="224"/>
        <v/>
      </c>
      <c r="W104" s="155" t="str">
        <f t="shared" si="224"/>
        <v/>
      </c>
      <c r="X104" s="155" t="str">
        <f t="shared" si="224"/>
        <v/>
      </c>
      <c r="Y104" s="155" t="str">
        <f t="shared" si="224"/>
        <v/>
      </c>
      <c r="Z104" s="114" t="str">
        <f t="shared" si="224"/>
        <v/>
      </c>
      <c r="AA104" s="114" t="str">
        <f t="shared" si="224"/>
        <v/>
      </c>
      <c r="AB104" s="114" t="str">
        <f t="shared" si="224"/>
        <v/>
      </c>
      <c r="AC104" s="114" t="str">
        <f t="shared" si="224"/>
        <v/>
      </c>
      <c r="AD104" s="114" t="str">
        <f t="shared" si="224"/>
        <v/>
      </c>
      <c r="AE104" s="114" t="str">
        <f t="shared" si="224"/>
        <v/>
      </c>
      <c r="AF104" s="114" t="str">
        <f t="shared" si="224"/>
        <v/>
      </c>
      <c r="AG104" s="155" t="str">
        <f t="shared" si="224"/>
        <v/>
      </c>
      <c r="AH104" s="155" t="str">
        <f t="shared" si="224"/>
        <v/>
      </c>
      <c r="AI104" s="155" t="str">
        <f t="shared" si="224"/>
        <v/>
      </c>
      <c r="AJ104" s="155" t="str">
        <f t="shared" si="224"/>
        <v/>
      </c>
      <c r="AK104" s="155" t="str">
        <f t="shared" si="224"/>
        <v/>
      </c>
      <c r="AL104" s="155" t="str">
        <f t="shared" si="224"/>
        <v/>
      </c>
      <c r="AM104" s="155" t="str">
        <f t="shared" si="224"/>
        <v/>
      </c>
      <c r="AN104" s="114" t="str">
        <f t="shared" si="224"/>
        <v/>
      </c>
      <c r="AO104" s="114" t="str">
        <f t="shared" si="224"/>
        <v/>
      </c>
      <c r="AP104" s="114" t="str">
        <f t="shared" si="224"/>
        <v/>
      </c>
      <c r="AQ104" s="261">
        <f t="shared" ref="AQ104" si="225">COUNTA(L105:AP105)</f>
        <v>0</v>
      </c>
      <c r="AR104" s="261" t="str">
        <f t="shared" ref="AR104" si="226">IF(COUNTIF(L105:AP105,"A")*BB$9+COUNTIF(L105:AP105,"B")*$BB$10+COUNTIF(L105:AP105,"C")*$BB$11+COUNTIF(L105:AP105,"D")*$BB$12+COUNTIF(L105:AP105,"E")*$BB$13+COUNTIF(L105:AP105,"F")*$BB$14+COUNTIF(L105:AP105,"G")*$BB$15+COUNTIF(L105:AP105,"H")*$BB$16+COUNTIF(L105:AP105,"I")*$BB$17+COUNTIF(L105:AP105,"J")*$BB$18+COUNTIF(L105:AP105,"K")*$BB$19+COUNTIF(L105:AP105,"L")*$BB$20+COUNTIF(L105:AP105,"M")*$BB$21+COUNTIF(L105:AP105,"N")*$BB$22+COUNTIF(L105:AP105,"O")*$BB$23+COUNTIF(L105:AP105,"P")*$BB$24+COUNTIF(L105:AP105,"Q")*$BB$25+COUNTIF(L105:AP105,"R")*$BB$26+COUNTIF(L105:AP105,"S")*$BB$27+COUNTIF(L105:AP105,"T")=0,"",COUNTIF(L105:AP105,"A")*BB$9+COUNTIF(L105:AP105,"B")*$BB$10+COUNTIF(L105:AP105,"C")*$BB$11+COUNTIF(L105:AP105,"D")*$BB$12+COUNTIF(L105:AP105,"E")*$BB$13+COUNTIF(L105:AP105,"F")*$BB$14+COUNTIF(L105:AP105,"G")*$BB$15+COUNTIF(L105:AP105,"H")*$BB$16+COUNTIF(L105:AP105,"I")*$BB$17+COUNTIF(L105:AP105,"J")*$BB$18+COUNTIF(L105:AP105,"K")*$BB$19+COUNTIF(L105:AP105,"L")*$BB$20+COUNTIF(L105:AP105,"M")*$BB$21+COUNTIF(L105:AP105,"N")*$BB$22+COUNTIF(L105:AP105,"O")*$BB$23+COUNTIF(L105:AP105,"P")*$BB$24+COUNTIF(L105:AP105,"Q")*$BB$25+COUNTIF(L105:AP105,"R")*$BB$26+COUNTIF(L105:AP105,"S")*$BB$27+COUNTIF(L105:AP105,"T")*$BB$28)</f>
        <v/>
      </c>
      <c r="AS104" s="263">
        <f t="shared" ref="AS104" si="227">AQ104*AS$2</f>
        <v>0</v>
      </c>
      <c r="AT104" s="267"/>
      <c r="AU104" s="274"/>
      <c r="AV104" s="226" t="e">
        <f t="shared" ref="AV104" si="228">AR104+AS104</f>
        <v>#VALUE!</v>
      </c>
    </row>
    <row r="105" spans="1:48" ht="28" customHeight="1" thickBot="1" x14ac:dyDescent="0.25">
      <c r="A105" s="233"/>
      <c r="B105" s="174"/>
      <c r="C105" s="175" t="str">
        <f>IF(B105="","",DATEDIF(B105,#REF!,"y"))</f>
        <v/>
      </c>
      <c r="D105" s="258" t="s">
        <v>87</v>
      </c>
      <c r="E105" s="259"/>
      <c r="F105" s="260"/>
      <c r="G105" s="255"/>
      <c r="H105" s="256"/>
      <c r="I105" s="256"/>
      <c r="J105" s="256"/>
      <c r="K105" s="257"/>
      <c r="L105" s="46"/>
      <c r="M105" s="46"/>
      <c r="N105" s="46"/>
      <c r="O105" s="46"/>
      <c r="P105" s="46"/>
      <c r="Q105" s="46"/>
      <c r="R105" s="46"/>
      <c r="S105" s="46"/>
      <c r="T105" s="46"/>
      <c r="U105" s="46"/>
      <c r="V105" s="46"/>
      <c r="W105" s="46"/>
      <c r="X105" s="46"/>
      <c r="Y105" s="46"/>
      <c r="Z105" s="46"/>
      <c r="AA105" s="46"/>
      <c r="AB105" s="46"/>
      <c r="AC105" s="46"/>
      <c r="AD105" s="46"/>
      <c r="AE105" s="46"/>
      <c r="AF105" s="46"/>
      <c r="AG105" s="46"/>
      <c r="AH105" s="46"/>
      <c r="AI105" s="46"/>
      <c r="AJ105" s="46"/>
      <c r="AK105" s="46"/>
      <c r="AL105" s="46"/>
      <c r="AM105" s="46"/>
      <c r="AN105" s="46"/>
      <c r="AO105" s="46"/>
      <c r="AP105" s="46"/>
      <c r="AQ105" s="262"/>
      <c r="AR105" s="262"/>
      <c r="AS105" s="264"/>
      <c r="AT105" s="268"/>
      <c r="AU105" s="275"/>
      <c r="AV105" s="227"/>
    </row>
    <row r="106" spans="1:48" ht="28" customHeight="1" thickBot="1" x14ac:dyDescent="0.25">
      <c r="A106" s="233">
        <v>50</v>
      </c>
      <c r="B106" s="234"/>
      <c r="C106" s="235"/>
      <c r="D106" s="6"/>
      <c r="E106" s="7"/>
      <c r="F106" s="7"/>
      <c r="G106" s="7"/>
      <c r="H106" s="7"/>
      <c r="I106" s="7"/>
      <c r="J106" s="7"/>
      <c r="K106" s="115" t="str">
        <f>IF(COUNTA(D106:J106)=0,"",COUNTA(D106:J106))</f>
        <v/>
      </c>
      <c r="L106" s="114" t="str">
        <f t="shared" ref="L106:AP106" si="229">IF(L$7="","",IF( HLOOKUP(L$7,$D$7:$J$219,2*$A106,FALSE)="","","○"))</f>
        <v/>
      </c>
      <c r="M106" s="114" t="str">
        <f t="shared" si="229"/>
        <v/>
      </c>
      <c r="N106" s="114" t="str">
        <f t="shared" si="229"/>
        <v/>
      </c>
      <c r="O106" s="114" t="str">
        <f t="shared" si="229"/>
        <v/>
      </c>
      <c r="P106" s="114" t="str">
        <f t="shared" si="229"/>
        <v/>
      </c>
      <c r="Q106" s="114" t="str">
        <f t="shared" si="229"/>
        <v/>
      </c>
      <c r="R106" s="114" t="str">
        <f t="shared" si="229"/>
        <v/>
      </c>
      <c r="S106" s="155" t="str">
        <f t="shared" si="229"/>
        <v/>
      </c>
      <c r="T106" s="155" t="str">
        <f t="shared" si="229"/>
        <v/>
      </c>
      <c r="U106" s="155" t="str">
        <f t="shared" si="229"/>
        <v/>
      </c>
      <c r="V106" s="155" t="str">
        <f t="shared" si="229"/>
        <v/>
      </c>
      <c r="W106" s="155" t="str">
        <f t="shared" si="229"/>
        <v/>
      </c>
      <c r="X106" s="155" t="str">
        <f t="shared" si="229"/>
        <v/>
      </c>
      <c r="Y106" s="155" t="str">
        <f t="shared" si="229"/>
        <v/>
      </c>
      <c r="Z106" s="114" t="str">
        <f t="shared" si="229"/>
        <v/>
      </c>
      <c r="AA106" s="114" t="str">
        <f t="shared" si="229"/>
        <v/>
      </c>
      <c r="AB106" s="114" t="str">
        <f t="shared" si="229"/>
        <v/>
      </c>
      <c r="AC106" s="114" t="str">
        <f t="shared" si="229"/>
        <v/>
      </c>
      <c r="AD106" s="114" t="str">
        <f t="shared" si="229"/>
        <v/>
      </c>
      <c r="AE106" s="114" t="str">
        <f t="shared" si="229"/>
        <v/>
      </c>
      <c r="AF106" s="114" t="str">
        <f t="shared" si="229"/>
        <v/>
      </c>
      <c r="AG106" s="155" t="str">
        <f t="shared" si="229"/>
        <v/>
      </c>
      <c r="AH106" s="155" t="str">
        <f t="shared" si="229"/>
        <v/>
      </c>
      <c r="AI106" s="155" t="str">
        <f t="shared" si="229"/>
        <v/>
      </c>
      <c r="AJ106" s="155" t="str">
        <f t="shared" si="229"/>
        <v/>
      </c>
      <c r="AK106" s="155" t="str">
        <f t="shared" si="229"/>
        <v/>
      </c>
      <c r="AL106" s="155" t="str">
        <f t="shared" si="229"/>
        <v/>
      </c>
      <c r="AM106" s="155" t="str">
        <f t="shared" si="229"/>
        <v/>
      </c>
      <c r="AN106" s="114" t="str">
        <f t="shared" si="229"/>
        <v/>
      </c>
      <c r="AO106" s="114" t="str">
        <f t="shared" si="229"/>
        <v/>
      </c>
      <c r="AP106" s="114" t="str">
        <f t="shared" si="229"/>
        <v/>
      </c>
      <c r="AQ106" s="261">
        <f t="shared" ref="AQ106" si="230">COUNTA(L107:AP107)</f>
        <v>0</v>
      </c>
      <c r="AR106" s="261" t="str">
        <f t="shared" ref="AR106" si="231">IF(COUNTIF(L107:AP107,"A")*BB$9+COUNTIF(L107:AP107,"B")*$BB$10+COUNTIF(L107:AP107,"C")*$BB$11+COUNTIF(L107:AP107,"D")*$BB$12+COUNTIF(L107:AP107,"E")*$BB$13+COUNTIF(L107:AP107,"F")*$BB$14+COUNTIF(L107:AP107,"G")*$BB$15+COUNTIF(L107:AP107,"H")*$BB$16+COUNTIF(L107:AP107,"I")*$BB$17+COUNTIF(L107:AP107,"J")*$BB$18+COUNTIF(L107:AP107,"K")*$BB$19+COUNTIF(L107:AP107,"L")*$BB$20+COUNTIF(L107:AP107,"M")*$BB$21+COUNTIF(L107:AP107,"N")*$BB$22+COUNTIF(L107:AP107,"O")*$BB$23+COUNTIF(L107:AP107,"P")*$BB$24+COUNTIF(L107:AP107,"Q")*$BB$25+COUNTIF(L107:AP107,"R")*$BB$26+COUNTIF(L107:AP107,"S")*$BB$27+COUNTIF(L107:AP107,"T")=0,"",COUNTIF(L107:AP107,"A")*BB$9+COUNTIF(L107:AP107,"B")*$BB$10+COUNTIF(L107:AP107,"C")*$BB$11+COUNTIF(L107:AP107,"D")*$BB$12+COUNTIF(L107:AP107,"E")*$BB$13+COUNTIF(L107:AP107,"F")*$BB$14+COUNTIF(L107:AP107,"G")*$BB$15+COUNTIF(L107:AP107,"H")*$BB$16+COUNTIF(L107:AP107,"I")*$BB$17+COUNTIF(L107:AP107,"J")*$BB$18+COUNTIF(L107:AP107,"K")*$BB$19+COUNTIF(L107:AP107,"L")*$BB$20+COUNTIF(L107:AP107,"M")*$BB$21+COUNTIF(L107:AP107,"N")*$BB$22+COUNTIF(L107:AP107,"O")*$BB$23+COUNTIF(L107:AP107,"P")*$BB$24+COUNTIF(L107:AP107,"Q")*$BB$25+COUNTIF(L107:AP107,"R")*$BB$26+COUNTIF(L107:AP107,"S")*$BB$27+COUNTIF(L107:AP107,"T")*$BB$28)</f>
        <v/>
      </c>
      <c r="AS106" s="263">
        <f t="shared" ref="AS106" si="232">AQ106*AS$2</f>
        <v>0</v>
      </c>
      <c r="AT106" s="267"/>
      <c r="AU106" s="274"/>
      <c r="AV106" s="226" t="e">
        <f t="shared" ref="AV106" si="233">AR106+AS106</f>
        <v>#VALUE!</v>
      </c>
    </row>
    <row r="107" spans="1:48" ht="28" customHeight="1" thickBot="1" x14ac:dyDescent="0.25">
      <c r="A107" s="233"/>
      <c r="B107" s="174"/>
      <c r="C107" s="175" t="str">
        <f>IF(B107="","",DATEDIF(B107,#REF!,"y"))</f>
        <v/>
      </c>
      <c r="D107" s="258" t="s">
        <v>87</v>
      </c>
      <c r="E107" s="259"/>
      <c r="F107" s="260"/>
      <c r="G107" s="255"/>
      <c r="H107" s="256"/>
      <c r="I107" s="256"/>
      <c r="J107" s="256"/>
      <c r="K107" s="257"/>
      <c r="L107" s="46"/>
      <c r="M107" s="46"/>
      <c r="N107" s="46"/>
      <c r="O107" s="46"/>
      <c r="P107" s="46"/>
      <c r="Q107" s="46"/>
      <c r="R107" s="46"/>
      <c r="S107" s="46"/>
      <c r="T107" s="46"/>
      <c r="U107" s="46"/>
      <c r="V107" s="46"/>
      <c r="W107" s="46"/>
      <c r="X107" s="46"/>
      <c r="Y107" s="46"/>
      <c r="Z107" s="46"/>
      <c r="AA107" s="46"/>
      <c r="AB107" s="46"/>
      <c r="AC107" s="46"/>
      <c r="AD107" s="46"/>
      <c r="AE107" s="46"/>
      <c r="AF107" s="46"/>
      <c r="AG107" s="46"/>
      <c r="AH107" s="46"/>
      <c r="AI107" s="46"/>
      <c r="AJ107" s="46"/>
      <c r="AK107" s="46"/>
      <c r="AL107" s="46"/>
      <c r="AM107" s="46"/>
      <c r="AN107" s="46"/>
      <c r="AO107" s="46"/>
      <c r="AP107" s="46"/>
      <c r="AQ107" s="262"/>
      <c r="AR107" s="262"/>
      <c r="AS107" s="264"/>
      <c r="AT107" s="268"/>
      <c r="AU107" s="275"/>
      <c r="AV107" s="227"/>
    </row>
    <row r="108" spans="1:48" ht="28" customHeight="1" thickBot="1" x14ac:dyDescent="0.25">
      <c r="A108" s="233">
        <v>51</v>
      </c>
      <c r="B108" s="234"/>
      <c r="C108" s="235"/>
      <c r="D108" s="6"/>
      <c r="E108" s="7"/>
      <c r="F108" s="7"/>
      <c r="G108" s="7"/>
      <c r="H108" s="7"/>
      <c r="I108" s="7"/>
      <c r="J108" s="7"/>
      <c r="K108" s="115" t="str">
        <f>IF(COUNTA(D108:J108)=0,"",COUNTA(D108:J108))</f>
        <v/>
      </c>
      <c r="L108" s="114" t="str">
        <f t="shared" ref="L108:AP108" si="234">IF(L$7="","",IF( HLOOKUP(L$7,$D$7:$J$219,2*$A108,FALSE)="","","○"))</f>
        <v/>
      </c>
      <c r="M108" s="114" t="str">
        <f t="shared" si="234"/>
        <v/>
      </c>
      <c r="N108" s="114" t="str">
        <f t="shared" si="234"/>
        <v/>
      </c>
      <c r="O108" s="114" t="str">
        <f t="shared" si="234"/>
        <v/>
      </c>
      <c r="P108" s="114" t="str">
        <f t="shared" si="234"/>
        <v/>
      </c>
      <c r="Q108" s="114" t="str">
        <f t="shared" si="234"/>
        <v/>
      </c>
      <c r="R108" s="114" t="str">
        <f t="shared" si="234"/>
        <v/>
      </c>
      <c r="S108" s="155" t="str">
        <f t="shared" si="234"/>
        <v/>
      </c>
      <c r="T108" s="155" t="str">
        <f t="shared" si="234"/>
        <v/>
      </c>
      <c r="U108" s="155" t="str">
        <f t="shared" si="234"/>
        <v/>
      </c>
      <c r="V108" s="155" t="str">
        <f t="shared" si="234"/>
        <v/>
      </c>
      <c r="W108" s="155" t="str">
        <f t="shared" si="234"/>
        <v/>
      </c>
      <c r="X108" s="155" t="str">
        <f t="shared" si="234"/>
        <v/>
      </c>
      <c r="Y108" s="155" t="str">
        <f t="shared" si="234"/>
        <v/>
      </c>
      <c r="Z108" s="114" t="str">
        <f t="shared" si="234"/>
        <v/>
      </c>
      <c r="AA108" s="114" t="str">
        <f t="shared" si="234"/>
        <v/>
      </c>
      <c r="AB108" s="114" t="str">
        <f t="shared" si="234"/>
        <v/>
      </c>
      <c r="AC108" s="114" t="str">
        <f t="shared" si="234"/>
        <v/>
      </c>
      <c r="AD108" s="114" t="str">
        <f t="shared" si="234"/>
        <v/>
      </c>
      <c r="AE108" s="114" t="str">
        <f t="shared" si="234"/>
        <v/>
      </c>
      <c r="AF108" s="114" t="str">
        <f t="shared" si="234"/>
        <v/>
      </c>
      <c r="AG108" s="155" t="str">
        <f t="shared" si="234"/>
        <v/>
      </c>
      <c r="AH108" s="155" t="str">
        <f t="shared" si="234"/>
        <v/>
      </c>
      <c r="AI108" s="155" t="str">
        <f t="shared" si="234"/>
        <v/>
      </c>
      <c r="AJ108" s="155" t="str">
        <f t="shared" si="234"/>
        <v/>
      </c>
      <c r="AK108" s="155" t="str">
        <f t="shared" si="234"/>
        <v/>
      </c>
      <c r="AL108" s="155" t="str">
        <f t="shared" si="234"/>
        <v/>
      </c>
      <c r="AM108" s="155" t="str">
        <f t="shared" si="234"/>
        <v/>
      </c>
      <c r="AN108" s="114" t="str">
        <f t="shared" si="234"/>
        <v/>
      </c>
      <c r="AO108" s="114" t="str">
        <f t="shared" si="234"/>
        <v/>
      </c>
      <c r="AP108" s="114" t="str">
        <f t="shared" si="234"/>
        <v/>
      </c>
      <c r="AQ108" s="261">
        <f t="shared" ref="AQ108" si="235">COUNTA(L109:AP109)</f>
        <v>0</v>
      </c>
      <c r="AR108" s="261" t="str">
        <f t="shared" ref="AR108" si="236">IF(COUNTIF(L109:AP109,"A")*BB$9+COUNTIF(L109:AP109,"B")*$BB$10+COUNTIF(L109:AP109,"C")*$BB$11+COUNTIF(L109:AP109,"D")*$BB$12+COUNTIF(L109:AP109,"E")*$BB$13+COUNTIF(L109:AP109,"F")*$BB$14+COUNTIF(L109:AP109,"G")*$BB$15+COUNTIF(L109:AP109,"H")*$BB$16+COUNTIF(L109:AP109,"I")*$BB$17+COUNTIF(L109:AP109,"J")*$BB$18+COUNTIF(L109:AP109,"K")*$BB$19+COUNTIF(L109:AP109,"L")*$BB$20+COUNTIF(L109:AP109,"M")*$BB$21+COUNTIF(L109:AP109,"N")*$BB$22+COUNTIF(L109:AP109,"O")*$BB$23+COUNTIF(L109:AP109,"P")*$BB$24+COUNTIF(L109:AP109,"Q")*$BB$25+COUNTIF(L109:AP109,"R")*$BB$26+COUNTIF(L109:AP109,"S")*$BB$27+COUNTIF(L109:AP109,"T")=0,"",COUNTIF(L109:AP109,"A")*BB$9+COUNTIF(L109:AP109,"B")*$BB$10+COUNTIF(L109:AP109,"C")*$BB$11+COUNTIF(L109:AP109,"D")*$BB$12+COUNTIF(L109:AP109,"E")*$BB$13+COUNTIF(L109:AP109,"F")*$BB$14+COUNTIF(L109:AP109,"G")*$BB$15+COUNTIF(L109:AP109,"H")*$BB$16+COUNTIF(L109:AP109,"I")*$BB$17+COUNTIF(L109:AP109,"J")*$BB$18+COUNTIF(L109:AP109,"K")*$BB$19+COUNTIF(L109:AP109,"L")*$BB$20+COUNTIF(L109:AP109,"M")*$BB$21+COUNTIF(L109:AP109,"N")*$BB$22+COUNTIF(L109:AP109,"O")*$BB$23+COUNTIF(L109:AP109,"P")*$BB$24+COUNTIF(L109:AP109,"Q")*$BB$25+COUNTIF(L109:AP109,"R")*$BB$26+COUNTIF(L109:AP109,"S")*$BB$27+COUNTIF(L109:AP109,"T")*$BB$28)</f>
        <v/>
      </c>
      <c r="AS108" s="263">
        <f t="shared" ref="AS108" si="237">AQ108*AS$2</f>
        <v>0</v>
      </c>
      <c r="AT108" s="267"/>
      <c r="AU108" s="274"/>
      <c r="AV108" s="226" t="e">
        <f t="shared" ref="AV108" si="238">AR108+AS108</f>
        <v>#VALUE!</v>
      </c>
    </row>
    <row r="109" spans="1:48" ht="28" customHeight="1" thickBot="1" x14ac:dyDescent="0.25">
      <c r="A109" s="233"/>
      <c r="B109" s="174"/>
      <c r="C109" s="175" t="str">
        <f>IF(B109="","",DATEDIF(B109,#REF!,"y"))</f>
        <v/>
      </c>
      <c r="D109" s="258" t="s">
        <v>87</v>
      </c>
      <c r="E109" s="259"/>
      <c r="F109" s="260"/>
      <c r="G109" s="255"/>
      <c r="H109" s="256"/>
      <c r="I109" s="256"/>
      <c r="J109" s="256"/>
      <c r="K109" s="257"/>
      <c r="L109" s="46"/>
      <c r="M109" s="46"/>
      <c r="N109" s="46"/>
      <c r="O109" s="46"/>
      <c r="P109" s="46"/>
      <c r="Q109" s="46"/>
      <c r="R109" s="46"/>
      <c r="S109" s="46"/>
      <c r="T109" s="46"/>
      <c r="U109" s="46"/>
      <c r="V109" s="46"/>
      <c r="W109" s="46"/>
      <c r="X109" s="46"/>
      <c r="Y109" s="46"/>
      <c r="Z109" s="46"/>
      <c r="AA109" s="46"/>
      <c r="AB109" s="46"/>
      <c r="AC109" s="46"/>
      <c r="AD109" s="46"/>
      <c r="AE109" s="46"/>
      <c r="AF109" s="46"/>
      <c r="AG109" s="46"/>
      <c r="AH109" s="46"/>
      <c r="AI109" s="46"/>
      <c r="AJ109" s="46"/>
      <c r="AK109" s="46"/>
      <c r="AL109" s="46"/>
      <c r="AM109" s="46"/>
      <c r="AN109" s="46"/>
      <c r="AO109" s="46"/>
      <c r="AP109" s="46"/>
      <c r="AQ109" s="262"/>
      <c r="AR109" s="262"/>
      <c r="AS109" s="264"/>
      <c r="AT109" s="268"/>
      <c r="AU109" s="275"/>
      <c r="AV109" s="227"/>
    </row>
    <row r="110" spans="1:48" ht="28" customHeight="1" thickBot="1" x14ac:dyDescent="0.25">
      <c r="A110" s="233">
        <v>52</v>
      </c>
      <c r="B110" s="234"/>
      <c r="C110" s="235"/>
      <c r="D110" s="6"/>
      <c r="E110" s="7"/>
      <c r="F110" s="7"/>
      <c r="G110" s="7"/>
      <c r="H110" s="7"/>
      <c r="I110" s="7"/>
      <c r="J110" s="7"/>
      <c r="K110" s="115" t="str">
        <f>IF(COUNTA(D110:J110)=0,"",COUNTA(D110:J110))</f>
        <v/>
      </c>
      <c r="L110" s="114" t="str">
        <f t="shared" ref="L110:AP110" si="239">IF(L$7="","",IF( HLOOKUP(L$7,$D$7:$J$219,2*$A110,FALSE)="","","○"))</f>
        <v/>
      </c>
      <c r="M110" s="114" t="str">
        <f t="shared" si="239"/>
        <v/>
      </c>
      <c r="N110" s="114" t="str">
        <f t="shared" si="239"/>
        <v/>
      </c>
      <c r="O110" s="114" t="str">
        <f t="shared" si="239"/>
        <v/>
      </c>
      <c r="P110" s="114" t="str">
        <f t="shared" si="239"/>
        <v/>
      </c>
      <c r="Q110" s="114" t="str">
        <f t="shared" si="239"/>
        <v/>
      </c>
      <c r="R110" s="114" t="str">
        <f t="shared" si="239"/>
        <v/>
      </c>
      <c r="S110" s="155" t="str">
        <f t="shared" si="239"/>
        <v/>
      </c>
      <c r="T110" s="155" t="str">
        <f t="shared" si="239"/>
        <v/>
      </c>
      <c r="U110" s="155" t="str">
        <f t="shared" si="239"/>
        <v/>
      </c>
      <c r="V110" s="155" t="str">
        <f t="shared" si="239"/>
        <v/>
      </c>
      <c r="W110" s="155" t="str">
        <f t="shared" si="239"/>
        <v/>
      </c>
      <c r="X110" s="155" t="str">
        <f t="shared" si="239"/>
        <v/>
      </c>
      <c r="Y110" s="155" t="str">
        <f t="shared" si="239"/>
        <v/>
      </c>
      <c r="Z110" s="114" t="str">
        <f t="shared" si="239"/>
        <v/>
      </c>
      <c r="AA110" s="114" t="str">
        <f t="shared" si="239"/>
        <v/>
      </c>
      <c r="AB110" s="114" t="str">
        <f t="shared" si="239"/>
        <v/>
      </c>
      <c r="AC110" s="114" t="str">
        <f t="shared" si="239"/>
        <v/>
      </c>
      <c r="AD110" s="114" t="str">
        <f t="shared" si="239"/>
        <v/>
      </c>
      <c r="AE110" s="114" t="str">
        <f t="shared" si="239"/>
        <v/>
      </c>
      <c r="AF110" s="114" t="str">
        <f t="shared" si="239"/>
        <v/>
      </c>
      <c r="AG110" s="155" t="str">
        <f t="shared" si="239"/>
        <v/>
      </c>
      <c r="AH110" s="155" t="str">
        <f t="shared" si="239"/>
        <v/>
      </c>
      <c r="AI110" s="155" t="str">
        <f t="shared" si="239"/>
        <v/>
      </c>
      <c r="AJ110" s="155" t="str">
        <f t="shared" si="239"/>
        <v/>
      </c>
      <c r="AK110" s="155" t="str">
        <f t="shared" si="239"/>
        <v/>
      </c>
      <c r="AL110" s="155" t="str">
        <f t="shared" si="239"/>
        <v/>
      </c>
      <c r="AM110" s="155" t="str">
        <f t="shared" si="239"/>
        <v/>
      </c>
      <c r="AN110" s="114" t="str">
        <f t="shared" si="239"/>
        <v/>
      </c>
      <c r="AO110" s="114" t="str">
        <f t="shared" si="239"/>
        <v/>
      </c>
      <c r="AP110" s="114" t="str">
        <f t="shared" si="239"/>
        <v/>
      </c>
      <c r="AQ110" s="261">
        <f t="shared" ref="AQ110" si="240">COUNTA(L111:AP111)</f>
        <v>0</v>
      </c>
      <c r="AR110" s="261" t="str">
        <f t="shared" ref="AR110" si="241">IF(COUNTIF(L111:AP111,"A")*BB$9+COUNTIF(L111:AP111,"B")*$BB$10+COUNTIF(L111:AP111,"C")*$BB$11+COUNTIF(L111:AP111,"D")*$BB$12+COUNTIF(L111:AP111,"E")*$BB$13+COUNTIF(L111:AP111,"F")*$BB$14+COUNTIF(L111:AP111,"G")*$BB$15+COUNTIF(L111:AP111,"H")*$BB$16+COUNTIF(L111:AP111,"I")*$BB$17+COUNTIF(L111:AP111,"J")*$BB$18+COUNTIF(L111:AP111,"K")*$BB$19+COUNTIF(L111:AP111,"L")*$BB$20+COUNTIF(L111:AP111,"M")*$BB$21+COUNTIF(L111:AP111,"N")*$BB$22+COUNTIF(L111:AP111,"O")*$BB$23+COUNTIF(L111:AP111,"P")*$BB$24+COUNTIF(L111:AP111,"Q")*$BB$25+COUNTIF(L111:AP111,"R")*$BB$26+COUNTIF(L111:AP111,"S")*$BB$27+COUNTIF(L111:AP111,"T")=0,"",COUNTIF(L111:AP111,"A")*BB$9+COUNTIF(L111:AP111,"B")*$BB$10+COUNTIF(L111:AP111,"C")*$BB$11+COUNTIF(L111:AP111,"D")*$BB$12+COUNTIF(L111:AP111,"E")*$BB$13+COUNTIF(L111:AP111,"F")*$BB$14+COUNTIF(L111:AP111,"G")*$BB$15+COUNTIF(L111:AP111,"H")*$BB$16+COUNTIF(L111:AP111,"I")*$BB$17+COUNTIF(L111:AP111,"J")*$BB$18+COUNTIF(L111:AP111,"K")*$BB$19+COUNTIF(L111:AP111,"L")*$BB$20+COUNTIF(L111:AP111,"M")*$BB$21+COUNTIF(L111:AP111,"N")*$BB$22+COUNTIF(L111:AP111,"O")*$BB$23+COUNTIF(L111:AP111,"P")*$BB$24+COUNTIF(L111:AP111,"Q")*$BB$25+COUNTIF(L111:AP111,"R")*$BB$26+COUNTIF(L111:AP111,"S")*$BB$27+COUNTIF(L111:AP111,"T")*$BB$28)</f>
        <v/>
      </c>
      <c r="AS110" s="263">
        <f t="shared" ref="AS110" si="242">AQ110*AS$2</f>
        <v>0</v>
      </c>
      <c r="AT110" s="267"/>
      <c r="AU110" s="274"/>
      <c r="AV110" s="226" t="e">
        <f t="shared" ref="AV110" si="243">AR110+AS110</f>
        <v>#VALUE!</v>
      </c>
    </row>
    <row r="111" spans="1:48" ht="28" customHeight="1" thickBot="1" x14ac:dyDescent="0.25">
      <c r="A111" s="233"/>
      <c r="B111" s="174"/>
      <c r="C111" s="175" t="str">
        <f>IF(B111="","",DATEDIF(B111,#REF!,"y"))</f>
        <v/>
      </c>
      <c r="D111" s="258" t="s">
        <v>87</v>
      </c>
      <c r="E111" s="259"/>
      <c r="F111" s="260"/>
      <c r="G111" s="255"/>
      <c r="H111" s="256"/>
      <c r="I111" s="256"/>
      <c r="J111" s="256"/>
      <c r="K111" s="257"/>
      <c r="L111" s="46"/>
      <c r="M111" s="46"/>
      <c r="N111" s="46"/>
      <c r="O111" s="46"/>
      <c r="P111" s="46"/>
      <c r="Q111" s="46"/>
      <c r="R111" s="46"/>
      <c r="S111" s="46"/>
      <c r="T111" s="46"/>
      <c r="U111" s="46"/>
      <c r="V111" s="46"/>
      <c r="W111" s="46"/>
      <c r="X111" s="46"/>
      <c r="Y111" s="46"/>
      <c r="Z111" s="46"/>
      <c r="AA111" s="46"/>
      <c r="AB111" s="46"/>
      <c r="AC111" s="46"/>
      <c r="AD111" s="46"/>
      <c r="AE111" s="46"/>
      <c r="AF111" s="46"/>
      <c r="AG111" s="46"/>
      <c r="AH111" s="46"/>
      <c r="AI111" s="46"/>
      <c r="AJ111" s="46"/>
      <c r="AK111" s="46"/>
      <c r="AL111" s="46"/>
      <c r="AM111" s="46"/>
      <c r="AN111" s="46"/>
      <c r="AO111" s="46"/>
      <c r="AP111" s="46"/>
      <c r="AQ111" s="262"/>
      <c r="AR111" s="262"/>
      <c r="AS111" s="264"/>
      <c r="AT111" s="268"/>
      <c r="AU111" s="275"/>
      <c r="AV111" s="227"/>
    </row>
    <row r="112" spans="1:48" ht="28" customHeight="1" thickBot="1" x14ac:dyDescent="0.25">
      <c r="A112" s="233">
        <v>53</v>
      </c>
      <c r="B112" s="234"/>
      <c r="C112" s="235"/>
      <c r="D112" s="6"/>
      <c r="E112" s="7"/>
      <c r="F112" s="7"/>
      <c r="G112" s="7"/>
      <c r="H112" s="7"/>
      <c r="I112" s="7"/>
      <c r="J112" s="7"/>
      <c r="K112" s="115" t="str">
        <f>IF(COUNTA(D112:J112)=0,"",COUNTA(D112:J112))</f>
        <v/>
      </c>
      <c r="L112" s="114" t="str">
        <f t="shared" ref="L112:AP112" si="244">IF(L$7="","",IF( HLOOKUP(L$7,$D$7:$J$219,2*$A112,FALSE)="","","○"))</f>
        <v/>
      </c>
      <c r="M112" s="114" t="str">
        <f t="shared" si="244"/>
        <v/>
      </c>
      <c r="N112" s="114" t="str">
        <f t="shared" si="244"/>
        <v/>
      </c>
      <c r="O112" s="114" t="str">
        <f t="shared" si="244"/>
        <v/>
      </c>
      <c r="P112" s="114" t="str">
        <f t="shared" si="244"/>
        <v/>
      </c>
      <c r="Q112" s="114" t="str">
        <f t="shared" si="244"/>
        <v/>
      </c>
      <c r="R112" s="114" t="str">
        <f t="shared" si="244"/>
        <v/>
      </c>
      <c r="S112" s="155" t="str">
        <f t="shared" si="244"/>
        <v/>
      </c>
      <c r="T112" s="155" t="str">
        <f t="shared" si="244"/>
        <v/>
      </c>
      <c r="U112" s="155" t="str">
        <f t="shared" si="244"/>
        <v/>
      </c>
      <c r="V112" s="155" t="str">
        <f t="shared" si="244"/>
        <v/>
      </c>
      <c r="W112" s="155" t="str">
        <f t="shared" si="244"/>
        <v/>
      </c>
      <c r="X112" s="155" t="str">
        <f t="shared" si="244"/>
        <v/>
      </c>
      <c r="Y112" s="155" t="str">
        <f t="shared" si="244"/>
        <v/>
      </c>
      <c r="Z112" s="114" t="str">
        <f t="shared" si="244"/>
        <v/>
      </c>
      <c r="AA112" s="114" t="str">
        <f t="shared" si="244"/>
        <v/>
      </c>
      <c r="AB112" s="114" t="str">
        <f t="shared" si="244"/>
        <v/>
      </c>
      <c r="AC112" s="114" t="str">
        <f t="shared" si="244"/>
        <v/>
      </c>
      <c r="AD112" s="114" t="str">
        <f t="shared" si="244"/>
        <v/>
      </c>
      <c r="AE112" s="114" t="str">
        <f t="shared" si="244"/>
        <v/>
      </c>
      <c r="AF112" s="114" t="str">
        <f t="shared" si="244"/>
        <v/>
      </c>
      <c r="AG112" s="155" t="str">
        <f t="shared" si="244"/>
        <v/>
      </c>
      <c r="AH112" s="155" t="str">
        <f t="shared" si="244"/>
        <v/>
      </c>
      <c r="AI112" s="155" t="str">
        <f t="shared" si="244"/>
        <v/>
      </c>
      <c r="AJ112" s="155" t="str">
        <f t="shared" si="244"/>
        <v/>
      </c>
      <c r="AK112" s="155" t="str">
        <f t="shared" si="244"/>
        <v/>
      </c>
      <c r="AL112" s="155" t="str">
        <f t="shared" si="244"/>
        <v/>
      </c>
      <c r="AM112" s="155" t="str">
        <f t="shared" si="244"/>
        <v/>
      </c>
      <c r="AN112" s="114" t="str">
        <f t="shared" si="244"/>
        <v/>
      </c>
      <c r="AO112" s="114" t="str">
        <f t="shared" si="244"/>
        <v/>
      </c>
      <c r="AP112" s="114" t="str">
        <f t="shared" si="244"/>
        <v/>
      </c>
      <c r="AQ112" s="261">
        <f t="shared" ref="AQ112" si="245">COUNTA(L113:AP113)</f>
        <v>0</v>
      </c>
      <c r="AR112" s="261" t="str">
        <f t="shared" ref="AR112" si="246">IF(COUNTIF(L113:AP113,"A")*BB$9+COUNTIF(L113:AP113,"B")*$BB$10+COUNTIF(L113:AP113,"C")*$BB$11+COUNTIF(L113:AP113,"D")*$BB$12+COUNTIF(L113:AP113,"E")*$BB$13+COUNTIF(L113:AP113,"F")*$BB$14+COUNTIF(L113:AP113,"G")*$BB$15+COUNTIF(L113:AP113,"H")*$BB$16+COUNTIF(L113:AP113,"I")*$BB$17+COUNTIF(L113:AP113,"J")*$BB$18+COUNTIF(L113:AP113,"K")*$BB$19+COUNTIF(L113:AP113,"L")*$BB$20+COUNTIF(L113:AP113,"M")*$BB$21+COUNTIF(L113:AP113,"N")*$BB$22+COUNTIF(L113:AP113,"O")*$BB$23+COUNTIF(L113:AP113,"P")*$BB$24+COUNTIF(L113:AP113,"Q")*$BB$25+COUNTIF(L113:AP113,"R")*$BB$26+COUNTIF(L113:AP113,"S")*$BB$27+COUNTIF(L113:AP113,"T")=0,"",COUNTIF(L113:AP113,"A")*BB$9+COUNTIF(L113:AP113,"B")*$BB$10+COUNTIF(L113:AP113,"C")*$BB$11+COUNTIF(L113:AP113,"D")*$BB$12+COUNTIF(L113:AP113,"E")*$BB$13+COUNTIF(L113:AP113,"F")*$BB$14+COUNTIF(L113:AP113,"G")*$BB$15+COUNTIF(L113:AP113,"H")*$BB$16+COUNTIF(L113:AP113,"I")*$BB$17+COUNTIF(L113:AP113,"J")*$BB$18+COUNTIF(L113:AP113,"K")*$BB$19+COUNTIF(L113:AP113,"L")*$BB$20+COUNTIF(L113:AP113,"M")*$BB$21+COUNTIF(L113:AP113,"N")*$BB$22+COUNTIF(L113:AP113,"O")*$BB$23+COUNTIF(L113:AP113,"P")*$BB$24+COUNTIF(L113:AP113,"Q")*$BB$25+COUNTIF(L113:AP113,"R")*$BB$26+COUNTIF(L113:AP113,"S")*$BB$27+COUNTIF(L113:AP113,"T")*$BB$28)</f>
        <v/>
      </c>
      <c r="AS112" s="263">
        <f t="shared" ref="AS112" si="247">AQ112*AS$2</f>
        <v>0</v>
      </c>
      <c r="AT112" s="267"/>
      <c r="AU112" s="274"/>
      <c r="AV112" s="226" t="e">
        <f t="shared" ref="AV112" si="248">AR112+AS112</f>
        <v>#VALUE!</v>
      </c>
    </row>
    <row r="113" spans="1:48" ht="28" customHeight="1" thickBot="1" x14ac:dyDescent="0.25">
      <c r="A113" s="233"/>
      <c r="B113" s="174"/>
      <c r="C113" s="175" t="str">
        <f>IF(B113="","",DATEDIF(B113,#REF!,"y"))</f>
        <v/>
      </c>
      <c r="D113" s="258" t="s">
        <v>87</v>
      </c>
      <c r="E113" s="259"/>
      <c r="F113" s="260"/>
      <c r="G113" s="255"/>
      <c r="H113" s="256"/>
      <c r="I113" s="256"/>
      <c r="J113" s="256"/>
      <c r="K113" s="257"/>
      <c r="L113" s="46"/>
      <c r="M113" s="46"/>
      <c r="N113" s="46"/>
      <c r="O113" s="46"/>
      <c r="P113" s="46"/>
      <c r="Q113" s="46"/>
      <c r="R113" s="46"/>
      <c r="S113" s="46"/>
      <c r="T113" s="46"/>
      <c r="U113" s="46"/>
      <c r="V113" s="46"/>
      <c r="W113" s="46"/>
      <c r="X113" s="46"/>
      <c r="Y113" s="46"/>
      <c r="Z113" s="46"/>
      <c r="AA113" s="46"/>
      <c r="AB113" s="46"/>
      <c r="AC113" s="46"/>
      <c r="AD113" s="46"/>
      <c r="AE113" s="46"/>
      <c r="AF113" s="46"/>
      <c r="AG113" s="46"/>
      <c r="AH113" s="46"/>
      <c r="AI113" s="46"/>
      <c r="AJ113" s="46"/>
      <c r="AK113" s="46"/>
      <c r="AL113" s="46"/>
      <c r="AM113" s="46"/>
      <c r="AN113" s="46"/>
      <c r="AO113" s="46"/>
      <c r="AP113" s="46"/>
      <c r="AQ113" s="262"/>
      <c r="AR113" s="262"/>
      <c r="AS113" s="264"/>
      <c r="AT113" s="268"/>
      <c r="AU113" s="275"/>
      <c r="AV113" s="227"/>
    </row>
    <row r="114" spans="1:48" ht="28" customHeight="1" thickBot="1" x14ac:dyDescent="0.25">
      <c r="A114" s="233">
        <v>54</v>
      </c>
      <c r="B114" s="234"/>
      <c r="C114" s="235"/>
      <c r="D114" s="6"/>
      <c r="E114" s="7"/>
      <c r="F114" s="7"/>
      <c r="G114" s="7"/>
      <c r="H114" s="7"/>
      <c r="I114" s="7"/>
      <c r="J114" s="7"/>
      <c r="K114" s="115" t="str">
        <f>IF(COUNTA(D114:J114)=0,"",COUNTA(D114:J114))</f>
        <v/>
      </c>
      <c r="L114" s="114" t="str">
        <f t="shared" ref="L114:AP114" si="249">IF(L$7="","",IF( HLOOKUP(L$7,$D$7:$J$219,2*$A114,FALSE)="","","○"))</f>
        <v/>
      </c>
      <c r="M114" s="114" t="str">
        <f t="shared" si="249"/>
        <v/>
      </c>
      <c r="N114" s="114" t="str">
        <f t="shared" si="249"/>
        <v/>
      </c>
      <c r="O114" s="114" t="str">
        <f t="shared" si="249"/>
        <v/>
      </c>
      <c r="P114" s="114" t="str">
        <f t="shared" si="249"/>
        <v/>
      </c>
      <c r="Q114" s="114" t="str">
        <f t="shared" si="249"/>
        <v/>
      </c>
      <c r="R114" s="114" t="str">
        <f t="shared" si="249"/>
        <v/>
      </c>
      <c r="S114" s="155" t="str">
        <f t="shared" si="249"/>
        <v/>
      </c>
      <c r="T114" s="155" t="str">
        <f t="shared" si="249"/>
        <v/>
      </c>
      <c r="U114" s="155" t="str">
        <f t="shared" si="249"/>
        <v/>
      </c>
      <c r="V114" s="155" t="str">
        <f t="shared" si="249"/>
        <v/>
      </c>
      <c r="W114" s="155" t="str">
        <f t="shared" si="249"/>
        <v/>
      </c>
      <c r="X114" s="155" t="str">
        <f t="shared" si="249"/>
        <v/>
      </c>
      <c r="Y114" s="155" t="str">
        <f t="shared" si="249"/>
        <v/>
      </c>
      <c r="Z114" s="114" t="str">
        <f t="shared" si="249"/>
        <v/>
      </c>
      <c r="AA114" s="114" t="str">
        <f t="shared" si="249"/>
        <v/>
      </c>
      <c r="AB114" s="114" t="str">
        <f t="shared" si="249"/>
        <v/>
      </c>
      <c r="AC114" s="114" t="str">
        <f t="shared" si="249"/>
        <v/>
      </c>
      <c r="AD114" s="114" t="str">
        <f t="shared" si="249"/>
        <v/>
      </c>
      <c r="AE114" s="114" t="str">
        <f t="shared" si="249"/>
        <v/>
      </c>
      <c r="AF114" s="114" t="str">
        <f t="shared" si="249"/>
        <v/>
      </c>
      <c r="AG114" s="155" t="str">
        <f t="shared" si="249"/>
        <v/>
      </c>
      <c r="AH114" s="155" t="str">
        <f t="shared" si="249"/>
        <v/>
      </c>
      <c r="AI114" s="155" t="str">
        <f t="shared" si="249"/>
        <v/>
      </c>
      <c r="AJ114" s="155" t="str">
        <f t="shared" si="249"/>
        <v/>
      </c>
      <c r="AK114" s="155" t="str">
        <f t="shared" si="249"/>
        <v/>
      </c>
      <c r="AL114" s="155" t="str">
        <f t="shared" si="249"/>
        <v/>
      </c>
      <c r="AM114" s="155" t="str">
        <f t="shared" si="249"/>
        <v/>
      </c>
      <c r="AN114" s="114" t="str">
        <f t="shared" si="249"/>
        <v/>
      </c>
      <c r="AO114" s="114" t="str">
        <f t="shared" si="249"/>
        <v/>
      </c>
      <c r="AP114" s="114" t="str">
        <f t="shared" si="249"/>
        <v/>
      </c>
      <c r="AQ114" s="261">
        <f t="shared" ref="AQ114" si="250">COUNTA(L115:AP115)</f>
        <v>0</v>
      </c>
      <c r="AR114" s="261" t="str">
        <f t="shared" ref="AR114" si="251">IF(COUNTIF(L115:AP115,"A")*BB$9+COUNTIF(L115:AP115,"B")*$BB$10+COUNTIF(L115:AP115,"C")*$BB$11+COUNTIF(L115:AP115,"D")*$BB$12+COUNTIF(L115:AP115,"E")*$BB$13+COUNTIF(L115:AP115,"F")*$BB$14+COUNTIF(L115:AP115,"G")*$BB$15+COUNTIF(L115:AP115,"H")*$BB$16+COUNTIF(L115:AP115,"I")*$BB$17+COUNTIF(L115:AP115,"J")*$BB$18+COUNTIF(L115:AP115,"K")*$BB$19+COUNTIF(L115:AP115,"L")*$BB$20+COUNTIF(L115:AP115,"M")*$BB$21+COUNTIF(L115:AP115,"N")*$BB$22+COUNTIF(L115:AP115,"O")*$BB$23+COUNTIF(L115:AP115,"P")*$BB$24+COUNTIF(L115:AP115,"Q")*$BB$25+COUNTIF(L115:AP115,"R")*$BB$26+COUNTIF(L115:AP115,"S")*$BB$27+COUNTIF(L115:AP115,"T")=0,"",COUNTIF(L115:AP115,"A")*BB$9+COUNTIF(L115:AP115,"B")*$BB$10+COUNTIF(L115:AP115,"C")*$BB$11+COUNTIF(L115:AP115,"D")*$BB$12+COUNTIF(L115:AP115,"E")*$BB$13+COUNTIF(L115:AP115,"F")*$BB$14+COUNTIF(L115:AP115,"G")*$BB$15+COUNTIF(L115:AP115,"H")*$BB$16+COUNTIF(L115:AP115,"I")*$BB$17+COUNTIF(L115:AP115,"J")*$BB$18+COUNTIF(L115:AP115,"K")*$BB$19+COUNTIF(L115:AP115,"L")*$BB$20+COUNTIF(L115:AP115,"M")*$BB$21+COUNTIF(L115:AP115,"N")*$BB$22+COUNTIF(L115:AP115,"O")*$BB$23+COUNTIF(L115:AP115,"P")*$BB$24+COUNTIF(L115:AP115,"Q")*$BB$25+COUNTIF(L115:AP115,"R")*$BB$26+COUNTIF(L115:AP115,"S")*$BB$27+COUNTIF(L115:AP115,"T")*$BB$28)</f>
        <v/>
      </c>
      <c r="AS114" s="263">
        <f t="shared" ref="AS114" si="252">AQ114*AS$2</f>
        <v>0</v>
      </c>
      <c r="AT114" s="267"/>
      <c r="AU114" s="274"/>
      <c r="AV114" s="226" t="e">
        <f t="shared" ref="AV114" si="253">AR114+AS114</f>
        <v>#VALUE!</v>
      </c>
    </row>
    <row r="115" spans="1:48" ht="28" customHeight="1" thickBot="1" x14ac:dyDescent="0.25">
      <c r="A115" s="233"/>
      <c r="B115" s="174"/>
      <c r="C115" s="175" t="str">
        <f>IF(B115="","",DATEDIF(B115,#REF!,"y"))</f>
        <v/>
      </c>
      <c r="D115" s="258" t="s">
        <v>87</v>
      </c>
      <c r="E115" s="259"/>
      <c r="F115" s="260"/>
      <c r="G115" s="255"/>
      <c r="H115" s="256"/>
      <c r="I115" s="256"/>
      <c r="J115" s="256"/>
      <c r="K115" s="257"/>
      <c r="L115" s="46"/>
      <c r="M115" s="46"/>
      <c r="N115" s="46"/>
      <c r="O115" s="46"/>
      <c r="P115" s="46"/>
      <c r="Q115" s="46"/>
      <c r="R115" s="46"/>
      <c r="S115" s="46"/>
      <c r="T115" s="46"/>
      <c r="U115" s="46"/>
      <c r="V115" s="46"/>
      <c r="W115" s="46"/>
      <c r="X115" s="46"/>
      <c r="Y115" s="46"/>
      <c r="Z115" s="46"/>
      <c r="AA115" s="46"/>
      <c r="AB115" s="46"/>
      <c r="AC115" s="46"/>
      <c r="AD115" s="46"/>
      <c r="AE115" s="46"/>
      <c r="AF115" s="46"/>
      <c r="AG115" s="46"/>
      <c r="AH115" s="46"/>
      <c r="AI115" s="46"/>
      <c r="AJ115" s="46"/>
      <c r="AK115" s="46"/>
      <c r="AL115" s="46"/>
      <c r="AM115" s="46"/>
      <c r="AN115" s="46"/>
      <c r="AO115" s="46"/>
      <c r="AP115" s="46"/>
      <c r="AQ115" s="262"/>
      <c r="AR115" s="262"/>
      <c r="AS115" s="264"/>
      <c r="AT115" s="268"/>
      <c r="AU115" s="275"/>
      <c r="AV115" s="227"/>
    </row>
    <row r="116" spans="1:48" ht="28" customHeight="1" thickBot="1" x14ac:dyDescent="0.25">
      <c r="A116" s="233">
        <v>55</v>
      </c>
      <c r="B116" s="234"/>
      <c r="C116" s="235"/>
      <c r="D116" s="6"/>
      <c r="E116" s="7"/>
      <c r="F116" s="7"/>
      <c r="G116" s="7"/>
      <c r="H116" s="7"/>
      <c r="I116" s="7"/>
      <c r="J116" s="7"/>
      <c r="K116" s="115" t="str">
        <f>IF(COUNTA(D116:J116)=0,"",COUNTA(D116:J116))</f>
        <v/>
      </c>
      <c r="L116" s="114" t="str">
        <f t="shared" ref="L116:AP116" si="254">IF(L$7="","",IF( HLOOKUP(L$7,$D$7:$J$219,2*$A116,FALSE)="","","○"))</f>
        <v/>
      </c>
      <c r="M116" s="114" t="str">
        <f t="shared" si="254"/>
        <v/>
      </c>
      <c r="N116" s="114" t="str">
        <f t="shared" si="254"/>
        <v/>
      </c>
      <c r="O116" s="114" t="str">
        <f t="shared" si="254"/>
        <v/>
      </c>
      <c r="P116" s="114" t="str">
        <f t="shared" si="254"/>
        <v/>
      </c>
      <c r="Q116" s="114" t="str">
        <f t="shared" si="254"/>
        <v/>
      </c>
      <c r="R116" s="114" t="str">
        <f t="shared" si="254"/>
        <v/>
      </c>
      <c r="S116" s="155" t="str">
        <f t="shared" si="254"/>
        <v/>
      </c>
      <c r="T116" s="155" t="str">
        <f t="shared" si="254"/>
        <v/>
      </c>
      <c r="U116" s="155" t="str">
        <f t="shared" si="254"/>
        <v/>
      </c>
      <c r="V116" s="155" t="str">
        <f t="shared" si="254"/>
        <v/>
      </c>
      <c r="W116" s="155" t="str">
        <f t="shared" si="254"/>
        <v/>
      </c>
      <c r="X116" s="155" t="str">
        <f t="shared" si="254"/>
        <v/>
      </c>
      <c r="Y116" s="155" t="str">
        <f t="shared" si="254"/>
        <v/>
      </c>
      <c r="Z116" s="114" t="str">
        <f t="shared" si="254"/>
        <v/>
      </c>
      <c r="AA116" s="114" t="str">
        <f t="shared" si="254"/>
        <v/>
      </c>
      <c r="AB116" s="114" t="str">
        <f t="shared" si="254"/>
        <v/>
      </c>
      <c r="AC116" s="114" t="str">
        <f t="shared" si="254"/>
        <v/>
      </c>
      <c r="AD116" s="114" t="str">
        <f t="shared" si="254"/>
        <v/>
      </c>
      <c r="AE116" s="114" t="str">
        <f t="shared" si="254"/>
        <v/>
      </c>
      <c r="AF116" s="114" t="str">
        <f t="shared" si="254"/>
        <v/>
      </c>
      <c r="AG116" s="155" t="str">
        <f t="shared" si="254"/>
        <v/>
      </c>
      <c r="AH116" s="155" t="str">
        <f t="shared" si="254"/>
        <v/>
      </c>
      <c r="AI116" s="155" t="str">
        <f t="shared" si="254"/>
        <v/>
      </c>
      <c r="AJ116" s="155" t="str">
        <f t="shared" si="254"/>
        <v/>
      </c>
      <c r="AK116" s="155" t="str">
        <f t="shared" si="254"/>
        <v/>
      </c>
      <c r="AL116" s="155" t="str">
        <f t="shared" si="254"/>
        <v/>
      </c>
      <c r="AM116" s="155" t="str">
        <f t="shared" si="254"/>
        <v/>
      </c>
      <c r="AN116" s="114" t="str">
        <f t="shared" si="254"/>
        <v/>
      </c>
      <c r="AO116" s="114" t="str">
        <f t="shared" si="254"/>
        <v/>
      </c>
      <c r="AP116" s="114" t="str">
        <f t="shared" si="254"/>
        <v/>
      </c>
      <c r="AQ116" s="261">
        <f t="shared" ref="AQ116" si="255">COUNTA(L117:AP117)</f>
        <v>0</v>
      </c>
      <c r="AR116" s="261" t="str">
        <f t="shared" ref="AR116" si="256">IF(COUNTIF(L117:AP117,"A")*BB$9+COUNTIF(L117:AP117,"B")*$BB$10+COUNTIF(L117:AP117,"C")*$BB$11+COUNTIF(L117:AP117,"D")*$BB$12+COUNTIF(L117:AP117,"E")*$BB$13+COUNTIF(L117:AP117,"F")*$BB$14+COUNTIF(L117:AP117,"G")*$BB$15+COUNTIF(L117:AP117,"H")*$BB$16+COUNTIF(L117:AP117,"I")*$BB$17+COUNTIF(L117:AP117,"J")*$BB$18+COUNTIF(L117:AP117,"K")*$BB$19+COUNTIF(L117:AP117,"L")*$BB$20+COUNTIF(L117:AP117,"M")*$BB$21+COUNTIF(L117:AP117,"N")*$BB$22+COUNTIF(L117:AP117,"O")*$BB$23+COUNTIF(L117:AP117,"P")*$BB$24+COUNTIF(L117:AP117,"Q")*$BB$25+COUNTIF(L117:AP117,"R")*$BB$26+COUNTIF(L117:AP117,"S")*$BB$27+COUNTIF(L117:AP117,"T")=0,"",COUNTIF(L117:AP117,"A")*BB$9+COUNTIF(L117:AP117,"B")*$BB$10+COUNTIF(L117:AP117,"C")*$BB$11+COUNTIF(L117:AP117,"D")*$BB$12+COUNTIF(L117:AP117,"E")*$BB$13+COUNTIF(L117:AP117,"F")*$BB$14+COUNTIF(L117:AP117,"G")*$BB$15+COUNTIF(L117:AP117,"H")*$BB$16+COUNTIF(L117:AP117,"I")*$BB$17+COUNTIF(L117:AP117,"J")*$BB$18+COUNTIF(L117:AP117,"K")*$BB$19+COUNTIF(L117:AP117,"L")*$BB$20+COUNTIF(L117:AP117,"M")*$BB$21+COUNTIF(L117:AP117,"N")*$BB$22+COUNTIF(L117:AP117,"O")*$BB$23+COUNTIF(L117:AP117,"P")*$BB$24+COUNTIF(L117:AP117,"Q")*$BB$25+COUNTIF(L117:AP117,"R")*$BB$26+COUNTIF(L117:AP117,"S")*$BB$27+COUNTIF(L117:AP117,"T")*$BB$28)</f>
        <v/>
      </c>
      <c r="AS116" s="263">
        <f t="shared" ref="AS116" si="257">AQ116*AS$2</f>
        <v>0</v>
      </c>
      <c r="AT116" s="267"/>
      <c r="AU116" s="274"/>
      <c r="AV116" s="226" t="e">
        <f t="shared" ref="AV116" si="258">AR116+AS116</f>
        <v>#VALUE!</v>
      </c>
    </row>
    <row r="117" spans="1:48" ht="28" customHeight="1" thickBot="1" x14ac:dyDescent="0.25">
      <c r="A117" s="233"/>
      <c r="B117" s="174"/>
      <c r="C117" s="175" t="str">
        <f>IF(B117="","",DATEDIF(B117,#REF!,"y"))</f>
        <v/>
      </c>
      <c r="D117" s="258" t="s">
        <v>87</v>
      </c>
      <c r="E117" s="259"/>
      <c r="F117" s="260"/>
      <c r="G117" s="255"/>
      <c r="H117" s="256"/>
      <c r="I117" s="256"/>
      <c r="J117" s="256"/>
      <c r="K117" s="257"/>
      <c r="L117" s="46"/>
      <c r="M117" s="46"/>
      <c r="N117" s="46"/>
      <c r="O117" s="46"/>
      <c r="P117" s="46"/>
      <c r="Q117" s="46"/>
      <c r="R117" s="46"/>
      <c r="S117" s="46"/>
      <c r="T117" s="46"/>
      <c r="U117" s="46"/>
      <c r="V117" s="46"/>
      <c r="W117" s="46"/>
      <c r="X117" s="46"/>
      <c r="Y117" s="46"/>
      <c r="Z117" s="46"/>
      <c r="AA117" s="46"/>
      <c r="AB117" s="46"/>
      <c r="AC117" s="46"/>
      <c r="AD117" s="46"/>
      <c r="AE117" s="46"/>
      <c r="AF117" s="46"/>
      <c r="AG117" s="46"/>
      <c r="AH117" s="46"/>
      <c r="AI117" s="46"/>
      <c r="AJ117" s="46"/>
      <c r="AK117" s="46"/>
      <c r="AL117" s="46"/>
      <c r="AM117" s="46"/>
      <c r="AN117" s="46"/>
      <c r="AO117" s="46"/>
      <c r="AP117" s="46"/>
      <c r="AQ117" s="262"/>
      <c r="AR117" s="262"/>
      <c r="AS117" s="264"/>
      <c r="AT117" s="268"/>
      <c r="AU117" s="275"/>
      <c r="AV117" s="227"/>
    </row>
    <row r="118" spans="1:48" ht="28" customHeight="1" thickBot="1" x14ac:dyDescent="0.25">
      <c r="A118" s="233">
        <v>56</v>
      </c>
      <c r="B118" s="234"/>
      <c r="C118" s="235"/>
      <c r="D118" s="6"/>
      <c r="E118" s="7"/>
      <c r="F118" s="7"/>
      <c r="G118" s="7"/>
      <c r="H118" s="7"/>
      <c r="I118" s="7"/>
      <c r="J118" s="7"/>
      <c r="K118" s="115" t="str">
        <f>IF(COUNTA(D118:J118)=0,"",COUNTA(D118:J118))</f>
        <v/>
      </c>
      <c r="L118" s="114" t="str">
        <f t="shared" ref="L118:AP118" si="259">IF(L$7="","",IF( HLOOKUP(L$7,$D$7:$J$219,2*$A118,FALSE)="","","○"))</f>
        <v/>
      </c>
      <c r="M118" s="114" t="str">
        <f t="shared" si="259"/>
        <v/>
      </c>
      <c r="N118" s="114" t="str">
        <f t="shared" si="259"/>
        <v/>
      </c>
      <c r="O118" s="114" t="str">
        <f t="shared" si="259"/>
        <v/>
      </c>
      <c r="P118" s="114" t="str">
        <f t="shared" si="259"/>
        <v/>
      </c>
      <c r="Q118" s="114" t="str">
        <f t="shared" si="259"/>
        <v/>
      </c>
      <c r="R118" s="114" t="str">
        <f t="shared" si="259"/>
        <v/>
      </c>
      <c r="S118" s="155" t="str">
        <f t="shared" si="259"/>
        <v/>
      </c>
      <c r="T118" s="155" t="str">
        <f t="shared" si="259"/>
        <v/>
      </c>
      <c r="U118" s="155" t="str">
        <f t="shared" si="259"/>
        <v/>
      </c>
      <c r="V118" s="155" t="str">
        <f t="shared" si="259"/>
        <v/>
      </c>
      <c r="W118" s="155" t="str">
        <f t="shared" si="259"/>
        <v/>
      </c>
      <c r="X118" s="155" t="str">
        <f t="shared" si="259"/>
        <v/>
      </c>
      <c r="Y118" s="155" t="str">
        <f t="shared" si="259"/>
        <v/>
      </c>
      <c r="Z118" s="114" t="str">
        <f t="shared" si="259"/>
        <v/>
      </c>
      <c r="AA118" s="114" t="str">
        <f t="shared" si="259"/>
        <v/>
      </c>
      <c r="AB118" s="114" t="str">
        <f t="shared" si="259"/>
        <v/>
      </c>
      <c r="AC118" s="114" t="str">
        <f t="shared" si="259"/>
        <v/>
      </c>
      <c r="AD118" s="114" t="str">
        <f t="shared" si="259"/>
        <v/>
      </c>
      <c r="AE118" s="114" t="str">
        <f t="shared" si="259"/>
        <v/>
      </c>
      <c r="AF118" s="114" t="str">
        <f t="shared" si="259"/>
        <v/>
      </c>
      <c r="AG118" s="155" t="str">
        <f t="shared" si="259"/>
        <v/>
      </c>
      <c r="AH118" s="155" t="str">
        <f t="shared" si="259"/>
        <v/>
      </c>
      <c r="AI118" s="155" t="str">
        <f t="shared" si="259"/>
        <v/>
      </c>
      <c r="AJ118" s="155" t="str">
        <f t="shared" si="259"/>
        <v/>
      </c>
      <c r="AK118" s="155" t="str">
        <f t="shared" si="259"/>
        <v/>
      </c>
      <c r="AL118" s="155" t="str">
        <f t="shared" si="259"/>
        <v/>
      </c>
      <c r="AM118" s="155" t="str">
        <f t="shared" si="259"/>
        <v/>
      </c>
      <c r="AN118" s="114" t="str">
        <f t="shared" si="259"/>
        <v/>
      </c>
      <c r="AO118" s="114" t="str">
        <f t="shared" si="259"/>
        <v/>
      </c>
      <c r="AP118" s="114" t="str">
        <f t="shared" si="259"/>
        <v/>
      </c>
      <c r="AQ118" s="261">
        <f t="shared" ref="AQ118" si="260">COUNTA(L119:AP119)</f>
        <v>0</v>
      </c>
      <c r="AR118" s="261" t="str">
        <f t="shared" ref="AR118" si="261">IF(COUNTIF(L119:AP119,"A")*BB$9+COUNTIF(L119:AP119,"B")*$BB$10+COUNTIF(L119:AP119,"C")*$BB$11+COUNTIF(L119:AP119,"D")*$BB$12+COUNTIF(L119:AP119,"E")*$BB$13+COUNTIF(L119:AP119,"F")*$BB$14+COUNTIF(L119:AP119,"G")*$BB$15+COUNTIF(L119:AP119,"H")*$BB$16+COUNTIF(L119:AP119,"I")*$BB$17+COUNTIF(L119:AP119,"J")*$BB$18+COUNTIF(L119:AP119,"K")*$BB$19+COUNTIF(L119:AP119,"L")*$BB$20+COUNTIF(L119:AP119,"M")*$BB$21+COUNTIF(L119:AP119,"N")*$BB$22+COUNTIF(L119:AP119,"O")*$BB$23+COUNTIF(L119:AP119,"P")*$BB$24+COUNTIF(L119:AP119,"Q")*$BB$25+COUNTIF(L119:AP119,"R")*$BB$26+COUNTIF(L119:AP119,"S")*$BB$27+COUNTIF(L119:AP119,"T")=0,"",COUNTIF(L119:AP119,"A")*BB$9+COUNTIF(L119:AP119,"B")*$BB$10+COUNTIF(L119:AP119,"C")*$BB$11+COUNTIF(L119:AP119,"D")*$BB$12+COUNTIF(L119:AP119,"E")*$BB$13+COUNTIF(L119:AP119,"F")*$BB$14+COUNTIF(L119:AP119,"G")*$BB$15+COUNTIF(L119:AP119,"H")*$BB$16+COUNTIF(L119:AP119,"I")*$BB$17+COUNTIF(L119:AP119,"J")*$BB$18+COUNTIF(L119:AP119,"K")*$BB$19+COUNTIF(L119:AP119,"L")*$BB$20+COUNTIF(L119:AP119,"M")*$BB$21+COUNTIF(L119:AP119,"N")*$BB$22+COUNTIF(L119:AP119,"O")*$BB$23+COUNTIF(L119:AP119,"P")*$BB$24+COUNTIF(L119:AP119,"Q")*$BB$25+COUNTIF(L119:AP119,"R")*$BB$26+COUNTIF(L119:AP119,"S")*$BB$27+COUNTIF(L119:AP119,"T")*$BB$28)</f>
        <v/>
      </c>
      <c r="AS118" s="263">
        <f t="shared" ref="AS118" si="262">AQ118*AS$2</f>
        <v>0</v>
      </c>
      <c r="AT118" s="267"/>
      <c r="AU118" s="274"/>
      <c r="AV118" s="226" t="e">
        <f t="shared" ref="AV118" si="263">AR118+AS118</f>
        <v>#VALUE!</v>
      </c>
    </row>
    <row r="119" spans="1:48" ht="28" customHeight="1" thickBot="1" x14ac:dyDescent="0.25">
      <c r="A119" s="233"/>
      <c r="B119" s="174"/>
      <c r="C119" s="175" t="str">
        <f>IF(B119="","",DATEDIF(B119,#REF!,"y"))</f>
        <v/>
      </c>
      <c r="D119" s="258" t="s">
        <v>87</v>
      </c>
      <c r="E119" s="259"/>
      <c r="F119" s="260"/>
      <c r="G119" s="255"/>
      <c r="H119" s="256"/>
      <c r="I119" s="256"/>
      <c r="J119" s="256"/>
      <c r="K119" s="257"/>
      <c r="L119" s="46"/>
      <c r="M119" s="46"/>
      <c r="N119" s="46"/>
      <c r="O119" s="46"/>
      <c r="P119" s="46"/>
      <c r="Q119" s="46"/>
      <c r="R119" s="46"/>
      <c r="S119" s="46"/>
      <c r="T119" s="46"/>
      <c r="U119" s="46"/>
      <c r="V119" s="46"/>
      <c r="W119" s="46"/>
      <c r="X119" s="46"/>
      <c r="Y119" s="46"/>
      <c r="Z119" s="46"/>
      <c r="AA119" s="46"/>
      <c r="AB119" s="46"/>
      <c r="AC119" s="46"/>
      <c r="AD119" s="46"/>
      <c r="AE119" s="46"/>
      <c r="AF119" s="46"/>
      <c r="AG119" s="46"/>
      <c r="AH119" s="46"/>
      <c r="AI119" s="46"/>
      <c r="AJ119" s="46"/>
      <c r="AK119" s="46"/>
      <c r="AL119" s="46"/>
      <c r="AM119" s="46"/>
      <c r="AN119" s="46"/>
      <c r="AO119" s="46"/>
      <c r="AP119" s="46"/>
      <c r="AQ119" s="262"/>
      <c r="AR119" s="262"/>
      <c r="AS119" s="264"/>
      <c r="AT119" s="268"/>
      <c r="AU119" s="275"/>
      <c r="AV119" s="227"/>
    </row>
    <row r="120" spans="1:48" ht="28" customHeight="1" thickBot="1" x14ac:dyDescent="0.25">
      <c r="A120" s="233">
        <v>57</v>
      </c>
      <c r="B120" s="234"/>
      <c r="C120" s="235"/>
      <c r="D120" s="6"/>
      <c r="E120" s="7"/>
      <c r="F120" s="7"/>
      <c r="G120" s="17"/>
      <c r="H120" s="17"/>
      <c r="I120" s="17"/>
      <c r="J120" s="17"/>
      <c r="K120" s="113" t="str">
        <f>IF(COUNTA(D120:J120)=0,"",COUNTA(D120:J120))</f>
        <v/>
      </c>
      <c r="L120" s="114" t="str">
        <f t="shared" ref="L120:AP120" si="264">IF(L$7="","",IF( HLOOKUP(L$7,$D$7:$J$219,2*$A120,FALSE)="","","○"))</f>
        <v/>
      </c>
      <c r="M120" s="114" t="str">
        <f t="shared" si="264"/>
        <v/>
      </c>
      <c r="N120" s="114" t="str">
        <f t="shared" si="264"/>
        <v/>
      </c>
      <c r="O120" s="114" t="str">
        <f t="shared" si="264"/>
        <v/>
      </c>
      <c r="P120" s="114" t="str">
        <f t="shared" si="264"/>
        <v/>
      </c>
      <c r="Q120" s="114" t="str">
        <f t="shared" si="264"/>
        <v/>
      </c>
      <c r="R120" s="114" t="str">
        <f t="shared" si="264"/>
        <v/>
      </c>
      <c r="S120" s="155" t="str">
        <f t="shared" si="264"/>
        <v/>
      </c>
      <c r="T120" s="155" t="str">
        <f t="shared" si="264"/>
        <v/>
      </c>
      <c r="U120" s="155" t="str">
        <f t="shared" si="264"/>
        <v/>
      </c>
      <c r="V120" s="155" t="str">
        <f t="shared" si="264"/>
        <v/>
      </c>
      <c r="W120" s="155" t="str">
        <f t="shared" si="264"/>
        <v/>
      </c>
      <c r="X120" s="155" t="str">
        <f t="shared" si="264"/>
        <v/>
      </c>
      <c r="Y120" s="155" t="str">
        <f t="shared" si="264"/>
        <v/>
      </c>
      <c r="Z120" s="114" t="str">
        <f t="shared" si="264"/>
        <v/>
      </c>
      <c r="AA120" s="114" t="str">
        <f t="shared" si="264"/>
        <v/>
      </c>
      <c r="AB120" s="114" t="str">
        <f t="shared" si="264"/>
        <v/>
      </c>
      <c r="AC120" s="114" t="str">
        <f t="shared" si="264"/>
        <v/>
      </c>
      <c r="AD120" s="114" t="str">
        <f t="shared" si="264"/>
        <v/>
      </c>
      <c r="AE120" s="114" t="str">
        <f t="shared" si="264"/>
        <v/>
      </c>
      <c r="AF120" s="114" t="str">
        <f t="shared" si="264"/>
        <v/>
      </c>
      <c r="AG120" s="155" t="str">
        <f t="shared" si="264"/>
        <v/>
      </c>
      <c r="AH120" s="155" t="str">
        <f t="shared" si="264"/>
        <v/>
      </c>
      <c r="AI120" s="155" t="str">
        <f t="shared" si="264"/>
        <v/>
      </c>
      <c r="AJ120" s="155" t="str">
        <f t="shared" si="264"/>
        <v/>
      </c>
      <c r="AK120" s="155" t="str">
        <f t="shared" si="264"/>
        <v/>
      </c>
      <c r="AL120" s="155" t="str">
        <f t="shared" si="264"/>
        <v/>
      </c>
      <c r="AM120" s="155" t="str">
        <f t="shared" si="264"/>
        <v/>
      </c>
      <c r="AN120" s="114" t="str">
        <f t="shared" si="264"/>
        <v/>
      </c>
      <c r="AO120" s="114" t="str">
        <f t="shared" si="264"/>
        <v/>
      </c>
      <c r="AP120" s="114" t="str">
        <f t="shared" si="264"/>
        <v/>
      </c>
      <c r="AQ120" s="261">
        <f t="shared" ref="AQ120" si="265">COUNTA(L121:AP121)</f>
        <v>0</v>
      </c>
      <c r="AR120" s="261" t="str">
        <f t="shared" ref="AR120" si="266">IF(COUNTIF(L121:AP121,"A")*BB$9+COUNTIF(L121:AP121,"B")*$BB$10+COUNTIF(L121:AP121,"C")*$BB$11+COUNTIF(L121:AP121,"D")*$BB$12+COUNTIF(L121:AP121,"E")*$BB$13+COUNTIF(L121:AP121,"F")*$BB$14+COUNTIF(L121:AP121,"G")*$BB$15+COUNTIF(L121:AP121,"H")*$BB$16+COUNTIF(L121:AP121,"I")*$BB$17+COUNTIF(L121:AP121,"J")*$BB$18+COUNTIF(L121:AP121,"K")*$BB$19+COUNTIF(L121:AP121,"L")*$BB$20+COUNTIF(L121:AP121,"M")*$BB$21+COUNTIF(L121:AP121,"N")*$BB$22+COUNTIF(L121:AP121,"O")*$BB$23+COUNTIF(L121:AP121,"P")*$BB$24+COUNTIF(L121:AP121,"Q")*$BB$25+COUNTIF(L121:AP121,"R")*$BB$26+COUNTIF(L121:AP121,"S")*$BB$27+COUNTIF(L121:AP121,"T")=0,"",COUNTIF(L121:AP121,"A")*BB$9+COUNTIF(L121:AP121,"B")*$BB$10+COUNTIF(L121:AP121,"C")*$BB$11+COUNTIF(L121:AP121,"D")*$BB$12+COUNTIF(L121:AP121,"E")*$BB$13+COUNTIF(L121:AP121,"F")*$BB$14+COUNTIF(L121:AP121,"G")*$BB$15+COUNTIF(L121:AP121,"H")*$BB$16+COUNTIF(L121:AP121,"I")*$BB$17+COUNTIF(L121:AP121,"J")*$BB$18+COUNTIF(L121:AP121,"K")*$BB$19+COUNTIF(L121:AP121,"L")*$BB$20+COUNTIF(L121:AP121,"M")*$BB$21+COUNTIF(L121:AP121,"N")*$BB$22+COUNTIF(L121:AP121,"O")*$BB$23+COUNTIF(L121:AP121,"P")*$BB$24+COUNTIF(L121:AP121,"Q")*$BB$25+COUNTIF(L121:AP121,"R")*$BB$26+COUNTIF(L121:AP121,"S")*$BB$27+COUNTIF(L121:AP121,"T")*$BB$28)</f>
        <v/>
      </c>
      <c r="AS120" s="263">
        <f t="shared" ref="AS120" si="267">AQ120*AS$2</f>
        <v>0</v>
      </c>
      <c r="AT120" s="267"/>
      <c r="AU120" s="274"/>
      <c r="AV120" s="226" t="e">
        <f t="shared" ref="AV120" si="268">AR120+AS120</f>
        <v>#VALUE!</v>
      </c>
    </row>
    <row r="121" spans="1:48" ht="28" customHeight="1" thickBot="1" x14ac:dyDescent="0.25">
      <c r="A121" s="233"/>
      <c r="B121" s="174"/>
      <c r="C121" s="175" t="str">
        <f>IF(B121="","",DATEDIF(B121,#REF!,"y"))</f>
        <v/>
      </c>
      <c r="D121" s="258" t="s">
        <v>87</v>
      </c>
      <c r="E121" s="259"/>
      <c r="F121" s="260"/>
      <c r="G121" s="255"/>
      <c r="H121" s="256"/>
      <c r="I121" s="256"/>
      <c r="J121" s="256"/>
      <c r="K121" s="257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262"/>
      <c r="AR121" s="262"/>
      <c r="AS121" s="264"/>
      <c r="AT121" s="268"/>
      <c r="AU121" s="275"/>
      <c r="AV121" s="227"/>
    </row>
    <row r="122" spans="1:48" ht="28" customHeight="1" thickBot="1" x14ac:dyDescent="0.25">
      <c r="A122" s="233">
        <v>58</v>
      </c>
      <c r="B122" s="234"/>
      <c r="C122" s="235"/>
      <c r="D122" s="6"/>
      <c r="E122" s="7"/>
      <c r="F122" s="7"/>
      <c r="G122" s="7"/>
      <c r="H122" s="7"/>
      <c r="I122" s="7"/>
      <c r="J122" s="7"/>
      <c r="K122" s="115" t="str">
        <f>IF(COUNTA(D122:J122)=0,"",COUNTA(D122:J122))</f>
        <v/>
      </c>
      <c r="L122" s="114" t="str">
        <f t="shared" ref="L122:AP122" si="269">IF(L$7="","",IF( HLOOKUP(L$7,$D$7:$J$219,2*$A122,FALSE)="","","○"))</f>
        <v/>
      </c>
      <c r="M122" s="114" t="str">
        <f t="shared" si="269"/>
        <v/>
      </c>
      <c r="N122" s="114" t="str">
        <f t="shared" si="269"/>
        <v/>
      </c>
      <c r="O122" s="114" t="str">
        <f t="shared" si="269"/>
        <v/>
      </c>
      <c r="P122" s="114" t="str">
        <f t="shared" si="269"/>
        <v/>
      </c>
      <c r="Q122" s="114" t="str">
        <f t="shared" si="269"/>
        <v/>
      </c>
      <c r="R122" s="114" t="str">
        <f t="shared" si="269"/>
        <v/>
      </c>
      <c r="S122" s="155" t="str">
        <f t="shared" si="269"/>
        <v/>
      </c>
      <c r="T122" s="155" t="str">
        <f t="shared" si="269"/>
        <v/>
      </c>
      <c r="U122" s="155" t="str">
        <f t="shared" si="269"/>
        <v/>
      </c>
      <c r="V122" s="155" t="str">
        <f t="shared" si="269"/>
        <v/>
      </c>
      <c r="W122" s="155" t="str">
        <f t="shared" si="269"/>
        <v/>
      </c>
      <c r="X122" s="155" t="str">
        <f t="shared" si="269"/>
        <v/>
      </c>
      <c r="Y122" s="155" t="str">
        <f t="shared" si="269"/>
        <v/>
      </c>
      <c r="Z122" s="114" t="str">
        <f t="shared" si="269"/>
        <v/>
      </c>
      <c r="AA122" s="114" t="str">
        <f t="shared" si="269"/>
        <v/>
      </c>
      <c r="AB122" s="114" t="str">
        <f t="shared" si="269"/>
        <v/>
      </c>
      <c r="AC122" s="114" t="str">
        <f t="shared" si="269"/>
        <v/>
      </c>
      <c r="AD122" s="114" t="str">
        <f t="shared" si="269"/>
        <v/>
      </c>
      <c r="AE122" s="114" t="str">
        <f t="shared" si="269"/>
        <v/>
      </c>
      <c r="AF122" s="114" t="str">
        <f t="shared" si="269"/>
        <v/>
      </c>
      <c r="AG122" s="155" t="str">
        <f t="shared" si="269"/>
        <v/>
      </c>
      <c r="AH122" s="155" t="str">
        <f t="shared" si="269"/>
        <v/>
      </c>
      <c r="AI122" s="155" t="str">
        <f t="shared" si="269"/>
        <v/>
      </c>
      <c r="AJ122" s="155" t="str">
        <f t="shared" si="269"/>
        <v/>
      </c>
      <c r="AK122" s="155" t="str">
        <f t="shared" si="269"/>
        <v/>
      </c>
      <c r="AL122" s="155" t="str">
        <f t="shared" si="269"/>
        <v/>
      </c>
      <c r="AM122" s="155" t="str">
        <f t="shared" si="269"/>
        <v/>
      </c>
      <c r="AN122" s="114" t="str">
        <f t="shared" si="269"/>
        <v/>
      </c>
      <c r="AO122" s="114" t="str">
        <f t="shared" si="269"/>
        <v/>
      </c>
      <c r="AP122" s="114" t="str">
        <f t="shared" si="269"/>
        <v/>
      </c>
      <c r="AQ122" s="261">
        <f t="shared" ref="AQ122" si="270">COUNTA(L123:AP123)</f>
        <v>0</v>
      </c>
      <c r="AR122" s="261" t="str">
        <f t="shared" ref="AR122" si="271">IF(COUNTIF(L123:AP123,"A")*BB$9+COUNTIF(L123:AP123,"B")*$BB$10+COUNTIF(L123:AP123,"C")*$BB$11+COUNTIF(L123:AP123,"D")*$BB$12+COUNTIF(L123:AP123,"E")*$BB$13+COUNTIF(L123:AP123,"F")*$BB$14+COUNTIF(L123:AP123,"G")*$BB$15+COUNTIF(L123:AP123,"H")*$BB$16+COUNTIF(L123:AP123,"I")*$BB$17+COUNTIF(L123:AP123,"J")*$BB$18+COUNTIF(L123:AP123,"K")*$BB$19+COUNTIF(L123:AP123,"L")*$BB$20+COUNTIF(L123:AP123,"M")*$BB$21+COUNTIF(L123:AP123,"N")*$BB$22+COUNTIF(L123:AP123,"O")*$BB$23+COUNTIF(L123:AP123,"P")*$BB$24+COUNTIF(L123:AP123,"Q")*$BB$25+COUNTIF(L123:AP123,"R")*$BB$26+COUNTIF(L123:AP123,"S")*$BB$27+COUNTIF(L123:AP123,"T")=0,"",COUNTIF(L123:AP123,"A")*BB$9+COUNTIF(L123:AP123,"B")*$BB$10+COUNTIF(L123:AP123,"C")*$BB$11+COUNTIF(L123:AP123,"D")*$BB$12+COUNTIF(L123:AP123,"E")*$BB$13+COUNTIF(L123:AP123,"F")*$BB$14+COUNTIF(L123:AP123,"G")*$BB$15+COUNTIF(L123:AP123,"H")*$BB$16+COUNTIF(L123:AP123,"I")*$BB$17+COUNTIF(L123:AP123,"J")*$BB$18+COUNTIF(L123:AP123,"K")*$BB$19+COUNTIF(L123:AP123,"L")*$BB$20+COUNTIF(L123:AP123,"M")*$BB$21+COUNTIF(L123:AP123,"N")*$BB$22+COUNTIF(L123:AP123,"O")*$BB$23+COUNTIF(L123:AP123,"P")*$BB$24+COUNTIF(L123:AP123,"Q")*$BB$25+COUNTIF(L123:AP123,"R")*$BB$26+COUNTIF(L123:AP123,"S")*$BB$27+COUNTIF(L123:AP123,"T")*$BB$28)</f>
        <v/>
      </c>
      <c r="AS122" s="263">
        <f t="shared" ref="AS122" si="272">AQ122*AS$2</f>
        <v>0</v>
      </c>
      <c r="AT122" s="267"/>
      <c r="AU122" s="274"/>
      <c r="AV122" s="226" t="e">
        <f t="shared" ref="AV122" si="273">AR122+AS122</f>
        <v>#VALUE!</v>
      </c>
    </row>
    <row r="123" spans="1:48" ht="28" customHeight="1" thickBot="1" x14ac:dyDescent="0.25">
      <c r="A123" s="233"/>
      <c r="B123" s="174"/>
      <c r="C123" s="175" t="str">
        <f>IF(B123="","",DATEDIF(B123,#REF!,"y"))</f>
        <v/>
      </c>
      <c r="D123" s="258" t="s">
        <v>87</v>
      </c>
      <c r="E123" s="259"/>
      <c r="F123" s="260"/>
      <c r="G123" s="255"/>
      <c r="H123" s="256"/>
      <c r="I123" s="256"/>
      <c r="J123" s="256"/>
      <c r="K123" s="257"/>
      <c r="L123" s="46"/>
      <c r="M123" s="46"/>
      <c r="N123" s="46"/>
      <c r="O123" s="46"/>
      <c r="P123" s="46"/>
      <c r="Q123" s="46"/>
      <c r="R123" s="46"/>
      <c r="S123" s="46"/>
      <c r="T123" s="46"/>
      <c r="U123" s="46"/>
      <c r="V123" s="46"/>
      <c r="W123" s="46"/>
      <c r="X123" s="46"/>
      <c r="Y123" s="46"/>
      <c r="Z123" s="46"/>
      <c r="AA123" s="46"/>
      <c r="AB123" s="46"/>
      <c r="AC123" s="46"/>
      <c r="AD123" s="46"/>
      <c r="AE123" s="46"/>
      <c r="AF123" s="46"/>
      <c r="AG123" s="46"/>
      <c r="AH123" s="46"/>
      <c r="AI123" s="46"/>
      <c r="AJ123" s="46"/>
      <c r="AK123" s="46"/>
      <c r="AL123" s="46"/>
      <c r="AM123" s="46"/>
      <c r="AN123" s="46"/>
      <c r="AO123" s="46"/>
      <c r="AP123" s="46"/>
      <c r="AQ123" s="262"/>
      <c r="AR123" s="262"/>
      <c r="AS123" s="264"/>
      <c r="AT123" s="268"/>
      <c r="AU123" s="275"/>
      <c r="AV123" s="227"/>
    </row>
    <row r="124" spans="1:48" ht="28" customHeight="1" thickBot="1" x14ac:dyDescent="0.25">
      <c r="A124" s="233">
        <v>59</v>
      </c>
      <c r="B124" s="234"/>
      <c r="C124" s="235"/>
      <c r="D124" s="6"/>
      <c r="E124" s="7"/>
      <c r="F124" s="7"/>
      <c r="G124" s="7"/>
      <c r="H124" s="7"/>
      <c r="I124" s="7"/>
      <c r="J124" s="7"/>
      <c r="K124" s="115" t="str">
        <f>IF(COUNTA(D124:J124)=0,"",COUNTA(D124:J124))</f>
        <v/>
      </c>
      <c r="L124" s="114" t="str">
        <f t="shared" ref="L124:AP124" si="274">IF(L$7="","",IF( HLOOKUP(L$7,$D$7:$J$219,2*$A124,FALSE)="","","○"))</f>
        <v/>
      </c>
      <c r="M124" s="114" t="str">
        <f t="shared" si="274"/>
        <v/>
      </c>
      <c r="N124" s="114" t="str">
        <f t="shared" si="274"/>
        <v/>
      </c>
      <c r="O124" s="114" t="str">
        <f t="shared" si="274"/>
        <v/>
      </c>
      <c r="P124" s="114" t="str">
        <f t="shared" si="274"/>
        <v/>
      </c>
      <c r="Q124" s="114" t="str">
        <f t="shared" si="274"/>
        <v/>
      </c>
      <c r="R124" s="114" t="str">
        <f t="shared" si="274"/>
        <v/>
      </c>
      <c r="S124" s="155" t="str">
        <f t="shared" si="274"/>
        <v/>
      </c>
      <c r="T124" s="155" t="str">
        <f t="shared" si="274"/>
        <v/>
      </c>
      <c r="U124" s="155" t="str">
        <f t="shared" si="274"/>
        <v/>
      </c>
      <c r="V124" s="155" t="str">
        <f t="shared" si="274"/>
        <v/>
      </c>
      <c r="W124" s="155" t="str">
        <f t="shared" si="274"/>
        <v/>
      </c>
      <c r="X124" s="155" t="str">
        <f t="shared" si="274"/>
        <v/>
      </c>
      <c r="Y124" s="155" t="str">
        <f t="shared" si="274"/>
        <v/>
      </c>
      <c r="Z124" s="114" t="str">
        <f t="shared" si="274"/>
        <v/>
      </c>
      <c r="AA124" s="114" t="str">
        <f t="shared" si="274"/>
        <v/>
      </c>
      <c r="AB124" s="114" t="str">
        <f t="shared" si="274"/>
        <v/>
      </c>
      <c r="AC124" s="114" t="str">
        <f t="shared" si="274"/>
        <v/>
      </c>
      <c r="AD124" s="114" t="str">
        <f t="shared" si="274"/>
        <v/>
      </c>
      <c r="AE124" s="114" t="str">
        <f t="shared" si="274"/>
        <v/>
      </c>
      <c r="AF124" s="114" t="str">
        <f t="shared" si="274"/>
        <v/>
      </c>
      <c r="AG124" s="155" t="str">
        <f t="shared" si="274"/>
        <v/>
      </c>
      <c r="AH124" s="155" t="str">
        <f t="shared" si="274"/>
        <v/>
      </c>
      <c r="AI124" s="155" t="str">
        <f t="shared" si="274"/>
        <v/>
      </c>
      <c r="AJ124" s="155" t="str">
        <f t="shared" si="274"/>
        <v/>
      </c>
      <c r="AK124" s="155" t="str">
        <f t="shared" si="274"/>
        <v/>
      </c>
      <c r="AL124" s="155" t="str">
        <f t="shared" si="274"/>
        <v/>
      </c>
      <c r="AM124" s="155" t="str">
        <f t="shared" si="274"/>
        <v/>
      </c>
      <c r="AN124" s="114" t="str">
        <f t="shared" si="274"/>
        <v/>
      </c>
      <c r="AO124" s="114" t="str">
        <f t="shared" si="274"/>
        <v/>
      </c>
      <c r="AP124" s="114" t="str">
        <f t="shared" si="274"/>
        <v/>
      </c>
      <c r="AQ124" s="261">
        <f t="shared" ref="AQ124" si="275">COUNTA(L125:AP125)</f>
        <v>0</v>
      </c>
      <c r="AR124" s="261" t="str">
        <f t="shared" ref="AR124" si="276">IF(COUNTIF(L125:AP125,"A")*BB$9+COUNTIF(L125:AP125,"B")*$BB$10+COUNTIF(L125:AP125,"C")*$BB$11+COUNTIF(L125:AP125,"D")*$BB$12+COUNTIF(L125:AP125,"E")*$BB$13+COUNTIF(L125:AP125,"F")*$BB$14+COUNTIF(L125:AP125,"G")*$BB$15+COUNTIF(L125:AP125,"H")*$BB$16+COUNTIF(L125:AP125,"I")*$BB$17+COUNTIF(L125:AP125,"J")*$BB$18+COUNTIF(L125:AP125,"K")*$BB$19+COUNTIF(L125:AP125,"L")*$BB$20+COUNTIF(L125:AP125,"M")*$BB$21+COUNTIF(L125:AP125,"N")*$BB$22+COUNTIF(L125:AP125,"O")*$BB$23+COUNTIF(L125:AP125,"P")*$BB$24+COUNTIF(L125:AP125,"Q")*$BB$25+COUNTIF(L125:AP125,"R")*$BB$26+COUNTIF(L125:AP125,"S")*$BB$27+COUNTIF(L125:AP125,"T")=0,"",COUNTIF(L125:AP125,"A")*BB$9+COUNTIF(L125:AP125,"B")*$BB$10+COUNTIF(L125:AP125,"C")*$BB$11+COUNTIF(L125:AP125,"D")*$BB$12+COUNTIF(L125:AP125,"E")*$BB$13+COUNTIF(L125:AP125,"F")*$BB$14+COUNTIF(L125:AP125,"G")*$BB$15+COUNTIF(L125:AP125,"H")*$BB$16+COUNTIF(L125:AP125,"I")*$BB$17+COUNTIF(L125:AP125,"J")*$BB$18+COUNTIF(L125:AP125,"K")*$BB$19+COUNTIF(L125:AP125,"L")*$BB$20+COUNTIF(L125:AP125,"M")*$BB$21+COUNTIF(L125:AP125,"N")*$BB$22+COUNTIF(L125:AP125,"O")*$BB$23+COUNTIF(L125:AP125,"P")*$BB$24+COUNTIF(L125:AP125,"Q")*$BB$25+COUNTIF(L125:AP125,"R")*$BB$26+COUNTIF(L125:AP125,"S")*$BB$27+COUNTIF(L125:AP125,"T")*$BB$28)</f>
        <v/>
      </c>
      <c r="AS124" s="263">
        <f t="shared" ref="AS124" si="277">AQ124*AS$2</f>
        <v>0</v>
      </c>
      <c r="AT124" s="267"/>
      <c r="AU124" s="274"/>
      <c r="AV124" s="226" t="e">
        <f t="shared" ref="AV124" si="278">AR124+AS124</f>
        <v>#VALUE!</v>
      </c>
    </row>
    <row r="125" spans="1:48" ht="28" customHeight="1" thickBot="1" x14ac:dyDescent="0.25">
      <c r="A125" s="233"/>
      <c r="B125" s="174"/>
      <c r="C125" s="175" t="str">
        <f>IF(B125="","",DATEDIF(B125,#REF!,"y"))</f>
        <v/>
      </c>
      <c r="D125" s="258" t="s">
        <v>87</v>
      </c>
      <c r="E125" s="259"/>
      <c r="F125" s="260"/>
      <c r="G125" s="255"/>
      <c r="H125" s="256"/>
      <c r="I125" s="256"/>
      <c r="J125" s="256"/>
      <c r="K125" s="257"/>
      <c r="L125" s="46"/>
      <c r="M125" s="46"/>
      <c r="N125" s="46"/>
      <c r="O125" s="46"/>
      <c r="P125" s="46"/>
      <c r="Q125" s="46"/>
      <c r="R125" s="46"/>
      <c r="S125" s="46"/>
      <c r="T125" s="46"/>
      <c r="U125" s="46"/>
      <c r="V125" s="46"/>
      <c r="W125" s="46"/>
      <c r="X125" s="46"/>
      <c r="Y125" s="46"/>
      <c r="Z125" s="46"/>
      <c r="AA125" s="46"/>
      <c r="AB125" s="46"/>
      <c r="AC125" s="46"/>
      <c r="AD125" s="46"/>
      <c r="AE125" s="46"/>
      <c r="AF125" s="46"/>
      <c r="AG125" s="46"/>
      <c r="AH125" s="46"/>
      <c r="AI125" s="46"/>
      <c r="AJ125" s="46"/>
      <c r="AK125" s="46"/>
      <c r="AL125" s="46"/>
      <c r="AM125" s="46"/>
      <c r="AN125" s="46"/>
      <c r="AO125" s="46"/>
      <c r="AP125" s="46"/>
      <c r="AQ125" s="262"/>
      <c r="AR125" s="262"/>
      <c r="AS125" s="264"/>
      <c r="AT125" s="268"/>
      <c r="AU125" s="275"/>
      <c r="AV125" s="227"/>
    </row>
    <row r="126" spans="1:48" ht="28" customHeight="1" thickBot="1" x14ac:dyDescent="0.25">
      <c r="A126" s="233">
        <v>60</v>
      </c>
      <c r="B126" s="234"/>
      <c r="C126" s="235"/>
      <c r="D126" s="6"/>
      <c r="E126" s="7"/>
      <c r="F126" s="7"/>
      <c r="G126" s="7"/>
      <c r="H126" s="7"/>
      <c r="I126" s="7"/>
      <c r="J126" s="7"/>
      <c r="K126" s="115" t="str">
        <f>IF(COUNTA(D126:J126)=0,"",COUNTA(D126:J126))</f>
        <v/>
      </c>
      <c r="L126" s="114" t="str">
        <f t="shared" ref="L126:AP126" si="279">IF(L$7="","",IF( HLOOKUP(L$7,$D$7:$J$219,2*$A126,FALSE)="","","○"))</f>
        <v/>
      </c>
      <c r="M126" s="114" t="str">
        <f t="shared" si="279"/>
        <v/>
      </c>
      <c r="N126" s="114" t="str">
        <f t="shared" si="279"/>
        <v/>
      </c>
      <c r="O126" s="114" t="str">
        <f t="shared" si="279"/>
        <v/>
      </c>
      <c r="P126" s="114" t="str">
        <f t="shared" si="279"/>
        <v/>
      </c>
      <c r="Q126" s="114" t="str">
        <f t="shared" si="279"/>
        <v/>
      </c>
      <c r="R126" s="114" t="str">
        <f t="shared" si="279"/>
        <v/>
      </c>
      <c r="S126" s="155" t="str">
        <f t="shared" si="279"/>
        <v/>
      </c>
      <c r="T126" s="155" t="str">
        <f t="shared" si="279"/>
        <v/>
      </c>
      <c r="U126" s="155" t="str">
        <f t="shared" si="279"/>
        <v/>
      </c>
      <c r="V126" s="155" t="str">
        <f t="shared" si="279"/>
        <v/>
      </c>
      <c r="W126" s="155" t="str">
        <f t="shared" si="279"/>
        <v/>
      </c>
      <c r="X126" s="155" t="str">
        <f t="shared" si="279"/>
        <v/>
      </c>
      <c r="Y126" s="155" t="str">
        <f t="shared" si="279"/>
        <v/>
      </c>
      <c r="Z126" s="114" t="str">
        <f t="shared" si="279"/>
        <v/>
      </c>
      <c r="AA126" s="114" t="str">
        <f t="shared" si="279"/>
        <v/>
      </c>
      <c r="AB126" s="114" t="str">
        <f t="shared" si="279"/>
        <v/>
      </c>
      <c r="AC126" s="114" t="str">
        <f t="shared" si="279"/>
        <v/>
      </c>
      <c r="AD126" s="114" t="str">
        <f t="shared" si="279"/>
        <v/>
      </c>
      <c r="AE126" s="114" t="str">
        <f t="shared" si="279"/>
        <v/>
      </c>
      <c r="AF126" s="114" t="str">
        <f t="shared" si="279"/>
        <v/>
      </c>
      <c r="AG126" s="155" t="str">
        <f t="shared" si="279"/>
        <v/>
      </c>
      <c r="AH126" s="155" t="str">
        <f t="shared" si="279"/>
        <v/>
      </c>
      <c r="AI126" s="155" t="str">
        <f t="shared" si="279"/>
        <v/>
      </c>
      <c r="AJ126" s="155" t="str">
        <f t="shared" si="279"/>
        <v/>
      </c>
      <c r="AK126" s="155" t="str">
        <f t="shared" si="279"/>
        <v/>
      </c>
      <c r="AL126" s="155" t="str">
        <f t="shared" si="279"/>
        <v/>
      </c>
      <c r="AM126" s="155" t="str">
        <f t="shared" si="279"/>
        <v/>
      </c>
      <c r="AN126" s="114" t="str">
        <f t="shared" si="279"/>
        <v/>
      </c>
      <c r="AO126" s="114" t="str">
        <f t="shared" si="279"/>
        <v/>
      </c>
      <c r="AP126" s="114" t="str">
        <f t="shared" si="279"/>
        <v/>
      </c>
      <c r="AQ126" s="261">
        <f t="shared" ref="AQ126" si="280">COUNTA(L127:AP127)</f>
        <v>0</v>
      </c>
      <c r="AR126" s="261" t="str">
        <f t="shared" ref="AR126" si="281">IF(COUNTIF(L127:AP127,"A")*BB$9+COUNTIF(L127:AP127,"B")*$BB$10+COUNTIF(L127:AP127,"C")*$BB$11+COUNTIF(L127:AP127,"D")*$BB$12+COUNTIF(L127:AP127,"E")*$BB$13+COUNTIF(L127:AP127,"F")*$BB$14+COUNTIF(L127:AP127,"G")*$BB$15+COUNTIF(L127:AP127,"H")*$BB$16+COUNTIF(L127:AP127,"I")*$BB$17+COUNTIF(L127:AP127,"J")*$BB$18+COUNTIF(L127:AP127,"K")*$BB$19+COUNTIF(L127:AP127,"L")*$BB$20+COUNTIF(L127:AP127,"M")*$BB$21+COUNTIF(L127:AP127,"N")*$BB$22+COUNTIF(L127:AP127,"O")*$BB$23+COUNTIF(L127:AP127,"P")*$BB$24+COUNTIF(L127:AP127,"Q")*$BB$25+COUNTIF(L127:AP127,"R")*$BB$26+COUNTIF(L127:AP127,"S")*$BB$27+COUNTIF(L127:AP127,"T")=0,"",COUNTIF(L127:AP127,"A")*BB$9+COUNTIF(L127:AP127,"B")*$BB$10+COUNTIF(L127:AP127,"C")*$BB$11+COUNTIF(L127:AP127,"D")*$BB$12+COUNTIF(L127:AP127,"E")*$BB$13+COUNTIF(L127:AP127,"F")*$BB$14+COUNTIF(L127:AP127,"G")*$BB$15+COUNTIF(L127:AP127,"H")*$BB$16+COUNTIF(L127:AP127,"I")*$BB$17+COUNTIF(L127:AP127,"J")*$BB$18+COUNTIF(L127:AP127,"K")*$BB$19+COUNTIF(L127:AP127,"L")*$BB$20+COUNTIF(L127:AP127,"M")*$BB$21+COUNTIF(L127:AP127,"N")*$BB$22+COUNTIF(L127:AP127,"O")*$BB$23+COUNTIF(L127:AP127,"P")*$BB$24+COUNTIF(L127:AP127,"Q")*$BB$25+COUNTIF(L127:AP127,"R")*$BB$26+COUNTIF(L127:AP127,"S")*$BB$27+COUNTIF(L127:AP127,"T")*$BB$28)</f>
        <v/>
      </c>
      <c r="AS126" s="263">
        <f t="shared" ref="AS126" si="282">AQ126*AS$2</f>
        <v>0</v>
      </c>
      <c r="AT126" s="267"/>
      <c r="AU126" s="274"/>
      <c r="AV126" s="226" t="e">
        <f t="shared" ref="AV126" si="283">AR126+AS126</f>
        <v>#VALUE!</v>
      </c>
    </row>
    <row r="127" spans="1:48" ht="28" customHeight="1" thickBot="1" x14ac:dyDescent="0.25">
      <c r="A127" s="233"/>
      <c r="B127" s="174"/>
      <c r="C127" s="175" t="str">
        <f>IF(B127="","",DATEDIF(B127,#REF!,"y"))</f>
        <v/>
      </c>
      <c r="D127" s="258" t="s">
        <v>87</v>
      </c>
      <c r="E127" s="259"/>
      <c r="F127" s="260"/>
      <c r="G127" s="255"/>
      <c r="H127" s="256"/>
      <c r="I127" s="256"/>
      <c r="J127" s="256"/>
      <c r="K127" s="257"/>
      <c r="L127" s="46"/>
      <c r="M127" s="46"/>
      <c r="N127" s="46"/>
      <c r="O127" s="46"/>
      <c r="P127" s="46"/>
      <c r="Q127" s="46"/>
      <c r="R127" s="46"/>
      <c r="S127" s="46"/>
      <c r="T127" s="46"/>
      <c r="U127" s="46"/>
      <c r="V127" s="46"/>
      <c r="W127" s="46"/>
      <c r="X127" s="46"/>
      <c r="Y127" s="46"/>
      <c r="Z127" s="46"/>
      <c r="AA127" s="46"/>
      <c r="AB127" s="46"/>
      <c r="AC127" s="46"/>
      <c r="AD127" s="46"/>
      <c r="AE127" s="46"/>
      <c r="AF127" s="46"/>
      <c r="AG127" s="46"/>
      <c r="AH127" s="46"/>
      <c r="AI127" s="46"/>
      <c r="AJ127" s="46"/>
      <c r="AK127" s="46"/>
      <c r="AL127" s="46"/>
      <c r="AM127" s="46"/>
      <c r="AN127" s="46"/>
      <c r="AO127" s="46"/>
      <c r="AP127" s="46"/>
      <c r="AQ127" s="262"/>
      <c r="AR127" s="262"/>
      <c r="AS127" s="264"/>
      <c r="AT127" s="268"/>
      <c r="AU127" s="275"/>
      <c r="AV127" s="227"/>
    </row>
    <row r="128" spans="1:48" ht="28" customHeight="1" thickBot="1" x14ac:dyDescent="0.25">
      <c r="A128" s="233">
        <v>61</v>
      </c>
      <c r="B128" s="234"/>
      <c r="C128" s="235"/>
      <c r="D128" s="6"/>
      <c r="E128" s="7"/>
      <c r="F128" s="7"/>
      <c r="G128" s="7"/>
      <c r="H128" s="7"/>
      <c r="I128" s="7"/>
      <c r="J128" s="7"/>
      <c r="K128" s="115" t="str">
        <f>IF(COUNTA(D128:J128)=0,"",COUNTA(D128:J128))</f>
        <v/>
      </c>
      <c r="L128" s="114" t="str">
        <f t="shared" ref="L128:AP128" si="284">IF(L$7="","",IF( HLOOKUP(L$7,$D$7:$J$219,2*$A128,FALSE)="","","○"))</f>
        <v/>
      </c>
      <c r="M128" s="114" t="str">
        <f t="shared" si="284"/>
        <v/>
      </c>
      <c r="N128" s="114" t="str">
        <f t="shared" si="284"/>
        <v/>
      </c>
      <c r="O128" s="114" t="str">
        <f t="shared" si="284"/>
        <v/>
      </c>
      <c r="P128" s="114" t="str">
        <f t="shared" si="284"/>
        <v/>
      </c>
      <c r="Q128" s="114" t="str">
        <f t="shared" si="284"/>
        <v/>
      </c>
      <c r="R128" s="114" t="str">
        <f t="shared" si="284"/>
        <v/>
      </c>
      <c r="S128" s="155" t="str">
        <f t="shared" si="284"/>
        <v/>
      </c>
      <c r="T128" s="155" t="str">
        <f t="shared" si="284"/>
        <v/>
      </c>
      <c r="U128" s="155" t="str">
        <f t="shared" si="284"/>
        <v/>
      </c>
      <c r="V128" s="155" t="str">
        <f t="shared" si="284"/>
        <v/>
      </c>
      <c r="W128" s="155" t="str">
        <f t="shared" si="284"/>
        <v/>
      </c>
      <c r="X128" s="155" t="str">
        <f t="shared" si="284"/>
        <v/>
      </c>
      <c r="Y128" s="155" t="str">
        <f t="shared" si="284"/>
        <v/>
      </c>
      <c r="Z128" s="114" t="str">
        <f t="shared" si="284"/>
        <v/>
      </c>
      <c r="AA128" s="114" t="str">
        <f t="shared" si="284"/>
        <v/>
      </c>
      <c r="AB128" s="114" t="str">
        <f t="shared" si="284"/>
        <v/>
      </c>
      <c r="AC128" s="114" t="str">
        <f t="shared" si="284"/>
        <v/>
      </c>
      <c r="AD128" s="114" t="str">
        <f t="shared" si="284"/>
        <v/>
      </c>
      <c r="AE128" s="114" t="str">
        <f t="shared" si="284"/>
        <v/>
      </c>
      <c r="AF128" s="114" t="str">
        <f t="shared" si="284"/>
        <v/>
      </c>
      <c r="AG128" s="155" t="str">
        <f t="shared" si="284"/>
        <v/>
      </c>
      <c r="AH128" s="155" t="str">
        <f t="shared" si="284"/>
        <v/>
      </c>
      <c r="AI128" s="155" t="str">
        <f t="shared" si="284"/>
        <v/>
      </c>
      <c r="AJ128" s="155" t="str">
        <f t="shared" si="284"/>
        <v/>
      </c>
      <c r="AK128" s="155" t="str">
        <f t="shared" si="284"/>
        <v/>
      </c>
      <c r="AL128" s="155" t="str">
        <f t="shared" si="284"/>
        <v/>
      </c>
      <c r="AM128" s="155" t="str">
        <f t="shared" si="284"/>
        <v/>
      </c>
      <c r="AN128" s="114" t="str">
        <f t="shared" si="284"/>
        <v/>
      </c>
      <c r="AO128" s="114" t="str">
        <f t="shared" si="284"/>
        <v/>
      </c>
      <c r="AP128" s="114" t="str">
        <f t="shared" si="284"/>
        <v/>
      </c>
      <c r="AQ128" s="261">
        <f t="shared" ref="AQ128" si="285">COUNTA(L129:AP129)</f>
        <v>0</v>
      </c>
      <c r="AR128" s="261" t="str">
        <f t="shared" ref="AR128" si="286">IF(COUNTIF(L129:AP129,"A")*BB$9+COUNTIF(L129:AP129,"B")*$BB$10+COUNTIF(L129:AP129,"C")*$BB$11+COUNTIF(L129:AP129,"D")*$BB$12+COUNTIF(L129:AP129,"E")*$BB$13+COUNTIF(L129:AP129,"F")*$BB$14+COUNTIF(L129:AP129,"G")*$BB$15+COUNTIF(L129:AP129,"H")*$BB$16+COUNTIF(L129:AP129,"I")*$BB$17+COUNTIF(L129:AP129,"J")*$BB$18+COUNTIF(L129:AP129,"K")*$BB$19+COUNTIF(L129:AP129,"L")*$BB$20+COUNTIF(L129:AP129,"M")*$BB$21+COUNTIF(L129:AP129,"N")*$BB$22+COUNTIF(L129:AP129,"O")*$BB$23+COUNTIF(L129:AP129,"P")*$BB$24+COUNTIF(L129:AP129,"Q")*$BB$25+COUNTIF(L129:AP129,"R")*$BB$26+COUNTIF(L129:AP129,"S")*$BB$27+COUNTIF(L129:AP129,"T")=0,"",COUNTIF(L129:AP129,"A")*BB$9+COUNTIF(L129:AP129,"B")*$BB$10+COUNTIF(L129:AP129,"C")*$BB$11+COUNTIF(L129:AP129,"D")*$BB$12+COUNTIF(L129:AP129,"E")*$BB$13+COUNTIF(L129:AP129,"F")*$BB$14+COUNTIF(L129:AP129,"G")*$BB$15+COUNTIF(L129:AP129,"H")*$BB$16+COUNTIF(L129:AP129,"I")*$BB$17+COUNTIF(L129:AP129,"J")*$BB$18+COUNTIF(L129:AP129,"K")*$BB$19+COUNTIF(L129:AP129,"L")*$BB$20+COUNTIF(L129:AP129,"M")*$BB$21+COUNTIF(L129:AP129,"N")*$BB$22+COUNTIF(L129:AP129,"O")*$BB$23+COUNTIF(L129:AP129,"P")*$BB$24+COUNTIF(L129:AP129,"Q")*$BB$25+COUNTIF(L129:AP129,"R")*$BB$26+COUNTIF(L129:AP129,"S")*$BB$27+COUNTIF(L129:AP129,"T")*$BB$28)</f>
        <v/>
      </c>
      <c r="AS128" s="263">
        <f t="shared" ref="AS128" si="287">AQ128*AS$2</f>
        <v>0</v>
      </c>
      <c r="AT128" s="267"/>
      <c r="AU128" s="274"/>
      <c r="AV128" s="226" t="e">
        <f t="shared" ref="AV128" si="288">AR128+AS128</f>
        <v>#VALUE!</v>
      </c>
    </row>
    <row r="129" spans="1:48" ht="28" customHeight="1" thickBot="1" x14ac:dyDescent="0.25">
      <c r="A129" s="233"/>
      <c r="B129" s="174"/>
      <c r="C129" s="175" t="str">
        <f>IF(B129="","",DATEDIF(B129,#REF!,"y"))</f>
        <v/>
      </c>
      <c r="D129" s="258" t="s">
        <v>87</v>
      </c>
      <c r="E129" s="259"/>
      <c r="F129" s="260"/>
      <c r="G129" s="255"/>
      <c r="H129" s="256"/>
      <c r="I129" s="256"/>
      <c r="J129" s="256"/>
      <c r="K129" s="257"/>
      <c r="L129" s="46"/>
      <c r="M129" s="46"/>
      <c r="N129" s="46"/>
      <c r="O129" s="46"/>
      <c r="P129" s="46"/>
      <c r="Q129" s="46"/>
      <c r="R129" s="46"/>
      <c r="S129" s="46"/>
      <c r="T129" s="46"/>
      <c r="U129" s="46"/>
      <c r="V129" s="46"/>
      <c r="W129" s="46"/>
      <c r="X129" s="46"/>
      <c r="Y129" s="46"/>
      <c r="Z129" s="46"/>
      <c r="AA129" s="46"/>
      <c r="AB129" s="46"/>
      <c r="AC129" s="46"/>
      <c r="AD129" s="46"/>
      <c r="AE129" s="46"/>
      <c r="AF129" s="46"/>
      <c r="AG129" s="46"/>
      <c r="AH129" s="46"/>
      <c r="AI129" s="46"/>
      <c r="AJ129" s="46"/>
      <c r="AK129" s="46"/>
      <c r="AL129" s="46"/>
      <c r="AM129" s="46"/>
      <c r="AN129" s="46"/>
      <c r="AO129" s="46"/>
      <c r="AP129" s="46"/>
      <c r="AQ129" s="262"/>
      <c r="AR129" s="262"/>
      <c r="AS129" s="264"/>
      <c r="AT129" s="268"/>
      <c r="AU129" s="275"/>
      <c r="AV129" s="227"/>
    </row>
    <row r="130" spans="1:48" ht="28" customHeight="1" thickBot="1" x14ac:dyDescent="0.25">
      <c r="A130" s="233">
        <v>62</v>
      </c>
      <c r="B130" s="234"/>
      <c r="C130" s="235"/>
      <c r="D130" s="6"/>
      <c r="E130" s="7"/>
      <c r="F130" s="7"/>
      <c r="G130" s="7"/>
      <c r="H130" s="7"/>
      <c r="I130" s="7"/>
      <c r="J130" s="7"/>
      <c r="K130" s="115" t="str">
        <f>IF(COUNTA(D130:J130)=0,"",COUNTA(D130:J130))</f>
        <v/>
      </c>
      <c r="L130" s="114" t="str">
        <f t="shared" ref="L130:AP130" si="289">IF(L$7="","",IF( HLOOKUP(L$7,$D$7:$J$219,2*$A130,FALSE)="","","○"))</f>
        <v/>
      </c>
      <c r="M130" s="114" t="str">
        <f t="shared" si="289"/>
        <v/>
      </c>
      <c r="N130" s="114" t="str">
        <f t="shared" si="289"/>
        <v/>
      </c>
      <c r="O130" s="114" t="str">
        <f t="shared" si="289"/>
        <v/>
      </c>
      <c r="P130" s="114" t="str">
        <f t="shared" si="289"/>
        <v/>
      </c>
      <c r="Q130" s="114" t="str">
        <f t="shared" si="289"/>
        <v/>
      </c>
      <c r="R130" s="114" t="str">
        <f t="shared" si="289"/>
        <v/>
      </c>
      <c r="S130" s="155" t="str">
        <f t="shared" si="289"/>
        <v/>
      </c>
      <c r="T130" s="155" t="str">
        <f t="shared" si="289"/>
        <v/>
      </c>
      <c r="U130" s="155" t="str">
        <f t="shared" si="289"/>
        <v/>
      </c>
      <c r="V130" s="155" t="str">
        <f t="shared" si="289"/>
        <v/>
      </c>
      <c r="W130" s="155" t="str">
        <f t="shared" si="289"/>
        <v/>
      </c>
      <c r="X130" s="155" t="str">
        <f t="shared" si="289"/>
        <v/>
      </c>
      <c r="Y130" s="155" t="str">
        <f t="shared" si="289"/>
        <v/>
      </c>
      <c r="Z130" s="114" t="str">
        <f t="shared" si="289"/>
        <v/>
      </c>
      <c r="AA130" s="114" t="str">
        <f t="shared" si="289"/>
        <v/>
      </c>
      <c r="AB130" s="114" t="str">
        <f t="shared" si="289"/>
        <v/>
      </c>
      <c r="AC130" s="114" t="str">
        <f t="shared" si="289"/>
        <v/>
      </c>
      <c r="AD130" s="114" t="str">
        <f t="shared" si="289"/>
        <v/>
      </c>
      <c r="AE130" s="114" t="str">
        <f t="shared" si="289"/>
        <v/>
      </c>
      <c r="AF130" s="114" t="str">
        <f t="shared" si="289"/>
        <v/>
      </c>
      <c r="AG130" s="155" t="str">
        <f t="shared" si="289"/>
        <v/>
      </c>
      <c r="AH130" s="155" t="str">
        <f t="shared" si="289"/>
        <v/>
      </c>
      <c r="AI130" s="155" t="str">
        <f t="shared" si="289"/>
        <v/>
      </c>
      <c r="AJ130" s="155" t="str">
        <f t="shared" si="289"/>
        <v/>
      </c>
      <c r="AK130" s="155" t="str">
        <f t="shared" si="289"/>
        <v/>
      </c>
      <c r="AL130" s="155" t="str">
        <f t="shared" si="289"/>
        <v/>
      </c>
      <c r="AM130" s="155" t="str">
        <f t="shared" si="289"/>
        <v/>
      </c>
      <c r="AN130" s="114" t="str">
        <f t="shared" si="289"/>
        <v/>
      </c>
      <c r="AO130" s="114" t="str">
        <f t="shared" si="289"/>
        <v/>
      </c>
      <c r="AP130" s="114" t="str">
        <f t="shared" si="289"/>
        <v/>
      </c>
      <c r="AQ130" s="261">
        <f t="shared" ref="AQ130" si="290">COUNTA(L131:AP131)</f>
        <v>0</v>
      </c>
      <c r="AR130" s="261" t="str">
        <f t="shared" ref="AR130" si="291">IF(COUNTIF(L131:AP131,"A")*BB$9+COUNTIF(L131:AP131,"B")*$BB$10+COUNTIF(L131:AP131,"C")*$BB$11+COUNTIF(L131:AP131,"D")*$BB$12+COUNTIF(L131:AP131,"E")*$BB$13+COUNTIF(L131:AP131,"F")*$BB$14+COUNTIF(L131:AP131,"G")*$BB$15+COUNTIF(L131:AP131,"H")*$BB$16+COUNTIF(L131:AP131,"I")*$BB$17+COUNTIF(L131:AP131,"J")*$BB$18+COUNTIF(L131:AP131,"K")*$BB$19+COUNTIF(L131:AP131,"L")*$BB$20+COUNTIF(L131:AP131,"M")*$BB$21+COUNTIF(L131:AP131,"N")*$BB$22+COUNTIF(L131:AP131,"O")*$BB$23+COUNTIF(L131:AP131,"P")*$BB$24+COUNTIF(L131:AP131,"Q")*$BB$25+COUNTIF(L131:AP131,"R")*$BB$26+COUNTIF(L131:AP131,"S")*$BB$27+COUNTIF(L131:AP131,"T")=0,"",COUNTIF(L131:AP131,"A")*BB$9+COUNTIF(L131:AP131,"B")*$BB$10+COUNTIF(L131:AP131,"C")*$BB$11+COUNTIF(L131:AP131,"D")*$BB$12+COUNTIF(L131:AP131,"E")*$BB$13+COUNTIF(L131:AP131,"F")*$BB$14+COUNTIF(L131:AP131,"G")*$BB$15+COUNTIF(L131:AP131,"H")*$BB$16+COUNTIF(L131:AP131,"I")*$BB$17+COUNTIF(L131:AP131,"J")*$BB$18+COUNTIF(L131:AP131,"K")*$BB$19+COUNTIF(L131:AP131,"L")*$BB$20+COUNTIF(L131:AP131,"M")*$BB$21+COUNTIF(L131:AP131,"N")*$BB$22+COUNTIF(L131:AP131,"O")*$BB$23+COUNTIF(L131:AP131,"P")*$BB$24+COUNTIF(L131:AP131,"Q")*$BB$25+COUNTIF(L131:AP131,"R")*$BB$26+COUNTIF(L131:AP131,"S")*$BB$27+COUNTIF(L131:AP131,"T")*$BB$28)</f>
        <v/>
      </c>
      <c r="AS130" s="263">
        <f t="shared" ref="AS130" si="292">AQ130*AS$2</f>
        <v>0</v>
      </c>
      <c r="AT130" s="267"/>
      <c r="AU130" s="274"/>
      <c r="AV130" s="226" t="e">
        <f t="shared" ref="AV130" si="293">AR130+AS130</f>
        <v>#VALUE!</v>
      </c>
    </row>
    <row r="131" spans="1:48" ht="28" customHeight="1" thickBot="1" x14ac:dyDescent="0.25">
      <c r="A131" s="233"/>
      <c r="B131" s="174"/>
      <c r="C131" s="175" t="str">
        <f>IF(B131="","",DATEDIF(B131,#REF!,"y"))</f>
        <v/>
      </c>
      <c r="D131" s="258" t="s">
        <v>87</v>
      </c>
      <c r="E131" s="259"/>
      <c r="F131" s="260"/>
      <c r="G131" s="255"/>
      <c r="H131" s="256"/>
      <c r="I131" s="256"/>
      <c r="J131" s="256"/>
      <c r="K131" s="257"/>
      <c r="L131" s="46"/>
      <c r="M131" s="46"/>
      <c r="N131" s="46"/>
      <c r="O131" s="46"/>
      <c r="P131" s="46"/>
      <c r="Q131" s="46"/>
      <c r="R131" s="46"/>
      <c r="S131" s="46"/>
      <c r="T131" s="46"/>
      <c r="U131" s="46"/>
      <c r="V131" s="46"/>
      <c r="W131" s="46"/>
      <c r="X131" s="46"/>
      <c r="Y131" s="46"/>
      <c r="Z131" s="46"/>
      <c r="AA131" s="46"/>
      <c r="AB131" s="46"/>
      <c r="AC131" s="46"/>
      <c r="AD131" s="46"/>
      <c r="AE131" s="46"/>
      <c r="AF131" s="46"/>
      <c r="AG131" s="46"/>
      <c r="AH131" s="46"/>
      <c r="AI131" s="46"/>
      <c r="AJ131" s="46"/>
      <c r="AK131" s="46"/>
      <c r="AL131" s="46"/>
      <c r="AM131" s="46"/>
      <c r="AN131" s="46"/>
      <c r="AO131" s="46"/>
      <c r="AP131" s="46"/>
      <c r="AQ131" s="262"/>
      <c r="AR131" s="262"/>
      <c r="AS131" s="264"/>
      <c r="AT131" s="268"/>
      <c r="AU131" s="275"/>
      <c r="AV131" s="227"/>
    </row>
    <row r="132" spans="1:48" ht="28" customHeight="1" thickBot="1" x14ac:dyDescent="0.25">
      <c r="A132" s="233">
        <v>63</v>
      </c>
      <c r="B132" s="234"/>
      <c r="C132" s="235"/>
      <c r="D132" s="6"/>
      <c r="E132" s="7"/>
      <c r="F132" s="7"/>
      <c r="G132" s="7"/>
      <c r="H132" s="7"/>
      <c r="I132" s="7"/>
      <c r="J132" s="7"/>
      <c r="K132" s="115" t="str">
        <f>IF(COUNTA(D132:J132)=0,"",COUNTA(D132:J132))</f>
        <v/>
      </c>
      <c r="L132" s="114" t="str">
        <f t="shared" ref="L132:AP132" si="294">IF(L$7="","",IF( HLOOKUP(L$7,$D$7:$J$219,2*$A132,FALSE)="","","○"))</f>
        <v/>
      </c>
      <c r="M132" s="114" t="str">
        <f t="shared" si="294"/>
        <v/>
      </c>
      <c r="N132" s="114" t="str">
        <f t="shared" si="294"/>
        <v/>
      </c>
      <c r="O132" s="114" t="str">
        <f t="shared" si="294"/>
        <v/>
      </c>
      <c r="P132" s="114" t="str">
        <f t="shared" si="294"/>
        <v/>
      </c>
      <c r="Q132" s="114" t="str">
        <f t="shared" si="294"/>
        <v/>
      </c>
      <c r="R132" s="114" t="str">
        <f t="shared" si="294"/>
        <v/>
      </c>
      <c r="S132" s="155" t="str">
        <f t="shared" si="294"/>
        <v/>
      </c>
      <c r="T132" s="155" t="str">
        <f t="shared" si="294"/>
        <v/>
      </c>
      <c r="U132" s="155" t="str">
        <f t="shared" si="294"/>
        <v/>
      </c>
      <c r="V132" s="155" t="str">
        <f t="shared" si="294"/>
        <v/>
      </c>
      <c r="W132" s="155" t="str">
        <f t="shared" si="294"/>
        <v/>
      </c>
      <c r="X132" s="155" t="str">
        <f t="shared" si="294"/>
        <v/>
      </c>
      <c r="Y132" s="155" t="str">
        <f t="shared" si="294"/>
        <v/>
      </c>
      <c r="Z132" s="114" t="str">
        <f t="shared" si="294"/>
        <v/>
      </c>
      <c r="AA132" s="114" t="str">
        <f t="shared" si="294"/>
        <v/>
      </c>
      <c r="AB132" s="114" t="str">
        <f t="shared" si="294"/>
        <v/>
      </c>
      <c r="AC132" s="114" t="str">
        <f t="shared" si="294"/>
        <v/>
      </c>
      <c r="AD132" s="114" t="str">
        <f t="shared" si="294"/>
        <v/>
      </c>
      <c r="AE132" s="114" t="str">
        <f t="shared" si="294"/>
        <v/>
      </c>
      <c r="AF132" s="114" t="str">
        <f t="shared" si="294"/>
        <v/>
      </c>
      <c r="AG132" s="155" t="str">
        <f t="shared" si="294"/>
        <v/>
      </c>
      <c r="AH132" s="155" t="str">
        <f t="shared" si="294"/>
        <v/>
      </c>
      <c r="AI132" s="155" t="str">
        <f t="shared" si="294"/>
        <v/>
      </c>
      <c r="AJ132" s="155" t="str">
        <f t="shared" si="294"/>
        <v/>
      </c>
      <c r="AK132" s="155" t="str">
        <f t="shared" si="294"/>
        <v/>
      </c>
      <c r="AL132" s="155" t="str">
        <f t="shared" si="294"/>
        <v/>
      </c>
      <c r="AM132" s="155" t="str">
        <f t="shared" si="294"/>
        <v/>
      </c>
      <c r="AN132" s="114" t="str">
        <f t="shared" si="294"/>
        <v/>
      </c>
      <c r="AO132" s="114" t="str">
        <f t="shared" si="294"/>
        <v/>
      </c>
      <c r="AP132" s="114" t="str">
        <f t="shared" si="294"/>
        <v/>
      </c>
      <c r="AQ132" s="261">
        <f t="shared" ref="AQ132" si="295">COUNTA(L133:AP133)</f>
        <v>0</v>
      </c>
      <c r="AR132" s="261" t="str">
        <f t="shared" ref="AR132" si="296">IF(COUNTIF(L133:AP133,"A")*BB$9+COUNTIF(L133:AP133,"B")*$BB$10+COUNTIF(L133:AP133,"C")*$BB$11+COUNTIF(L133:AP133,"D")*$BB$12+COUNTIF(L133:AP133,"E")*$BB$13+COUNTIF(L133:AP133,"F")*$BB$14+COUNTIF(L133:AP133,"G")*$BB$15+COUNTIF(L133:AP133,"H")*$BB$16+COUNTIF(L133:AP133,"I")*$BB$17+COUNTIF(L133:AP133,"J")*$BB$18+COUNTIF(L133:AP133,"K")*$BB$19+COUNTIF(L133:AP133,"L")*$BB$20+COUNTIF(L133:AP133,"M")*$BB$21+COUNTIF(L133:AP133,"N")*$BB$22+COUNTIF(L133:AP133,"O")*$BB$23+COUNTIF(L133:AP133,"P")*$BB$24+COUNTIF(L133:AP133,"Q")*$BB$25+COUNTIF(L133:AP133,"R")*$BB$26+COUNTIF(L133:AP133,"S")*$BB$27+COUNTIF(L133:AP133,"T")=0,"",COUNTIF(L133:AP133,"A")*BB$9+COUNTIF(L133:AP133,"B")*$BB$10+COUNTIF(L133:AP133,"C")*$BB$11+COUNTIF(L133:AP133,"D")*$BB$12+COUNTIF(L133:AP133,"E")*$BB$13+COUNTIF(L133:AP133,"F")*$BB$14+COUNTIF(L133:AP133,"G")*$BB$15+COUNTIF(L133:AP133,"H")*$BB$16+COUNTIF(L133:AP133,"I")*$BB$17+COUNTIF(L133:AP133,"J")*$BB$18+COUNTIF(L133:AP133,"K")*$BB$19+COUNTIF(L133:AP133,"L")*$BB$20+COUNTIF(L133:AP133,"M")*$BB$21+COUNTIF(L133:AP133,"N")*$BB$22+COUNTIF(L133:AP133,"O")*$BB$23+COUNTIF(L133:AP133,"P")*$BB$24+COUNTIF(L133:AP133,"Q")*$BB$25+COUNTIF(L133:AP133,"R")*$BB$26+COUNTIF(L133:AP133,"S")*$BB$27+COUNTIF(L133:AP133,"T")*$BB$28)</f>
        <v/>
      </c>
      <c r="AS132" s="263">
        <f t="shared" ref="AS132" si="297">AQ132*AS$2</f>
        <v>0</v>
      </c>
      <c r="AT132" s="267"/>
      <c r="AU132" s="274"/>
      <c r="AV132" s="226" t="e">
        <f t="shared" ref="AV132" si="298">AR132+AS132</f>
        <v>#VALUE!</v>
      </c>
    </row>
    <row r="133" spans="1:48" ht="28" customHeight="1" thickBot="1" x14ac:dyDescent="0.25">
      <c r="A133" s="233"/>
      <c r="B133" s="174"/>
      <c r="C133" s="175" t="str">
        <f>IF(B133="","",DATEDIF(B133,#REF!,"y"))</f>
        <v/>
      </c>
      <c r="D133" s="258" t="s">
        <v>87</v>
      </c>
      <c r="E133" s="259"/>
      <c r="F133" s="260"/>
      <c r="G133" s="255"/>
      <c r="H133" s="256"/>
      <c r="I133" s="256"/>
      <c r="J133" s="256"/>
      <c r="K133" s="257"/>
      <c r="L133" s="46"/>
      <c r="M133" s="46"/>
      <c r="N133" s="46"/>
      <c r="O133" s="46"/>
      <c r="P133" s="46"/>
      <c r="Q133" s="46"/>
      <c r="R133" s="46"/>
      <c r="S133" s="46"/>
      <c r="T133" s="46"/>
      <c r="U133" s="46"/>
      <c r="V133" s="46"/>
      <c r="W133" s="46"/>
      <c r="X133" s="46"/>
      <c r="Y133" s="46"/>
      <c r="Z133" s="46"/>
      <c r="AA133" s="46"/>
      <c r="AB133" s="46"/>
      <c r="AC133" s="46"/>
      <c r="AD133" s="46"/>
      <c r="AE133" s="46"/>
      <c r="AF133" s="46"/>
      <c r="AG133" s="46"/>
      <c r="AH133" s="46"/>
      <c r="AI133" s="46"/>
      <c r="AJ133" s="46"/>
      <c r="AK133" s="46"/>
      <c r="AL133" s="46"/>
      <c r="AM133" s="46"/>
      <c r="AN133" s="46"/>
      <c r="AO133" s="46"/>
      <c r="AP133" s="46"/>
      <c r="AQ133" s="262"/>
      <c r="AR133" s="262"/>
      <c r="AS133" s="264"/>
      <c r="AT133" s="268"/>
      <c r="AU133" s="275"/>
      <c r="AV133" s="227"/>
    </row>
    <row r="134" spans="1:48" ht="28" customHeight="1" thickBot="1" x14ac:dyDescent="0.25">
      <c r="A134" s="233">
        <v>64</v>
      </c>
      <c r="B134" s="234"/>
      <c r="C134" s="235"/>
      <c r="D134" s="6"/>
      <c r="E134" s="7"/>
      <c r="F134" s="7"/>
      <c r="G134" s="7"/>
      <c r="H134" s="7"/>
      <c r="I134" s="7"/>
      <c r="J134" s="7"/>
      <c r="K134" s="115" t="str">
        <f>IF(COUNTA(D134:J134)=0,"",COUNTA(D134:J134))</f>
        <v/>
      </c>
      <c r="L134" s="114" t="str">
        <f t="shared" ref="L134:AP134" si="299">IF(L$7="","",IF( HLOOKUP(L$7,$D$7:$J$219,2*$A134,FALSE)="","","○"))</f>
        <v/>
      </c>
      <c r="M134" s="114" t="str">
        <f t="shared" si="299"/>
        <v/>
      </c>
      <c r="N134" s="114" t="str">
        <f t="shared" si="299"/>
        <v/>
      </c>
      <c r="O134" s="114" t="str">
        <f t="shared" si="299"/>
        <v/>
      </c>
      <c r="P134" s="114" t="str">
        <f t="shared" si="299"/>
        <v/>
      </c>
      <c r="Q134" s="114" t="str">
        <f t="shared" si="299"/>
        <v/>
      </c>
      <c r="R134" s="114" t="str">
        <f t="shared" si="299"/>
        <v/>
      </c>
      <c r="S134" s="155" t="str">
        <f t="shared" si="299"/>
        <v/>
      </c>
      <c r="T134" s="155" t="str">
        <f t="shared" si="299"/>
        <v/>
      </c>
      <c r="U134" s="155" t="str">
        <f t="shared" si="299"/>
        <v/>
      </c>
      <c r="V134" s="155" t="str">
        <f t="shared" si="299"/>
        <v/>
      </c>
      <c r="W134" s="155" t="str">
        <f t="shared" si="299"/>
        <v/>
      </c>
      <c r="X134" s="155" t="str">
        <f t="shared" si="299"/>
        <v/>
      </c>
      <c r="Y134" s="155" t="str">
        <f t="shared" si="299"/>
        <v/>
      </c>
      <c r="Z134" s="114" t="str">
        <f t="shared" si="299"/>
        <v/>
      </c>
      <c r="AA134" s="114" t="str">
        <f t="shared" si="299"/>
        <v/>
      </c>
      <c r="AB134" s="114" t="str">
        <f t="shared" si="299"/>
        <v/>
      </c>
      <c r="AC134" s="114" t="str">
        <f t="shared" si="299"/>
        <v/>
      </c>
      <c r="AD134" s="114" t="str">
        <f t="shared" si="299"/>
        <v/>
      </c>
      <c r="AE134" s="114" t="str">
        <f t="shared" si="299"/>
        <v/>
      </c>
      <c r="AF134" s="114" t="str">
        <f t="shared" si="299"/>
        <v/>
      </c>
      <c r="AG134" s="155" t="str">
        <f t="shared" si="299"/>
        <v/>
      </c>
      <c r="AH134" s="155" t="str">
        <f t="shared" si="299"/>
        <v/>
      </c>
      <c r="AI134" s="155" t="str">
        <f t="shared" si="299"/>
        <v/>
      </c>
      <c r="AJ134" s="155" t="str">
        <f t="shared" si="299"/>
        <v/>
      </c>
      <c r="AK134" s="155" t="str">
        <f t="shared" si="299"/>
        <v/>
      </c>
      <c r="AL134" s="155" t="str">
        <f t="shared" si="299"/>
        <v/>
      </c>
      <c r="AM134" s="155" t="str">
        <f t="shared" si="299"/>
        <v/>
      </c>
      <c r="AN134" s="114" t="str">
        <f t="shared" si="299"/>
        <v/>
      </c>
      <c r="AO134" s="114" t="str">
        <f t="shared" si="299"/>
        <v/>
      </c>
      <c r="AP134" s="114" t="str">
        <f t="shared" si="299"/>
        <v/>
      </c>
      <c r="AQ134" s="261">
        <f t="shared" ref="AQ134" si="300">COUNTA(L135:AP135)</f>
        <v>0</v>
      </c>
      <c r="AR134" s="261" t="str">
        <f t="shared" ref="AR134" si="301">IF(COUNTIF(L135:AP135,"A")*BB$9+COUNTIF(L135:AP135,"B")*$BB$10+COUNTIF(L135:AP135,"C")*$BB$11+COUNTIF(L135:AP135,"D")*$BB$12+COUNTIF(L135:AP135,"E")*$BB$13+COUNTIF(L135:AP135,"F")*$BB$14+COUNTIF(L135:AP135,"G")*$BB$15+COUNTIF(L135:AP135,"H")*$BB$16+COUNTIF(L135:AP135,"I")*$BB$17+COUNTIF(L135:AP135,"J")*$BB$18+COUNTIF(L135:AP135,"K")*$BB$19+COUNTIF(L135:AP135,"L")*$BB$20+COUNTIF(L135:AP135,"M")*$BB$21+COUNTIF(L135:AP135,"N")*$BB$22+COUNTIF(L135:AP135,"O")*$BB$23+COUNTIF(L135:AP135,"P")*$BB$24+COUNTIF(L135:AP135,"Q")*$BB$25+COUNTIF(L135:AP135,"R")*$BB$26+COUNTIF(L135:AP135,"S")*$BB$27+COUNTIF(L135:AP135,"T")=0,"",COUNTIF(L135:AP135,"A")*BB$9+COUNTIF(L135:AP135,"B")*$BB$10+COUNTIF(L135:AP135,"C")*$BB$11+COUNTIF(L135:AP135,"D")*$BB$12+COUNTIF(L135:AP135,"E")*$BB$13+COUNTIF(L135:AP135,"F")*$BB$14+COUNTIF(L135:AP135,"G")*$BB$15+COUNTIF(L135:AP135,"H")*$BB$16+COUNTIF(L135:AP135,"I")*$BB$17+COUNTIF(L135:AP135,"J")*$BB$18+COUNTIF(L135:AP135,"K")*$BB$19+COUNTIF(L135:AP135,"L")*$BB$20+COUNTIF(L135:AP135,"M")*$BB$21+COUNTIF(L135:AP135,"N")*$BB$22+COUNTIF(L135:AP135,"O")*$BB$23+COUNTIF(L135:AP135,"P")*$BB$24+COUNTIF(L135:AP135,"Q")*$BB$25+COUNTIF(L135:AP135,"R")*$BB$26+COUNTIF(L135:AP135,"S")*$BB$27+COUNTIF(L135:AP135,"T")*$BB$28)</f>
        <v/>
      </c>
      <c r="AS134" s="263">
        <f t="shared" ref="AS134" si="302">AQ134*AS$2</f>
        <v>0</v>
      </c>
      <c r="AT134" s="267"/>
      <c r="AU134" s="274"/>
      <c r="AV134" s="226" t="e">
        <f t="shared" ref="AV134" si="303">AR134+AS134</f>
        <v>#VALUE!</v>
      </c>
    </row>
    <row r="135" spans="1:48" ht="28" customHeight="1" thickBot="1" x14ac:dyDescent="0.25">
      <c r="A135" s="233"/>
      <c r="B135" s="174"/>
      <c r="C135" s="175" t="str">
        <f>IF(B135="","",DATEDIF(B135,#REF!,"y"))</f>
        <v/>
      </c>
      <c r="D135" s="258" t="s">
        <v>87</v>
      </c>
      <c r="E135" s="259"/>
      <c r="F135" s="260"/>
      <c r="G135" s="255"/>
      <c r="H135" s="256"/>
      <c r="I135" s="256"/>
      <c r="J135" s="256"/>
      <c r="K135" s="257"/>
      <c r="L135" s="46"/>
      <c r="M135" s="46"/>
      <c r="N135" s="46"/>
      <c r="O135" s="46"/>
      <c r="P135" s="46"/>
      <c r="Q135" s="46"/>
      <c r="R135" s="46"/>
      <c r="S135" s="46"/>
      <c r="T135" s="46"/>
      <c r="U135" s="46"/>
      <c r="V135" s="46"/>
      <c r="W135" s="46"/>
      <c r="X135" s="46"/>
      <c r="Y135" s="46"/>
      <c r="Z135" s="46"/>
      <c r="AA135" s="46"/>
      <c r="AB135" s="46"/>
      <c r="AC135" s="46"/>
      <c r="AD135" s="46"/>
      <c r="AE135" s="46"/>
      <c r="AF135" s="46"/>
      <c r="AG135" s="46"/>
      <c r="AH135" s="46"/>
      <c r="AI135" s="46"/>
      <c r="AJ135" s="46"/>
      <c r="AK135" s="46"/>
      <c r="AL135" s="46"/>
      <c r="AM135" s="46"/>
      <c r="AN135" s="46"/>
      <c r="AO135" s="46"/>
      <c r="AP135" s="46"/>
      <c r="AQ135" s="262"/>
      <c r="AR135" s="262"/>
      <c r="AS135" s="264"/>
      <c r="AT135" s="268"/>
      <c r="AU135" s="275"/>
      <c r="AV135" s="227"/>
    </row>
    <row r="136" spans="1:48" ht="28" customHeight="1" thickBot="1" x14ac:dyDescent="0.25">
      <c r="A136" s="233">
        <v>65</v>
      </c>
      <c r="B136" s="234"/>
      <c r="C136" s="235"/>
      <c r="D136" s="6"/>
      <c r="E136" s="7"/>
      <c r="F136" s="7"/>
      <c r="G136" s="7"/>
      <c r="H136" s="7"/>
      <c r="I136" s="7"/>
      <c r="J136" s="7"/>
      <c r="K136" s="115" t="str">
        <f>IF(COUNTA(D136:J136)=0,"",COUNTA(D136:J136))</f>
        <v/>
      </c>
      <c r="L136" s="114" t="str">
        <f t="shared" ref="L136:AP136" si="304">IF(L$7="","",IF( HLOOKUP(L$7,$D$7:$J$219,2*$A136,FALSE)="","","○"))</f>
        <v/>
      </c>
      <c r="M136" s="114" t="str">
        <f t="shared" si="304"/>
        <v/>
      </c>
      <c r="N136" s="114" t="str">
        <f t="shared" si="304"/>
        <v/>
      </c>
      <c r="O136" s="114" t="str">
        <f t="shared" si="304"/>
        <v/>
      </c>
      <c r="P136" s="114" t="str">
        <f t="shared" si="304"/>
        <v/>
      </c>
      <c r="Q136" s="114" t="str">
        <f t="shared" si="304"/>
        <v/>
      </c>
      <c r="R136" s="114" t="str">
        <f t="shared" si="304"/>
        <v/>
      </c>
      <c r="S136" s="155" t="str">
        <f t="shared" si="304"/>
        <v/>
      </c>
      <c r="T136" s="155" t="str">
        <f t="shared" si="304"/>
        <v/>
      </c>
      <c r="U136" s="155" t="str">
        <f t="shared" si="304"/>
        <v/>
      </c>
      <c r="V136" s="155" t="str">
        <f t="shared" si="304"/>
        <v/>
      </c>
      <c r="W136" s="155" t="str">
        <f t="shared" si="304"/>
        <v/>
      </c>
      <c r="X136" s="155" t="str">
        <f t="shared" si="304"/>
        <v/>
      </c>
      <c r="Y136" s="155" t="str">
        <f t="shared" si="304"/>
        <v/>
      </c>
      <c r="Z136" s="114" t="str">
        <f t="shared" si="304"/>
        <v/>
      </c>
      <c r="AA136" s="114" t="str">
        <f t="shared" si="304"/>
        <v/>
      </c>
      <c r="AB136" s="114" t="str">
        <f t="shared" si="304"/>
        <v/>
      </c>
      <c r="AC136" s="114" t="str">
        <f t="shared" si="304"/>
        <v/>
      </c>
      <c r="AD136" s="114" t="str">
        <f t="shared" si="304"/>
        <v/>
      </c>
      <c r="AE136" s="114" t="str">
        <f t="shared" si="304"/>
        <v/>
      </c>
      <c r="AF136" s="114" t="str">
        <f t="shared" si="304"/>
        <v/>
      </c>
      <c r="AG136" s="155" t="str">
        <f t="shared" si="304"/>
        <v/>
      </c>
      <c r="AH136" s="155" t="str">
        <f t="shared" si="304"/>
        <v/>
      </c>
      <c r="AI136" s="155" t="str">
        <f t="shared" si="304"/>
        <v/>
      </c>
      <c r="AJ136" s="155" t="str">
        <f t="shared" si="304"/>
        <v/>
      </c>
      <c r="AK136" s="155" t="str">
        <f t="shared" si="304"/>
        <v/>
      </c>
      <c r="AL136" s="155" t="str">
        <f t="shared" si="304"/>
        <v/>
      </c>
      <c r="AM136" s="155" t="str">
        <f t="shared" si="304"/>
        <v/>
      </c>
      <c r="AN136" s="114" t="str">
        <f t="shared" si="304"/>
        <v/>
      </c>
      <c r="AO136" s="114" t="str">
        <f t="shared" si="304"/>
        <v/>
      </c>
      <c r="AP136" s="114" t="str">
        <f t="shared" si="304"/>
        <v/>
      </c>
      <c r="AQ136" s="261">
        <f t="shared" ref="AQ136" si="305">COUNTA(L137:AP137)</f>
        <v>0</v>
      </c>
      <c r="AR136" s="261" t="str">
        <f t="shared" ref="AR136" si="306">IF(COUNTIF(L137:AP137,"A")*BB$9+COUNTIF(L137:AP137,"B")*$BB$10+COUNTIF(L137:AP137,"C")*$BB$11+COUNTIF(L137:AP137,"D")*$BB$12+COUNTIF(L137:AP137,"E")*$BB$13+COUNTIF(L137:AP137,"F")*$BB$14+COUNTIF(L137:AP137,"G")*$BB$15+COUNTIF(L137:AP137,"H")*$BB$16+COUNTIF(L137:AP137,"I")*$BB$17+COUNTIF(L137:AP137,"J")*$BB$18+COUNTIF(L137:AP137,"K")*$BB$19+COUNTIF(L137:AP137,"L")*$BB$20+COUNTIF(L137:AP137,"M")*$BB$21+COUNTIF(L137:AP137,"N")*$BB$22+COUNTIF(L137:AP137,"O")*$BB$23+COUNTIF(L137:AP137,"P")*$BB$24+COUNTIF(L137:AP137,"Q")*$BB$25+COUNTIF(L137:AP137,"R")*$BB$26+COUNTIF(L137:AP137,"S")*$BB$27+COUNTIF(L137:AP137,"T")=0,"",COUNTIF(L137:AP137,"A")*BB$9+COUNTIF(L137:AP137,"B")*$BB$10+COUNTIF(L137:AP137,"C")*$BB$11+COUNTIF(L137:AP137,"D")*$BB$12+COUNTIF(L137:AP137,"E")*$BB$13+COUNTIF(L137:AP137,"F")*$BB$14+COUNTIF(L137:AP137,"G")*$BB$15+COUNTIF(L137:AP137,"H")*$BB$16+COUNTIF(L137:AP137,"I")*$BB$17+COUNTIF(L137:AP137,"J")*$BB$18+COUNTIF(L137:AP137,"K")*$BB$19+COUNTIF(L137:AP137,"L")*$BB$20+COUNTIF(L137:AP137,"M")*$BB$21+COUNTIF(L137:AP137,"N")*$BB$22+COUNTIF(L137:AP137,"O")*$BB$23+COUNTIF(L137:AP137,"P")*$BB$24+COUNTIF(L137:AP137,"Q")*$BB$25+COUNTIF(L137:AP137,"R")*$BB$26+COUNTIF(L137:AP137,"S")*$BB$27+COUNTIF(L137:AP137,"T")*$BB$28)</f>
        <v/>
      </c>
      <c r="AS136" s="263">
        <f t="shared" ref="AS136" si="307">AQ136*AS$2</f>
        <v>0</v>
      </c>
      <c r="AT136" s="267"/>
      <c r="AU136" s="274"/>
      <c r="AV136" s="226" t="e">
        <f t="shared" ref="AV136" si="308">AR136+AS136</f>
        <v>#VALUE!</v>
      </c>
    </row>
    <row r="137" spans="1:48" ht="28" customHeight="1" thickBot="1" x14ac:dyDescent="0.25">
      <c r="A137" s="233"/>
      <c r="B137" s="174"/>
      <c r="C137" s="175" t="str">
        <f>IF(B137="","",DATEDIF(B137,#REF!,"y"))</f>
        <v/>
      </c>
      <c r="D137" s="258" t="s">
        <v>87</v>
      </c>
      <c r="E137" s="259"/>
      <c r="F137" s="260"/>
      <c r="G137" s="255"/>
      <c r="H137" s="256"/>
      <c r="I137" s="256"/>
      <c r="J137" s="256"/>
      <c r="K137" s="257"/>
      <c r="L137" s="46"/>
      <c r="M137" s="46"/>
      <c r="N137" s="46"/>
      <c r="O137" s="46"/>
      <c r="P137" s="46"/>
      <c r="Q137" s="46"/>
      <c r="R137" s="46"/>
      <c r="S137" s="46"/>
      <c r="T137" s="46"/>
      <c r="U137" s="46"/>
      <c r="V137" s="46"/>
      <c r="W137" s="46"/>
      <c r="X137" s="46"/>
      <c r="Y137" s="46"/>
      <c r="Z137" s="46"/>
      <c r="AA137" s="46"/>
      <c r="AB137" s="46"/>
      <c r="AC137" s="46"/>
      <c r="AD137" s="46"/>
      <c r="AE137" s="46"/>
      <c r="AF137" s="46"/>
      <c r="AG137" s="46"/>
      <c r="AH137" s="46"/>
      <c r="AI137" s="46"/>
      <c r="AJ137" s="46"/>
      <c r="AK137" s="46"/>
      <c r="AL137" s="46"/>
      <c r="AM137" s="46"/>
      <c r="AN137" s="46"/>
      <c r="AO137" s="46"/>
      <c r="AP137" s="46"/>
      <c r="AQ137" s="262"/>
      <c r="AR137" s="262"/>
      <c r="AS137" s="264"/>
      <c r="AT137" s="268"/>
      <c r="AU137" s="275"/>
      <c r="AV137" s="227"/>
    </row>
    <row r="138" spans="1:48" ht="28" customHeight="1" thickBot="1" x14ac:dyDescent="0.25">
      <c r="A138" s="233">
        <v>66</v>
      </c>
      <c r="B138" s="234"/>
      <c r="C138" s="235"/>
      <c r="D138" s="6"/>
      <c r="E138" s="7"/>
      <c r="F138" s="7"/>
      <c r="G138" s="7"/>
      <c r="H138" s="7"/>
      <c r="I138" s="7"/>
      <c r="J138" s="7"/>
      <c r="K138" s="116" t="str">
        <f>IF(COUNTA(D138:J138)=0,"",COUNTA(D138:J138))</f>
        <v/>
      </c>
      <c r="L138" s="114" t="str">
        <f t="shared" ref="L138:AP138" si="309">IF(L$7="","",IF( HLOOKUP(L$7,$D$7:$J$219,2*$A138,FALSE)="","","○"))</f>
        <v/>
      </c>
      <c r="M138" s="114" t="str">
        <f t="shared" si="309"/>
        <v/>
      </c>
      <c r="N138" s="114" t="str">
        <f t="shared" si="309"/>
        <v/>
      </c>
      <c r="O138" s="114" t="str">
        <f t="shared" si="309"/>
        <v/>
      </c>
      <c r="P138" s="114" t="str">
        <f t="shared" si="309"/>
        <v/>
      </c>
      <c r="Q138" s="114" t="str">
        <f t="shared" si="309"/>
        <v/>
      </c>
      <c r="R138" s="114" t="str">
        <f t="shared" si="309"/>
        <v/>
      </c>
      <c r="S138" s="155" t="str">
        <f t="shared" si="309"/>
        <v/>
      </c>
      <c r="T138" s="155" t="str">
        <f t="shared" si="309"/>
        <v/>
      </c>
      <c r="U138" s="155" t="str">
        <f t="shared" si="309"/>
        <v/>
      </c>
      <c r="V138" s="155" t="str">
        <f t="shared" si="309"/>
        <v/>
      </c>
      <c r="W138" s="155" t="str">
        <f t="shared" si="309"/>
        <v/>
      </c>
      <c r="X138" s="155" t="str">
        <f t="shared" si="309"/>
        <v/>
      </c>
      <c r="Y138" s="155" t="str">
        <f t="shared" si="309"/>
        <v/>
      </c>
      <c r="Z138" s="114" t="str">
        <f t="shared" si="309"/>
        <v/>
      </c>
      <c r="AA138" s="114" t="str">
        <f t="shared" si="309"/>
        <v/>
      </c>
      <c r="AB138" s="114" t="str">
        <f t="shared" si="309"/>
        <v/>
      </c>
      <c r="AC138" s="114" t="str">
        <f t="shared" si="309"/>
        <v/>
      </c>
      <c r="AD138" s="114" t="str">
        <f t="shared" si="309"/>
        <v/>
      </c>
      <c r="AE138" s="114" t="str">
        <f t="shared" si="309"/>
        <v/>
      </c>
      <c r="AF138" s="114" t="str">
        <f t="shared" si="309"/>
        <v/>
      </c>
      <c r="AG138" s="155" t="str">
        <f t="shared" si="309"/>
        <v/>
      </c>
      <c r="AH138" s="155" t="str">
        <f t="shared" si="309"/>
        <v/>
      </c>
      <c r="AI138" s="155" t="str">
        <f t="shared" si="309"/>
        <v/>
      </c>
      <c r="AJ138" s="155" t="str">
        <f t="shared" si="309"/>
        <v/>
      </c>
      <c r="AK138" s="155" t="str">
        <f t="shared" si="309"/>
        <v/>
      </c>
      <c r="AL138" s="155" t="str">
        <f t="shared" si="309"/>
        <v/>
      </c>
      <c r="AM138" s="155" t="str">
        <f t="shared" si="309"/>
        <v/>
      </c>
      <c r="AN138" s="114" t="str">
        <f t="shared" si="309"/>
        <v/>
      </c>
      <c r="AO138" s="114" t="str">
        <f t="shared" si="309"/>
        <v/>
      </c>
      <c r="AP138" s="114" t="str">
        <f t="shared" si="309"/>
        <v/>
      </c>
      <c r="AQ138" s="261">
        <f t="shared" ref="AQ138" si="310">COUNTA(L139:AP139)</f>
        <v>0</v>
      </c>
      <c r="AR138" s="261" t="str">
        <f t="shared" ref="AR138" si="311">IF(COUNTIF(L139:AP139,"A")*BB$9+COUNTIF(L139:AP139,"B")*$BB$10+COUNTIF(L139:AP139,"C")*$BB$11+COUNTIF(L139:AP139,"D")*$BB$12+COUNTIF(L139:AP139,"E")*$BB$13+COUNTIF(L139:AP139,"F")*$BB$14+COUNTIF(L139:AP139,"G")*$BB$15+COUNTIF(L139:AP139,"H")*$BB$16+COUNTIF(L139:AP139,"I")*$BB$17+COUNTIF(L139:AP139,"J")*$BB$18+COUNTIF(L139:AP139,"K")*$BB$19+COUNTIF(L139:AP139,"L")*$BB$20+COUNTIF(L139:AP139,"M")*$BB$21+COUNTIF(L139:AP139,"N")*$BB$22+COUNTIF(L139:AP139,"O")*$BB$23+COUNTIF(L139:AP139,"P")*$BB$24+COUNTIF(L139:AP139,"Q")*$BB$25+COUNTIF(L139:AP139,"R")*$BB$26+COUNTIF(L139:AP139,"S")*$BB$27+COUNTIF(L139:AP139,"T")=0,"",COUNTIF(L139:AP139,"A")*BB$9+COUNTIF(L139:AP139,"B")*$BB$10+COUNTIF(L139:AP139,"C")*$BB$11+COUNTIF(L139:AP139,"D")*$BB$12+COUNTIF(L139:AP139,"E")*$BB$13+COUNTIF(L139:AP139,"F")*$BB$14+COUNTIF(L139:AP139,"G")*$BB$15+COUNTIF(L139:AP139,"H")*$BB$16+COUNTIF(L139:AP139,"I")*$BB$17+COUNTIF(L139:AP139,"J")*$BB$18+COUNTIF(L139:AP139,"K")*$BB$19+COUNTIF(L139:AP139,"L")*$BB$20+COUNTIF(L139:AP139,"M")*$BB$21+COUNTIF(L139:AP139,"N")*$BB$22+COUNTIF(L139:AP139,"O")*$BB$23+COUNTIF(L139:AP139,"P")*$BB$24+COUNTIF(L139:AP139,"Q")*$BB$25+COUNTIF(L139:AP139,"R")*$BB$26+COUNTIF(L139:AP139,"S")*$BB$27+COUNTIF(L139:AP139,"T")*$BB$28)</f>
        <v/>
      </c>
      <c r="AS138" s="263">
        <f t="shared" ref="AS138" si="312">AQ138*AS$2</f>
        <v>0</v>
      </c>
      <c r="AT138" s="267"/>
      <c r="AU138" s="274"/>
      <c r="AV138" s="226" t="e">
        <f t="shared" ref="AV138" si="313">AR138+AS138</f>
        <v>#VALUE!</v>
      </c>
    </row>
    <row r="139" spans="1:48" ht="28" customHeight="1" thickBot="1" x14ac:dyDescent="0.25">
      <c r="A139" s="233"/>
      <c r="B139" s="174"/>
      <c r="C139" s="175" t="str">
        <f>IF(B139="","",DATEDIF(B139,#REF!,"y"))</f>
        <v/>
      </c>
      <c r="D139" s="258" t="s">
        <v>87</v>
      </c>
      <c r="E139" s="259"/>
      <c r="F139" s="260"/>
      <c r="G139" s="255"/>
      <c r="H139" s="256"/>
      <c r="I139" s="256"/>
      <c r="J139" s="256"/>
      <c r="K139" s="257"/>
      <c r="L139" s="46"/>
      <c r="M139" s="46"/>
      <c r="N139" s="46"/>
      <c r="O139" s="46"/>
      <c r="P139" s="46"/>
      <c r="Q139" s="46"/>
      <c r="R139" s="46"/>
      <c r="S139" s="46"/>
      <c r="T139" s="46"/>
      <c r="U139" s="46"/>
      <c r="V139" s="46"/>
      <c r="W139" s="46"/>
      <c r="X139" s="46"/>
      <c r="Y139" s="46"/>
      <c r="Z139" s="46"/>
      <c r="AA139" s="46"/>
      <c r="AB139" s="46"/>
      <c r="AC139" s="46"/>
      <c r="AD139" s="46"/>
      <c r="AE139" s="46"/>
      <c r="AF139" s="46"/>
      <c r="AG139" s="46"/>
      <c r="AH139" s="46"/>
      <c r="AI139" s="46"/>
      <c r="AJ139" s="46"/>
      <c r="AK139" s="46"/>
      <c r="AL139" s="46"/>
      <c r="AM139" s="46"/>
      <c r="AN139" s="46"/>
      <c r="AO139" s="46"/>
      <c r="AP139" s="46"/>
      <c r="AQ139" s="262"/>
      <c r="AR139" s="262"/>
      <c r="AS139" s="264"/>
      <c r="AT139" s="268"/>
      <c r="AU139" s="275"/>
      <c r="AV139" s="227"/>
    </row>
    <row r="140" spans="1:48" ht="28" customHeight="1" thickBot="1" x14ac:dyDescent="0.25">
      <c r="A140" s="233">
        <v>67</v>
      </c>
      <c r="B140" s="234"/>
      <c r="C140" s="235"/>
      <c r="D140" s="6"/>
      <c r="E140" s="7"/>
      <c r="F140" s="7"/>
      <c r="G140" s="7"/>
      <c r="H140" s="7"/>
      <c r="I140" s="7"/>
      <c r="J140" s="7"/>
      <c r="K140" s="116" t="str">
        <f>IF(COUNTA(D140:J140)=0,"",COUNTA(D140:J140))</f>
        <v/>
      </c>
      <c r="L140" s="114" t="str">
        <f t="shared" ref="L140:AP140" si="314">IF(L$7="","",IF( HLOOKUP(L$7,$D$7:$J$219,2*$A140,FALSE)="","","○"))</f>
        <v/>
      </c>
      <c r="M140" s="114" t="str">
        <f t="shared" si="314"/>
        <v/>
      </c>
      <c r="N140" s="114" t="str">
        <f t="shared" si="314"/>
        <v/>
      </c>
      <c r="O140" s="114" t="str">
        <f t="shared" si="314"/>
        <v/>
      </c>
      <c r="P140" s="114" t="str">
        <f t="shared" si="314"/>
        <v/>
      </c>
      <c r="Q140" s="114" t="str">
        <f t="shared" si="314"/>
        <v/>
      </c>
      <c r="R140" s="114" t="str">
        <f t="shared" si="314"/>
        <v/>
      </c>
      <c r="S140" s="155" t="str">
        <f t="shared" si="314"/>
        <v/>
      </c>
      <c r="T140" s="155" t="str">
        <f t="shared" si="314"/>
        <v/>
      </c>
      <c r="U140" s="155" t="str">
        <f t="shared" si="314"/>
        <v/>
      </c>
      <c r="V140" s="155" t="str">
        <f t="shared" si="314"/>
        <v/>
      </c>
      <c r="W140" s="155" t="str">
        <f t="shared" si="314"/>
        <v/>
      </c>
      <c r="X140" s="155" t="str">
        <f t="shared" si="314"/>
        <v/>
      </c>
      <c r="Y140" s="155" t="str">
        <f t="shared" si="314"/>
        <v/>
      </c>
      <c r="Z140" s="114" t="str">
        <f t="shared" si="314"/>
        <v/>
      </c>
      <c r="AA140" s="114" t="str">
        <f t="shared" si="314"/>
        <v/>
      </c>
      <c r="AB140" s="114" t="str">
        <f t="shared" si="314"/>
        <v/>
      </c>
      <c r="AC140" s="114" t="str">
        <f t="shared" si="314"/>
        <v/>
      </c>
      <c r="AD140" s="114" t="str">
        <f t="shared" si="314"/>
        <v/>
      </c>
      <c r="AE140" s="114" t="str">
        <f t="shared" si="314"/>
        <v/>
      </c>
      <c r="AF140" s="114" t="str">
        <f t="shared" si="314"/>
        <v/>
      </c>
      <c r="AG140" s="155" t="str">
        <f t="shared" si="314"/>
        <v/>
      </c>
      <c r="AH140" s="155" t="str">
        <f t="shared" si="314"/>
        <v/>
      </c>
      <c r="AI140" s="155" t="str">
        <f t="shared" si="314"/>
        <v/>
      </c>
      <c r="AJ140" s="155" t="str">
        <f t="shared" si="314"/>
        <v/>
      </c>
      <c r="AK140" s="155" t="str">
        <f t="shared" si="314"/>
        <v/>
      </c>
      <c r="AL140" s="155" t="str">
        <f t="shared" si="314"/>
        <v/>
      </c>
      <c r="AM140" s="155" t="str">
        <f t="shared" si="314"/>
        <v/>
      </c>
      <c r="AN140" s="114" t="str">
        <f t="shared" si="314"/>
        <v/>
      </c>
      <c r="AO140" s="114" t="str">
        <f t="shared" si="314"/>
        <v/>
      </c>
      <c r="AP140" s="114" t="str">
        <f t="shared" si="314"/>
        <v/>
      </c>
      <c r="AQ140" s="261">
        <f t="shared" ref="AQ140" si="315">COUNTA(L141:AP141)</f>
        <v>0</v>
      </c>
      <c r="AR140" s="261" t="str">
        <f t="shared" ref="AR140" si="316">IF(COUNTIF(L141:AP141,"A")*BB$9+COUNTIF(L141:AP141,"B")*$BB$10+COUNTIF(L141:AP141,"C")*$BB$11+COUNTIF(L141:AP141,"D")*$BB$12+COUNTIF(L141:AP141,"E")*$BB$13+COUNTIF(L141:AP141,"F")*$BB$14+COUNTIF(L141:AP141,"G")*$BB$15+COUNTIF(L141:AP141,"H")*$BB$16+COUNTIF(L141:AP141,"I")*$BB$17+COUNTIF(L141:AP141,"J")*$BB$18+COUNTIF(L141:AP141,"K")*$BB$19+COUNTIF(L141:AP141,"L")*$BB$20+COUNTIF(L141:AP141,"M")*$BB$21+COUNTIF(L141:AP141,"N")*$BB$22+COUNTIF(L141:AP141,"O")*$BB$23+COUNTIF(L141:AP141,"P")*$BB$24+COUNTIF(L141:AP141,"Q")*$BB$25+COUNTIF(L141:AP141,"R")*$BB$26+COUNTIF(L141:AP141,"S")*$BB$27+COUNTIF(L141:AP141,"T")=0,"",COUNTIF(L141:AP141,"A")*BB$9+COUNTIF(L141:AP141,"B")*$BB$10+COUNTIF(L141:AP141,"C")*$BB$11+COUNTIF(L141:AP141,"D")*$BB$12+COUNTIF(L141:AP141,"E")*$BB$13+COUNTIF(L141:AP141,"F")*$BB$14+COUNTIF(L141:AP141,"G")*$BB$15+COUNTIF(L141:AP141,"H")*$BB$16+COUNTIF(L141:AP141,"I")*$BB$17+COUNTIF(L141:AP141,"J")*$BB$18+COUNTIF(L141:AP141,"K")*$BB$19+COUNTIF(L141:AP141,"L")*$BB$20+COUNTIF(L141:AP141,"M")*$BB$21+COUNTIF(L141:AP141,"N")*$BB$22+COUNTIF(L141:AP141,"O")*$BB$23+COUNTIF(L141:AP141,"P")*$BB$24+COUNTIF(L141:AP141,"Q")*$BB$25+COUNTIF(L141:AP141,"R")*$BB$26+COUNTIF(L141:AP141,"S")*$BB$27+COUNTIF(L141:AP141,"T")*$BB$28)</f>
        <v/>
      </c>
      <c r="AS140" s="263">
        <f t="shared" ref="AS140" si="317">AQ140*AS$2</f>
        <v>0</v>
      </c>
      <c r="AT140" s="267"/>
      <c r="AU140" s="274"/>
      <c r="AV140" s="226" t="e">
        <f t="shared" ref="AV140" si="318">AR140+AS140</f>
        <v>#VALUE!</v>
      </c>
    </row>
    <row r="141" spans="1:48" ht="28" customHeight="1" thickBot="1" x14ac:dyDescent="0.25">
      <c r="A141" s="233"/>
      <c r="B141" s="174"/>
      <c r="C141" s="175" t="str">
        <f>IF(B141="","",DATEDIF(B141,#REF!,"y"))</f>
        <v/>
      </c>
      <c r="D141" s="258" t="s">
        <v>87</v>
      </c>
      <c r="E141" s="259"/>
      <c r="F141" s="260"/>
      <c r="G141" s="255"/>
      <c r="H141" s="256"/>
      <c r="I141" s="256"/>
      <c r="J141" s="256"/>
      <c r="K141" s="257"/>
      <c r="L141" s="46"/>
      <c r="M141" s="46"/>
      <c r="N141" s="46"/>
      <c r="O141" s="46"/>
      <c r="P141" s="46"/>
      <c r="Q141" s="46"/>
      <c r="R141" s="46"/>
      <c r="S141" s="46"/>
      <c r="T141" s="46"/>
      <c r="U141" s="46"/>
      <c r="V141" s="46"/>
      <c r="W141" s="46"/>
      <c r="X141" s="46"/>
      <c r="Y141" s="46"/>
      <c r="Z141" s="46"/>
      <c r="AA141" s="46"/>
      <c r="AB141" s="46"/>
      <c r="AC141" s="46"/>
      <c r="AD141" s="46"/>
      <c r="AE141" s="46"/>
      <c r="AF141" s="46"/>
      <c r="AG141" s="46"/>
      <c r="AH141" s="46"/>
      <c r="AI141" s="46"/>
      <c r="AJ141" s="46"/>
      <c r="AK141" s="46"/>
      <c r="AL141" s="46"/>
      <c r="AM141" s="46"/>
      <c r="AN141" s="46"/>
      <c r="AO141" s="46"/>
      <c r="AP141" s="46"/>
      <c r="AQ141" s="262"/>
      <c r="AR141" s="262"/>
      <c r="AS141" s="264"/>
      <c r="AT141" s="268"/>
      <c r="AU141" s="275"/>
      <c r="AV141" s="227"/>
    </row>
    <row r="142" spans="1:48" ht="28" customHeight="1" thickBot="1" x14ac:dyDescent="0.25">
      <c r="A142" s="233">
        <v>68</v>
      </c>
      <c r="B142" s="234"/>
      <c r="C142" s="235"/>
      <c r="D142" s="6"/>
      <c r="E142" s="7"/>
      <c r="F142" s="7"/>
      <c r="G142" s="7"/>
      <c r="H142" s="7"/>
      <c r="I142" s="7"/>
      <c r="J142" s="7"/>
      <c r="K142" s="116" t="str">
        <f>IF(COUNTA(D142:J142)=0,"",COUNTA(D142:J142))</f>
        <v/>
      </c>
      <c r="L142" s="114" t="str">
        <f t="shared" ref="L142:AP142" si="319">IF(L$7="","",IF( HLOOKUP(L$7,$D$7:$J$219,2*$A142,FALSE)="","","○"))</f>
        <v/>
      </c>
      <c r="M142" s="114" t="str">
        <f t="shared" si="319"/>
        <v/>
      </c>
      <c r="N142" s="114" t="str">
        <f t="shared" si="319"/>
        <v/>
      </c>
      <c r="O142" s="114" t="str">
        <f t="shared" si="319"/>
        <v/>
      </c>
      <c r="P142" s="114" t="str">
        <f t="shared" si="319"/>
        <v/>
      </c>
      <c r="Q142" s="114" t="str">
        <f t="shared" si="319"/>
        <v/>
      </c>
      <c r="R142" s="114" t="str">
        <f t="shared" si="319"/>
        <v/>
      </c>
      <c r="S142" s="155" t="str">
        <f t="shared" si="319"/>
        <v/>
      </c>
      <c r="T142" s="155" t="str">
        <f t="shared" si="319"/>
        <v/>
      </c>
      <c r="U142" s="155" t="str">
        <f t="shared" si="319"/>
        <v/>
      </c>
      <c r="V142" s="155" t="str">
        <f t="shared" si="319"/>
        <v/>
      </c>
      <c r="W142" s="155" t="str">
        <f t="shared" si="319"/>
        <v/>
      </c>
      <c r="X142" s="155" t="str">
        <f t="shared" si="319"/>
        <v/>
      </c>
      <c r="Y142" s="155" t="str">
        <f t="shared" si="319"/>
        <v/>
      </c>
      <c r="Z142" s="114" t="str">
        <f t="shared" si="319"/>
        <v/>
      </c>
      <c r="AA142" s="114" t="str">
        <f t="shared" si="319"/>
        <v/>
      </c>
      <c r="AB142" s="114" t="str">
        <f t="shared" si="319"/>
        <v/>
      </c>
      <c r="AC142" s="114" t="str">
        <f t="shared" si="319"/>
        <v/>
      </c>
      <c r="AD142" s="114" t="str">
        <f t="shared" si="319"/>
        <v/>
      </c>
      <c r="AE142" s="114" t="str">
        <f t="shared" si="319"/>
        <v/>
      </c>
      <c r="AF142" s="114" t="str">
        <f t="shared" si="319"/>
        <v/>
      </c>
      <c r="AG142" s="155" t="str">
        <f t="shared" si="319"/>
        <v/>
      </c>
      <c r="AH142" s="155" t="str">
        <f t="shared" si="319"/>
        <v/>
      </c>
      <c r="AI142" s="155" t="str">
        <f t="shared" si="319"/>
        <v/>
      </c>
      <c r="AJ142" s="155" t="str">
        <f t="shared" si="319"/>
        <v/>
      </c>
      <c r="AK142" s="155" t="str">
        <f t="shared" si="319"/>
        <v/>
      </c>
      <c r="AL142" s="155" t="str">
        <f t="shared" si="319"/>
        <v/>
      </c>
      <c r="AM142" s="155" t="str">
        <f t="shared" si="319"/>
        <v/>
      </c>
      <c r="AN142" s="114" t="str">
        <f t="shared" si="319"/>
        <v/>
      </c>
      <c r="AO142" s="114" t="str">
        <f t="shared" si="319"/>
        <v/>
      </c>
      <c r="AP142" s="114" t="str">
        <f t="shared" si="319"/>
        <v/>
      </c>
      <c r="AQ142" s="261">
        <f t="shared" ref="AQ142" si="320">COUNTA(L143:AP143)</f>
        <v>0</v>
      </c>
      <c r="AR142" s="261" t="str">
        <f t="shared" ref="AR142" si="321">IF(COUNTIF(L143:AP143,"A")*BB$9+COUNTIF(L143:AP143,"B")*$BB$10+COUNTIF(L143:AP143,"C")*$BB$11+COUNTIF(L143:AP143,"D")*$BB$12+COUNTIF(L143:AP143,"E")*$BB$13+COUNTIF(L143:AP143,"F")*$BB$14+COUNTIF(L143:AP143,"G")*$BB$15+COUNTIF(L143:AP143,"H")*$BB$16+COUNTIF(L143:AP143,"I")*$BB$17+COUNTIF(L143:AP143,"J")*$BB$18+COUNTIF(L143:AP143,"K")*$BB$19+COUNTIF(L143:AP143,"L")*$BB$20+COUNTIF(L143:AP143,"M")*$BB$21+COUNTIF(L143:AP143,"N")*$BB$22+COUNTIF(L143:AP143,"O")*$BB$23+COUNTIF(L143:AP143,"P")*$BB$24+COUNTIF(L143:AP143,"Q")*$BB$25+COUNTIF(L143:AP143,"R")*$BB$26+COUNTIF(L143:AP143,"S")*$BB$27+COUNTIF(L143:AP143,"T")=0,"",COUNTIF(L143:AP143,"A")*BB$9+COUNTIF(L143:AP143,"B")*$BB$10+COUNTIF(L143:AP143,"C")*$BB$11+COUNTIF(L143:AP143,"D")*$BB$12+COUNTIF(L143:AP143,"E")*$BB$13+COUNTIF(L143:AP143,"F")*$BB$14+COUNTIF(L143:AP143,"G")*$BB$15+COUNTIF(L143:AP143,"H")*$BB$16+COUNTIF(L143:AP143,"I")*$BB$17+COUNTIF(L143:AP143,"J")*$BB$18+COUNTIF(L143:AP143,"K")*$BB$19+COUNTIF(L143:AP143,"L")*$BB$20+COUNTIF(L143:AP143,"M")*$BB$21+COUNTIF(L143:AP143,"N")*$BB$22+COUNTIF(L143:AP143,"O")*$BB$23+COUNTIF(L143:AP143,"P")*$BB$24+COUNTIF(L143:AP143,"Q")*$BB$25+COUNTIF(L143:AP143,"R")*$BB$26+COUNTIF(L143:AP143,"S")*$BB$27+COUNTIF(L143:AP143,"T")*$BB$28)</f>
        <v/>
      </c>
      <c r="AS142" s="263">
        <f t="shared" ref="AS142" si="322">AQ142*AS$2</f>
        <v>0</v>
      </c>
      <c r="AT142" s="267"/>
      <c r="AU142" s="274"/>
      <c r="AV142" s="226" t="e">
        <f t="shared" ref="AV142" si="323">AR142+AS142</f>
        <v>#VALUE!</v>
      </c>
    </row>
    <row r="143" spans="1:48" ht="28" customHeight="1" thickBot="1" x14ac:dyDescent="0.25">
      <c r="A143" s="233"/>
      <c r="B143" s="174"/>
      <c r="C143" s="175" t="str">
        <f>IF(B143="","",DATEDIF(B143,#REF!,"y"))</f>
        <v/>
      </c>
      <c r="D143" s="258" t="s">
        <v>87</v>
      </c>
      <c r="E143" s="259"/>
      <c r="F143" s="260"/>
      <c r="G143" s="255"/>
      <c r="H143" s="256"/>
      <c r="I143" s="256"/>
      <c r="J143" s="256"/>
      <c r="K143" s="257"/>
      <c r="L143" s="46"/>
      <c r="M143" s="46"/>
      <c r="N143" s="46"/>
      <c r="O143" s="46"/>
      <c r="P143" s="46"/>
      <c r="Q143" s="46"/>
      <c r="R143" s="46"/>
      <c r="S143" s="46"/>
      <c r="T143" s="46"/>
      <c r="U143" s="46"/>
      <c r="V143" s="46"/>
      <c r="W143" s="46"/>
      <c r="X143" s="46"/>
      <c r="Y143" s="46"/>
      <c r="Z143" s="46"/>
      <c r="AA143" s="46"/>
      <c r="AB143" s="46"/>
      <c r="AC143" s="46"/>
      <c r="AD143" s="46"/>
      <c r="AE143" s="46"/>
      <c r="AF143" s="46"/>
      <c r="AG143" s="46"/>
      <c r="AH143" s="46"/>
      <c r="AI143" s="46"/>
      <c r="AJ143" s="46"/>
      <c r="AK143" s="46"/>
      <c r="AL143" s="46"/>
      <c r="AM143" s="46"/>
      <c r="AN143" s="46"/>
      <c r="AO143" s="46"/>
      <c r="AP143" s="46"/>
      <c r="AQ143" s="262"/>
      <c r="AR143" s="262"/>
      <c r="AS143" s="264"/>
      <c r="AT143" s="268"/>
      <c r="AU143" s="275"/>
      <c r="AV143" s="227"/>
    </row>
    <row r="144" spans="1:48" ht="28" customHeight="1" thickBot="1" x14ac:dyDescent="0.25">
      <c r="A144" s="233">
        <v>69</v>
      </c>
      <c r="B144" s="234"/>
      <c r="C144" s="235"/>
      <c r="D144" s="6"/>
      <c r="E144" s="7"/>
      <c r="F144" s="7"/>
      <c r="G144" s="7"/>
      <c r="H144" s="7"/>
      <c r="I144" s="7"/>
      <c r="J144" s="7"/>
      <c r="K144" s="116" t="str">
        <f>IF(COUNTA(D144:J144)=0,"",COUNTA(D144:J144))</f>
        <v/>
      </c>
      <c r="L144" s="114" t="str">
        <f t="shared" ref="L144:AP144" si="324">IF(L$7="","",IF( HLOOKUP(L$7,$D$7:$J$219,2*$A144,FALSE)="","","○"))</f>
        <v/>
      </c>
      <c r="M144" s="114" t="str">
        <f t="shared" si="324"/>
        <v/>
      </c>
      <c r="N144" s="114" t="str">
        <f t="shared" si="324"/>
        <v/>
      </c>
      <c r="O144" s="114" t="str">
        <f t="shared" si="324"/>
        <v/>
      </c>
      <c r="P144" s="114" t="str">
        <f t="shared" si="324"/>
        <v/>
      </c>
      <c r="Q144" s="114" t="str">
        <f t="shared" si="324"/>
        <v/>
      </c>
      <c r="R144" s="114" t="str">
        <f t="shared" si="324"/>
        <v/>
      </c>
      <c r="S144" s="155" t="str">
        <f t="shared" si="324"/>
        <v/>
      </c>
      <c r="T144" s="155" t="str">
        <f t="shared" si="324"/>
        <v/>
      </c>
      <c r="U144" s="155" t="str">
        <f t="shared" si="324"/>
        <v/>
      </c>
      <c r="V144" s="155" t="str">
        <f t="shared" si="324"/>
        <v/>
      </c>
      <c r="W144" s="155" t="str">
        <f t="shared" si="324"/>
        <v/>
      </c>
      <c r="X144" s="155" t="str">
        <f t="shared" si="324"/>
        <v/>
      </c>
      <c r="Y144" s="155" t="str">
        <f t="shared" si="324"/>
        <v/>
      </c>
      <c r="Z144" s="114" t="str">
        <f t="shared" si="324"/>
        <v/>
      </c>
      <c r="AA144" s="114" t="str">
        <f t="shared" si="324"/>
        <v/>
      </c>
      <c r="AB144" s="114" t="str">
        <f t="shared" si="324"/>
        <v/>
      </c>
      <c r="AC144" s="114" t="str">
        <f t="shared" si="324"/>
        <v/>
      </c>
      <c r="AD144" s="114" t="str">
        <f t="shared" si="324"/>
        <v/>
      </c>
      <c r="AE144" s="114" t="str">
        <f t="shared" si="324"/>
        <v/>
      </c>
      <c r="AF144" s="114" t="str">
        <f t="shared" si="324"/>
        <v/>
      </c>
      <c r="AG144" s="155" t="str">
        <f t="shared" si="324"/>
        <v/>
      </c>
      <c r="AH144" s="155" t="str">
        <f t="shared" si="324"/>
        <v/>
      </c>
      <c r="AI144" s="155" t="str">
        <f t="shared" si="324"/>
        <v/>
      </c>
      <c r="AJ144" s="155" t="str">
        <f t="shared" si="324"/>
        <v/>
      </c>
      <c r="AK144" s="155" t="str">
        <f t="shared" si="324"/>
        <v/>
      </c>
      <c r="AL144" s="155" t="str">
        <f t="shared" si="324"/>
        <v/>
      </c>
      <c r="AM144" s="155" t="str">
        <f t="shared" si="324"/>
        <v/>
      </c>
      <c r="AN144" s="114" t="str">
        <f t="shared" si="324"/>
        <v/>
      </c>
      <c r="AO144" s="114" t="str">
        <f t="shared" si="324"/>
        <v/>
      </c>
      <c r="AP144" s="114" t="str">
        <f t="shared" si="324"/>
        <v/>
      </c>
      <c r="AQ144" s="261">
        <f t="shared" ref="AQ144" si="325">COUNTA(L145:AP145)</f>
        <v>0</v>
      </c>
      <c r="AR144" s="261" t="str">
        <f t="shared" ref="AR144" si="326">IF(COUNTIF(L145:AP145,"A")*BB$9+COUNTIF(L145:AP145,"B")*$BB$10+COUNTIF(L145:AP145,"C")*$BB$11+COUNTIF(L145:AP145,"D")*$BB$12+COUNTIF(L145:AP145,"E")*$BB$13+COUNTIF(L145:AP145,"F")*$BB$14+COUNTIF(L145:AP145,"G")*$BB$15+COUNTIF(L145:AP145,"H")*$BB$16+COUNTIF(L145:AP145,"I")*$BB$17+COUNTIF(L145:AP145,"J")*$BB$18+COUNTIF(L145:AP145,"K")*$BB$19+COUNTIF(L145:AP145,"L")*$BB$20+COUNTIF(L145:AP145,"M")*$BB$21+COUNTIF(L145:AP145,"N")*$BB$22+COUNTIF(L145:AP145,"O")*$BB$23+COUNTIF(L145:AP145,"P")*$BB$24+COUNTIF(L145:AP145,"Q")*$BB$25+COUNTIF(L145:AP145,"R")*$BB$26+COUNTIF(L145:AP145,"S")*$BB$27+COUNTIF(L145:AP145,"T")=0,"",COUNTIF(L145:AP145,"A")*BB$9+COUNTIF(L145:AP145,"B")*$BB$10+COUNTIF(L145:AP145,"C")*$BB$11+COUNTIF(L145:AP145,"D")*$BB$12+COUNTIF(L145:AP145,"E")*$BB$13+COUNTIF(L145:AP145,"F")*$BB$14+COUNTIF(L145:AP145,"G")*$BB$15+COUNTIF(L145:AP145,"H")*$BB$16+COUNTIF(L145:AP145,"I")*$BB$17+COUNTIF(L145:AP145,"J")*$BB$18+COUNTIF(L145:AP145,"K")*$BB$19+COUNTIF(L145:AP145,"L")*$BB$20+COUNTIF(L145:AP145,"M")*$BB$21+COUNTIF(L145:AP145,"N")*$BB$22+COUNTIF(L145:AP145,"O")*$BB$23+COUNTIF(L145:AP145,"P")*$BB$24+COUNTIF(L145:AP145,"Q")*$BB$25+COUNTIF(L145:AP145,"R")*$BB$26+COUNTIF(L145:AP145,"S")*$BB$27+COUNTIF(L145:AP145,"T")*$BB$28)</f>
        <v/>
      </c>
      <c r="AS144" s="263">
        <f t="shared" ref="AS144" si="327">AQ144*AS$2</f>
        <v>0</v>
      </c>
      <c r="AT144" s="267"/>
      <c r="AU144" s="274"/>
      <c r="AV144" s="226" t="e">
        <f t="shared" ref="AV144" si="328">AR144+AS144</f>
        <v>#VALUE!</v>
      </c>
    </row>
    <row r="145" spans="1:48" ht="28" customHeight="1" thickBot="1" x14ac:dyDescent="0.25">
      <c r="A145" s="233"/>
      <c r="B145" s="174"/>
      <c r="C145" s="175" t="str">
        <f>IF(B145="","",DATEDIF(B145,#REF!,"y"))</f>
        <v/>
      </c>
      <c r="D145" s="258" t="s">
        <v>87</v>
      </c>
      <c r="E145" s="259"/>
      <c r="F145" s="260"/>
      <c r="G145" s="255"/>
      <c r="H145" s="256"/>
      <c r="I145" s="256"/>
      <c r="J145" s="256"/>
      <c r="K145" s="257"/>
      <c r="L145" s="46"/>
      <c r="M145" s="46"/>
      <c r="N145" s="46"/>
      <c r="O145" s="46"/>
      <c r="P145" s="46"/>
      <c r="Q145" s="46"/>
      <c r="R145" s="46"/>
      <c r="S145" s="46"/>
      <c r="T145" s="46"/>
      <c r="U145" s="46"/>
      <c r="V145" s="46"/>
      <c r="W145" s="46"/>
      <c r="X145" s="46"/>
      <c r="Y145" s="46"/>
      <c r="Z145" s="46"/>
      <c r="AA145" s="46"/>
      <c r="AB145" s="46"/>
      <c r="AC145" s="46"/>
      <c r="AD145" s="46"/>
      <c r="AE145" s="46"/>
      <c r="AF145" s="46"/>
      <c r="AG145" s="46"/>
      <c r="AH145" s="46"/>
      <c r="AI145" s="46"/>
      <c r="AJ145" s="46"/>
      <c r="AK145" s="46"/>
      <c r="AL145" s="46"/>
      <c r="AM145" s="46"/>
      <c r="AN145" s="46"/>
      <c r="AO145" s="46"/>
      <c r="AP145" s="46"/>
      <c r="AQ145" s="262"/>
      <c r="AR145" s="262"/>
      <c r="AS145" s="264"/>
      <c r="AT145" s="268"/>
      <c r="AU145" s="275"/>
      <c r="AV145" s="227"/>
    </row>
    <row r="146" spans="1:48" ht="28" customHeight="1" thickBot="1" x14ac:dyDescent="0.25">
      <c r="A146" s="233">
        <v>70</v>
      </c>
      <c r="B146" s="234"/>
      <c r="C146" s="235"/>
      <c r="D146" s="6"/>
      <c r="E146" s="7"/>
      <c r="F146" s="7"/>
      <c r="G146" s="7"/>
      <c r="H146" s="7"/>
      <c r="I146" s="7"/>
      <c r="J146" s="7"/>
      <c r="K146" s="116" t="str">
        <f>IF(COUNTA(D146:J146)=0,"",COUNTA(D146:J146))</f>
        <v/>
      </c>
      <c r="L146" s="114" t="str">
        <f t="shared" ref="L146:AP146" si="329">IF(L$7="","",IF( HLOOKUP(L$7,$D$7:$J$219,2*$A146,FALSE)="","","○"))</f>
        <v/>
      </c>
      <c r="M146" s="114" t="str">
        <f t="shared" si="329"/>
        <v/>
      </c>
      <c r="N146" s="114" t="str">
        <f t="shared" si="329"/>
        <v/>
      </c>
      <c r="O146" s="114" t="str">
        <f t="shared" si="329"/>
        <v/>
      </c>
      <c r="P146" s="114" t="str">
        <f t="shared" si="329"/>
        <v/>
      </c>
      <c r="Q146" s="114" t="str">
        <f t="shared" si="329"/>
        <v/>
      </c>
      <c r="R146" s="114" t="str">
        <f t="shared" si="329"/>
        <v/>
      </c>
      <c r="S146" s="155" t="str">
        <f t="shared" si="329"/>
        <v/>
      </c>
      <c r="T146" s="155" t="str">
        <f t="shared" si="329"/>
        <v/>
      </c>
      <c r="U146" s="155" t="str">
        <f t="shared" si="329"/>
        <v/>
      </c>
      <c r="V146" s="155" t="str">
        <f t="shared" si="329"/>
        <v/>
      </c>
      <c r="W146" s="155" t="str">
        <f t="shared" si="329"/>
        <v/>
      </c>
      <c r="X146" s="155" t="str">
        <f t="shared" si="329"/>
        <v/>
      </c>
      <c r="Y146" s="155" t="str">
        <f t="shared" si="329"/>
        <v/>
      </c>
      <c r="Z146" s="114" t="str">
        <f t="shared" si="329"/>
        <v/>
      </c>
      <c r="AA146" s="114" t="str">
        <f t="shared" si="329"/>
        <v/>
      </c>
      <c r="AB146" s="114" t="str">
        <f t="shared" si="329"/>
        <v/>
      </c>
      <c r="AC146" s="114" t="str">
        <f t="shared" si="329"/>
        <v/>
      </c>
      <c r="AD146" s="114" t="str">
        <f t="shared" si="329"/>
        <v/>
      </c>
      <c r="AE146" s="114" t="str">
        <f t="shared" si="329"/>
        <v/>
      </c>
      <c r="AF146" s="114" t="str">
        <f t="shared" si="329"/>
        <v/>
      </c>
      <c r="AG146" s="155" t="str">
        <f t="shared" si="329"/>
        <v/>
      </c>
      <c r="AH146" s="155" t="str">
        <f t="shared" si="329"/>
        <v/>
      </c>
      <c r="AI146" s="155" t="str">
        <f t="shared" si="329"/>
        <v/>
      </c>
      <c r="AJ146" s="155" t="str">
        <f t="shared" si="329"/>
        <v/>
      </c>
      <c r="AK146" s="155" t="str">
        <f t="shared" si="329"/>
        <v/>
      </c>
      <c r="AL146" s="155" t="str">
        <f t="shared" si="329"/>
        <v/>
      </c>
      <c r="AM146" s="155" t="str">
        <f t="shared" si="329"/>
        <v/>
      </c>
      <c r="AN146" s="114" t="str">
        <f t="shared" si="329"/>
        <v/>
      </c>
      <c r="AO146" s="114" t="str">
        <f t="shared" si="329"/>
        <v/>
      </c>
      <c r="AP146" s="114" t="str">
        <f t="shared" si="329"/>
        <v/>
      </c>
      <c r="AQ146" s="261">
        <f t="shared" ref="AQ146" si="330">COUNTA(L147:AP147)</f>
        <v>0</v>
      </c>
      <c r="AR146" s="261" t="str">
        <f t="shared" ref="AR146" si="331">IF(COUNTIF(L147:AP147,"A")*BB$9+COUNTIF(L147:AP147,"B")*$BB$10+COUNTIF(L147:AP147,"C")*$BB$11+COUNTIF(L147:AP147,"D")*$BB$12+COUNTIF(L147:AP147,"E")*$BB$13+COUNTIF(L147:AP147,"F")*$BB$14+COUNTIF(L147:AP147,"G")*$BB$15+COUNTIF(L147:AP147,"H")*$BB$16+COUNTIF(L147:AP147,"I")*$BB$17+COUNTIF(L147:AP147,"J")*$BB$18+COUNTIF(L147:AP147,"K")*$BB$19+COUNTIF(L147:AP147,"L")*$BB$20+COUNTIF(L147:AP147,"M")*$BB$21+COUNTIF(L147:AP147,"N")*$BB$22+COUNTIF(L147:AP147,"O")*$BB$23+COUNTIF(L147:AP147,"P")*$BB$24+COUNTIF(L147:AP147,"Q")*$BB$25+COUNTIF(L147:AP147,"R")*$BB$26+COUNTIF(L147:AP147,"S")*$BB$27+COUNTIF(L147:AP147,"T")=0,"",COUNTIF(L147:AP147,"A")*BB$9+COUNTIF(L147:AP147,"B")*$BB$10+COUNTIF(L147:AP147,"C")*$BB$11+COUNTIF(L147:AP147,"D")*$BB$12+COUNTIF(L147:AP147,"E")*$BB$13+COUNTIF(L147:AP147,"F")*$BB$14+COUNTIF(L147:AP147,"G")*$BB$15+COUNTIF(L147:AP147,"H")*$BB$16+COUNTIF(L147:AP147,"I")*$BB$17+COUNTIF(L147:AP147,"J")*$BB$18+COUNTIF(L147:AP147,"K")*$BB$19+COUNTIF(L147:AP147,"L")*$BB$20+COUNTIF(L147:AP147,"M")*$BB$21+COUNTIF(L147:AP147,"N")*$BB$22+COUNTIF(L147:AP147,"O")*$BB$23+COUNTIF(L147:AP147,"P")*$BB$24+COUNTIF(L147:AP147,"Q")*$BB$25+COUNTIF(L147:AP147,"R")*$BB$26+COUNTIF(L147:AP147,"S")*$BB$27+COUNTIF(L147:AP147,"T")*$BB$28)</f>
        <v/>
      </c>
      <c r="AS146" s="263">
        <f t="shared" ref="AS146" si="332">AQ146*AS$2</f>
        <v>0</v>
      </c>
      <c r="AT146" s="267"/>
      <c r="AU146" s="274"/>
      <c r="AV146" s="226" t="e">
        <f t="shared" ref="AV146" si="333">AR146+AS146</f>
        <v>#VALUE!</v>
      </c>
    </row>
    <row r="147" spans="1:48" ht="28" customHeight="1" thickBot="1" x14ac:dyDescent="0.25">
      <c r="A147" s="233"/>
      <c r="B147" s="174"/>
      <c r="C147" s="175" t="str">
        <f>IF(B147="","",DATEDIF(B147,#REF!,"y"))</f>
        <v/>
      </c>
      <c r="D147" s="258" t="s">
        <v>87</v>
      </c>
      <c r="E147" s="259"/>
      <c r="F147" s="260"/>
      <c r="G147" s="255"/>
      <c r="H147" s="256"/>
      <c r="I147" s="256"/>
      <c r="J147" s="256"/>
      <c r="K147" s="257"/>
      <c r="L147" s="46"/>
      <c r="M147" s="46"/>
      <c r="N147" s="46"/>
      <c r="O147" s="46"/>
      <c r="P147" s="46"/>
      <c r="Q147" s="46"/>
      <c r="R147" s="46"/>
      <c r="S147" s="46"/>
      <c r="T147" s="46"/>
      <c r="U147" s="46"/>
      <c r="V147" s="46"/>
      <c r="W147" s="46"/>
      <c r="X147" s="46"/>
      <c r="Y147" s="46"/>
      <c r="Z147" s="46"/>
      <c r="AA147" s="46"/>
      <c r="AB147" s="46"/>
      <c r="AC147" s="46"/>
      <c r="AD147" s="46"/>
      <c r="AE147" s="46"/>
      <c r="AF147" s="46"/>
      <c r="AG147" s="46"/>
      <c r="AH147" s="46"/>
      <c r="AI147" s="46"/>
      <c r="AJ147" s="46"/>
      <c r="AK147" s="46"/>
      <c r="AL147" s="46"/>
      <c r="AM147" s="46"/>
      <c r="AN147" s="46"/>
      <c r="AO147" s="46"/>
      <c r="AP147" s="46"/>
      <c r="AQ147" s="262"/>
      <c r="AR147" s="262"/>
      <c r="AS147" s="264"/>
      <c r="AT147" s="268"/>
      <c r="AU147" s="275"/>
      <c r="AV147" s="227"/>
    </row>
    <row r="148" spans="1:48" ht="28" customHeight="1" thickBot="1" x14ac:dyDescent="0.25">
      <c r="A148" s="233">
        <v>71</v>
      </c>
      <c r="B148" s="234"/>
      <c r="C148" s="235"/>
      <c r="D148" s="6"/>
      <c r="E148" s="7"/>
      <c r="F148" s="7"/>
      <c r="G148" s="17"/>
      <c r="H148" s="17"/>
      <c r="I148" s="17"/>
      <c r="J148" s="17"/>
      <c r="K148" s="117" t="str">
        <f>IF(COUNTA(D148:J148)=0,"",COUNTA(D148:J148))</f>
        <v/>
      </c>
      <c r="L148" s="114" t="str">
        <f t="shared" ref="L148:AP148" si="334">IF(L$7="","",IF( HLOOKUP(L$7,$D$7:$J$219,2*$A148,FALSE)="","","○"))</f>
        <v/>
      </c>
      <c r="M148" s="114" t="str">
        <f t="shared" si="334"/>
        <v/>
      </c>
      <c r="N148" s="114" t="str">
        <f t="shared" si="334"/>
        <v/>
      </c>
      <c r="O148" s="114" t="str">
        <f t="shared" si="334"/>
        <v/>
      </c>
      <c r="P148" s="114" t="str">
        <f t="shared" si="334"/>
        <v/>
      </c>
      <c r="Q148" s="114" t="str">
        <f t="shared" si="334"/>
        <v/>
      </c>
      <c r="R148" s="114" t="str">
        <f t="shared" si="334"/>
        <v/>
      </c>
      <c r="S148" s="155" t="str">
        <f t="shared" si="334"/>
        <v/>
      </c>
      <c r="T148" s="155" t="str">
        <f t="shared" si="334"/>
        <v/>
      </c>
      <c r="U148" s="155" t="str">
        <f t="shared" si="334"/>
        <v/>
      </c>
      <c r="V148" s="155" t="str">
        <f t="shared" si="334"/>
        <v/>
      </c>
      <c r="W148" s="155" t="str">
        <f t="shared" si="334"/>
        <v/>
      </c>
      <c r="X148" s="155" t="str">
        <f t="shared" si="334"/>
        <v/>
      </c>
      <c r="Y148" s="155" t="str">
        <f t="shared" si="334"/>
        <v/>
      </c>
      <c r="Z148" s="114" t="str">
        <f t="shared" si="334"/>
        <v/>
      </c>
      <c r="AA148" s="114" t="str">
        <f t="shared" si="334"/>
        <v/>
      </c>
      <c r="AB148" s="114" t="str">
        <f t="shared" si="334"/>
        <v/>
      </c>
      <c r="AC148" s="114" t="str">
        <f t="shared" si="334"/>
        <v/>
      </c>
      <c r="AD148" s="114" t="str">
        <f t="shared" si="334"/>
        <v/>
      </c>
      <c r="AE148" s="114" t="str">
        <f t="shared" si="334"/>
        <v/>
      </c>
      <c r="AF148" s="114" t="str">
        <f t="shared" si="334"/>
        <v/>
      </c>
      <c r="AG148" s="155" t="str">
        <f t="shared" si="334"/>
        <v/>
      </c>
      <c r="AH148" s="155" t="str">
        <f t="shared" si="334"/>
        <v/>
      </c>
      <c r="AI148" s="155" t="str">
        <f t="shared" si="334"/>
        <v/>
      </c>
      <c r="AJ148" s="155" t="str">
        <f t="shared" si="334"/>
        <v/>
      </c>
      <c r="AK148" s="155" t="str">
        <f t="shared" si="334"/>
        <v/>
      </c>
      <c r="AL148" s="155" t="str">
        <f t="shared" si="334"/>
        <v/>
      </c>
      <c r="AM148" s="155" t="str">
        <f t="shared" si="334"/>
        <v/>
      </c>
      <c r="AN148" s="114" t="str">
        <f t="shared" si="334"/>
        <v/>
      </c>
      <c r="AO148" s="114" t="str">
        <f t="shared" si="334"/>
        <v/>
      </c>
      <c r="AP148" s="114" t="str">
        <f t="shared" si="334"/>
        <v/>
      </c>
      <c r="AQ148" s="261">
        <f t="shared" ref="AQ148" si="335">COUNTA(L149:AP149)</f>
        <v>0</v>
      </c>
      <c r="AR148" s="261" t="str">
        <f t="shared" ref="AR148" si="336">IF(COUNTIF(L149:AP149,"A")*BB$9+COUNTIF(L149:AP149,"B")*$BB$10+COUNTIF(L149:AP149,"C")*$BB$11+COUNTIF(L149:AP149,"D")*$BB$12+COUNTIF(L149:AP149,"E")*$BB$13+COUNTIF(L149:AP149,"F")*$BB$14+COUNTIF(L149:AP149,"G")*$BB$15+COUNTIF(L149:AP149,"H")*$BB$16+COUNTIF(L149:AP149,"I")*$BB$17+COUNTIF(L149:AP149,"J")*$BB$18+COUNTIF(L149:AP149,"K")*$BB$19+COUNTIF(L149:AP149,"L")*$BB$20+COUNTIF(L149:AP149,"M")*$BB$21+COUNTIF(L149:AP149,"N")*$BB$22+COUNTIF(L149:AP149,"O")*$BB$23+COUNTIF(L149:AP149,"P")*$BB$24+COUNTIF(L149:AP149,"Q")*$BB$25+COUNTIF(L149:AP149,"R")*$BB$26+COUNTIF(L149:AP149,"S")*$BB$27+COUNTIF(L149:AP149,"T")=0,"",COUNTIF(L149:AP149,"A")*BB$9+COUNTIF(L149:AP149,"B")*$BB$10+COUNTIF(L149:AP149,"C")*$BB$11+COUNTIF(L149:AP149,"D")*$BB$12+COUNTIF(L149:AP149,"E")*$BB$13+COUNTIF(L149:AP149,"F")*$BB$14+COUNTIF(L149:AP149,"G")*$BB$15+COUNTIF(L149:AP149,"H")*$BB$16+COUNTIF(L149:AP149,"I")*$BB$17+COUNTIF(L149:AP149,"J")*$BB$18+COUNTIF(L149:AP149,"K")*$BB$19+COUNTIF(L149:AP149,"L")*$BB$20+COUNTIF(L149:AP149,"M")*$BB$21+COUNTIF(L149:AP149,"N")*$BB$22+COUNTIF(L149:AP149,"O")*$BB$23+COUNTIF(L149:AP149,"P")*$BB$24+COUNTIF(L149:AP149,"Q")*$BB$25+COUNTIF(L149:AP149,"R")*$BB$26+COUNTIF(L149:AP149,"S")*$BB$27+COUNTIF(L149:AP149,"T")*$BB$28)</f>
        <v/>
      </c>
      <c r="AS148" s="263">
        <f t="shared" ref="AS148" si="337">AQ148*AS$2</f>
        <v>0</v>
      </c>
      <c r="AT148" s="267"/>
      <c r="AU148" s="274"/>
      <c r="AV148" s="226" t="e">
        <f t="shared" ref="AV148" si="338">AR148+AS148</f>
        <v>#VALUE!</v>
      </c>
    </row>
    <row r="149" spans="1:48" ht="28" customHeight="1" thickBot="1" x14ac:dyDescent="0.25">
      <c r="A149" s="233"/>
      <c r="B149" s="174"/>
      <c r="C149" s="175" t="str">
        <f>IF(B149="","",DATEDIF(B149,#REF!,"y"))</f>
        <v/>
      </c>
      <c r="D149" s="258" t="s">
        <v>87</v>
      </c>
      <c r="E149" s="259"/>
      <c r="F149" s="260"/>
      <c r="G149" s="255"/>
      <c r="H149" s="256"/>
      <c r="I149" s="256"/>
      <c r="J149" s="256"/>
      <c r="K149" s="257"/>
      <c r="L149" s="46"/>
      <c r="M149" s="46"/>
      <c r="N149" s="46"/>
      <c r="O149" s="46"/>
      <c r="P149" s="46"/>
      <c r="Q149" s="46"/>
      <c r="R149" s="46"/>
      <c r="S149" s="46"/>
      <c r="T149" s="46"/>
      <c r="U149" s="46"/>
      <c r="V149" s="46"/>
      <c r="W149" s="46"/>
      <c r="X149" s="46"/>
      <c r="Y149" s="46"/>
      <c r="Z149" s="46"/>
      <c r="AA149" s="46"/>
      <c r="AB149" s="46"/>
      <c r="AC149" s="46"/>
      <c r="AD149" s="46"/>
      <c r="AE149" s="46"/>
      <c r="AF149" s="46"/>
      <c r="AG149" s="46"/>
      <c r="AH149" s="46"/>
      <c r="AI149" s="46"/>
      <c r="AJ149" s="46"/>
      <c r="AK149" s="46"/>
      <c r="AL149" s="46"/>
      <c r="AM149" s="46"/>
      <c r="AN149" s="46"/>
      <c r="AO149" s="46"/>
      <c r="AP149" s="46"/>
      <c r="AQ149" s="262"/>
      <c r="AR149" s="262"/>
      <c r="AS149" s="264"/>
      <c r="AT149" s="268"/>
      <c r="AU149" s="275"/>
      <c r="AV149" s="227"/>
    </row>
    <row r="150" spans="1:48" ht="28" customHeight="1" thickBot="1" x14ac:dyDescent="0.25">
      <c r="A150" s="233">
        <v>72</v>
      </c>
      <c r="B150" s="234"/>
      <c r="C150" s="235"/>
      <c r="D150" s="6"/>
      <c r="E150" s="7"/>
      <c r="F150" s="7"/>
      <c r="G150" s="7"/>
      <c r="H150" s="7"/>
      <c r="I150" s="7"/>
      <c r="J150" s="7"/>
      <c r="K150" s="116" t="str">
        <f>IF(COUNTA(D150:J150)=0,"",COUNTA(D150:J150))</f>
        <v/>
      </c>
      <c r="L150" s="114" t="str">
        <f t="shared" ref="L150:AP150" si="339">IF(L$7="","",IF( HLOOKUP(L$7,$D$7:$J$219,2*$A150,FALSE)="","","○"))</f>
        <v/>
      </c>
      <c r="M150" s="114" t="str">
        <f t="shared" si="339"/>
        <v/>
      </c>
      <c r="N150" s="114" t="str">
        <f t="shared" si="339"/>
        <v/>
      </c>
      <c r="O150" s="114" t="str">
        <f t="shared" si="339"/>
        <v/>
      </c>
      <c r="P150" s="114" t="str">
        <f t="shared" si="339"/>
        <v/>
      </c>
      <c r="Q150" s="114" t="str">
        <f t="shared" si="339"/>
        <v/>
      </c>
      <c r="R150" s="114" t="str">
        <f t="shared" si="339"/>
        <v/>
      </c>
      <c r="S150" s="155" t="str">
        <f t="shared" si="339"/>
        <v/>
      </c>
      <c r="T150" s="155" t="str">
        <f t="shared" si="339"/>
        <v/>
      </c>
      <c r="U150" s="155" t="str">
        <f t="shared" si="339"/>
        <v/>
      </c>
      <c r="V150" s="155" t="str">
        <f t="shared" si="339"/>
        <v/>
      </c>
      <c r="W150" s="155" t="str">
        <f t="shared" si="339"/>
        <v/>
      </c>
      <c r="X150" s="155" t="str">
        <f t="shared" si="339"/>
        <v/>
      </c>
      <c r="Y150" s="155" t="str">
        <f t="shared" si="339"/>
        <v/>
      </c>
      <c r="Z150" s="114" t="str">
        <f t="shared" si="339"/>
        <v/>
      </c>
      <c r="AA150" s="114" t="str">
        <f t="shared" si="339"/>
        <v/>
      </c>
      <c r="AB150" s="114" t="str">
        <f t="shared" si="339"/>
        <v/>
      </c>
      <c r="AC150" s="114" t="str">
        <f t="shared" si="339"/>
        <v/>
      </c>
      <c r="AD150" s="114" t="str">
        <f t="shared" si="339"/>
        <v/>
      </c>
      <c r="AE150" s="114" t="str">
        <f t="shared" si="339"/>
        <v/>
      </c>
      <c r="AF150" s="114" t="str">
        <f t="shared" si="339"/>
        <v/>
      </c>
      <c r="AG150" s="155" t="str">
        <f t="shared" si="339"/>
        <v/>
      </c>
      <c r="AH150" s="155" t="str">
        <f t="shared" si="339"/>
        <v/>
      </c>
      <c r="AI150" s="155" t="str">
        <f t="shared" si="339"/>
        <v/>
      </c>
      <c r="AJ150" s="155" t="str">
        <f t="shared" si="339"/>
        <v/>
      </c>
      <c r="AK150" s="155" t="str">
        <f t="shared" si="339"/>
        <v/>
      </c>
      <c r="AL150" s="155" t="str">
        <f t="shared" si="339"/>
        <v/>
      </c>
      <c r="AM150" s="155" t="str">
        <f t="shared" si="339"/>
        <v/>
      </c>
      <c r="AN150" s="114" t="str">
        <f t="shared" si="339"/>
        <v/>
      </c>
      <c r="AO150" s="114" t="str">
        <f t="shared" si="339"/>
        <v/>
      </c>
      <c r="AP150" s="114" t="str">
        <f t="shared" si="339"/>
        <v/>
      </c>
      <c r="AQ150" s="261">
        <f t="shared" ref="AQ150" si="340">COUNTA(L151:AP151)</f>
        <v>0</v>
      </c>
      <c r="AR150" s="261" t="str">
        <f t="shared" ref="AR150" si="341">IF(COUNTIF(L151:AP151,"A")*BB$9+COUNTIF(L151:AP151,"B")*$BB$10+COUNTIF(L151:AP151,"C")*$BB$11+COUNTIF(L151:AP151,"D")*$BB$12+COUNTIF(L151:AP151,"E")*$BB$13+COUNTIF(L151:AP151,"F")*$BB$14+COUNTIF(L151:AP151,"G")*$BB$15+COUNTIF(L151:AP151,"H")*$BB$16+COUNTIF(L151:AP151,"I")*$BB$17+COUNTIF(L151:AP151,"J")*$BB$18+COUNTIF(L151:AP151,"K")*$BB$19+COUNTIF(L151:AP151,"L")*$BB$20+COUNTIF(L151:AP151,"M")*$BB$21+COUNTIF(L151:AP151,"N")*$BB$22+COUNTIF(L151:AP151,"O")*$BB$23+COUNTIF(L151:AP151,"P")*$BB$24+COUNTIF(L151:AP151,"Q")*$BB$25+COUNTIF(L151:AP151,"R")*$BB$26+COUNTIF(L151:AP151,"S")*$BB$27+COUNTIF(L151:AP151,"T")=0,"",COUNTIF(L151:AP151,"A")*BB$9+COUNTIF(L151:AP151,"B")*$BB$10+COUNTIF(L151:AP151,"C")*$BB$11+COUNTIF(L151:AP151,"D")*$BB$12+COUNTIF(L151:AP151,"E")*$BB$13+COUNTIF(L151:AP151,"F")*$BB$14+COUNTIF(L151:AP151,"G")*$BB$15+COUNTIF(L151:AP151,"H")*$BB$16+COUNTIF(L151:AP151,"I")*$BB$17+COUNTIF(L151:AP151,"J")*$BB$18+COUNTIF(L151:AP151,"K")*$BB$19+COUNTIF(L151:AP151,"L")*$BB$20+COUNTIF(L151:AP151,"M")*$BB$21+COUNTIF(L151:AP151,"N")*$BB$22+COUNTIF(L151:AP151,"O")*$BB$23+COUNTIF(L151:AP151,"P")*$BB$24+COUNTIF(L151:AP151,"Q")*$BB$25+COUNTIF(L151:AP151,"R")*$BB$26+COUNTIF(L151:AP151,"S")*$BB$27+COUNTIF(L151:AP151,"T")*$BB$28)</f>
        <v/>
      </c>
      <c r="AS150" s="263">
        <f t="shared" ref="AS150" si="342">AQ150*AS$2</f>
        <v>0</v>
      </c>
      <c r="AT150" s="267"/>
      <c r="AU150" s="274"/>
      <c r="AV150" s="226" t="e">
        <f t="shared" ref="AV150" si="343">AR150+AS150</f>
        <v>#VALUE!</v>
      </c>
    </row>
    <row r="151" spans="1:48" ht="28" customHeight="1" thickBot="1" x14ac:dyDescent="0.25">
      <c r="A151" s="233"/>
      <c r="B151" s="174"/>
      <c r="C151" s="175" t="str">
        <f>IF(B151="","",DATEDIF(B151,#REF!,"y"))</f>
        <v/>
      </c>
      <c r="D151" s="258" t="s">
        <v>87</v>
      </c>
      <c r="E151" s="259"/>
      <c r="F151" s="260"/>
      <c r="G151" s="255"/>
      <c r="H151" s="256"/>
      <c r="I151" s="256"/>
      <c r="J151" s="256"/>
      <c r="K151" s="257"/>
      <c r="L151" s="46"/>
      <c r="M151" s="46"/>
      <c r="N151" s="46"/>
      <c r="O151" s="46"/>
      <c r="P151" s="46"/>
      <c r="Q151" s="46"/>
      <c r="R151" s="46"/>
      <c r="S151" s="46"/>
      <c r="T151" s="46"/>
      <c r="U151" s="46"/>
      <c r="V151" s="46"/>
      <c r="W151" s="46"/>
      <c r="X151" s="46"/>
      <c r="Y151" s="46"/>
      <c r="Z151" s="46"/>
      <c r="AA151" s="46"/>
      <c r="AB151" s="46"/>
      <c r="AC151" s="46"/>
      <c r="AD151" s="46"/>
      <c r="AE151" s="46"/>
      <c r="AF151" s="46"/>
      <c r="AG151" s="46"/>
      <c r="AH151" s="46"/>
      <c r="AI151" s="46"/>
      <c r="AJ151" s="46"/>
      <c r="AK151" s="46"/>
      <c r="AL151" s="46"/>
      <c r="AM151" s="46"/>
      <c r="AN151" s="46"/>
      <c r="AO151" s="46"/>
      <c r="AP151" s="46"/>
      <c r="AQ151" s="262"/>
      <c r="AR151" s="262"/>
      <c r="AS151" s="264"/>
      <c r="AT151" s="268"/>
      <c r="AU151" s="275"/>
      <c r="AV151" s="227"/>
    </row>
    <row r="152" spans="1:48" ht="28" customHeight="1" thickBot="1" x14ac:dyDescent="0.25">
      <c r="A152" s="233">
        <v>73</v>
      </c>
      <c r="B152" s="234"/>
      <c r="C152" s="235"/>
      <c r="D152" s="6"/>
      <c r="E152" s="7"/>
      <c r="F152" s="7"/>
      <c r="G152" s="7"/>
      <c r="H152" s="7"/>
      <c r="I152" s="7"/>
      <c r="J152" s="7"/>
      <c r="K152" s="116" t="str">
        <f>IF(COUNTA(D152:J152)=0,"",COUNTA(D152:J152))</f>
        <v/>
      </c>
      <c r="L152" s="114" t="str">
        <f t="shared" ref="L152:AP152" si="344">IF(L$7="","",IF( HLOOKUP(L$7,$D$7:$J$219,2*$A152,FALSE)="","","○"))</f>
        <v/>
      </c>
      <c r="M152" s="114" t="str">
        <f t="shared" si="344"/>
        <v/>
      </c>
      <c r="N152" s="114" t="str">
        <f t="shared" si="344"/>
        <v/>
      </c>
      <c r="O152" s="114" t="str">
        <f t="shared" si="344"/>
        <v/>
      </c>
      <c r="P152" s="114" t="str">
        <f t="shared" si="344"/>
        <v/>
      </c>
      <c r="Q152" s="114" t="str">
        <f t="shared" si="344"/>
        <v/>
      </c>
      <c r="R152" s="114" t="str">
        <f t="shared" si="344"/>
        <v/>
      </c>
      <c r="S152" s="155" t="str">
        <f t="shared" si="344"/>
        <v/>
      </c>
      <c r="T152" s="155" t="str">
        <f t="shared" si="344"/>
        <v/>
      </c>
      <c r="U152" s="155" t="str">
        <f t="shared" si="344"/>
        <v/>
      </c>
      <c r="V152" s="155" t="str">
        <f t="shared" si="344"/>
        <v/>
      </c>
      <c r="W152" s="155" t="str">
        <f t="shared" si="344"/>
        <v/>
      </c>
      <c r="X152" s="155" t="str">
        <f t="shared" si="344"/>
        <v/>
      </c>
      <c r="Y152" s="155" t="str">
        <f t="shared" si="344"/>
        <v/>
      </c>
      <c r="Z152" s="114" t="str">
        <f t="shared" si="344"/>
        <v/>
      </c>
      <c r="AA152" s="114" t="str">
        <f t="shared" si="344"/>
        <v/>
      </c>
      <c r="AB152" s="114" t="str">
        <f t="shared" si="344"/>
        <v/>
      </c>
      <c r="AC152" s="114" t="str">
        <f t="shared" si="344"/>
        <v/>
      </c>
      <c r="AD152" s="114" t="str">
        <f t="shared" si="344"/>
        <v/>
      </c>
      <c r="AE152" s="114" t="str">
        <f t="shared" si="344"/>
        <v/>
      </c>
      <c r="AF152" s="114" t="str">
        <f t="shared" si="344"/>
        <v/>
      </c>
      <c r="AG152" s="155" t="str">
        <f t="shared" si="344"/>
        <v/>
      </c>
      <c r="AH152" s="155" t="str">
        <f t="shared" si="344"/>
        <v/>
      </c>
      <c r="AI152" s="155" t="str">
        <f t="shared" si="344"/>
        <v/>
      </c>
      <c r="AJ152" s="155" t="str">
        <f t="shared" si="344"/>
        <v/>
      </c>
      <c r="AK152" s="155" t="str">
        <f t="shared" si="344"/>
        <v/>
      </c>
      <c r="AL152" s="155" t="str">
        <f t="shared" si="344"/>
        <v/>
      </c>
      <c r="AM152" s="155" t="str">
        <f t="shared" si="344"/>
        <v/>
      </c>
      <c r="AN152" s="114" t="str">
        <f t="shared" si="344"/>
        <v/>
      </c>
      <c r="AO152" s="114" t="str">
        <f t="shared" si="344"/>
        <v/>
      </c>
      <c r="AP152" s="114" t="str">
        <f t="shared" si="344"/>
        <v/>
      </c>
      <c r="AQ152" s="261">
        <f t="shared" ref="AQ152" si="345">COUNTA(L153:AP153)</f>
        <v>0</v>
      </c>
      <c r="AR152" s="261" t="str">
        <f t="shared" ref="AR152" si="346">IF(COUNTIF(L153:AP153,"A")*BB$9+COUNTIF(L153:AP153,"B")*$BB$10+COUNTIF(L153:AP153,"C")*$BB$11+COUNTIF(L153:AP153,"D")*$BB$12+COUNTIF(L153:AP153,"E")*$BB$13+COUNTIF(L153:AP153,"F")*$BB$14+COUNTIF(L153:AP153,"G")*$BB$15+COUNTIF(L153:AP153,"H")*$BB$16+COUNTIF(L153:AP153,"I")*$BB$17+COUNTIF(L153:AP153,"J")*$BB$18+COUNTIF(L153:AP153,"K")*$BB$19+COUNTIF(L153:AP153,"L")*$BB$20+COUNTIF(L153:AP153,"M")*$BB$21+COUNTIF(L153:AP153,"N")*$BB$22+COUNTIF(L153:AP153,"O")*$BB$23+COUNTIF(L153:AP153,"P")*$BB$24+COUNTIF(L153:AP153,"Q")*$BB$25+COUNTIF(L153:AP153,"R")*$BB$26+COUNTIF(L153:AP153,"S")*$BB$27+COUNTIF(L153:AP153,"T")=0,"",COUNTIF(L153:AP153,"A")*BB$9+COUNTIF(L153:AP153,"B")*$BB$10+COUNTIF(L153:AP153,"C")*$BB$11+COUNTIF(L153:AP153,"D")*$BB$12+COUNTIF(L153:AP153,"E")*$BB$13+COUNTIF(L153:AP153,"F")*$BB$14+COUNTIF(L153:AP153,"G")*$BB$15+COUNTIF(L153:AP153,"H")*$BB$16+COUNTIF(L153:AP153,"I")*$BB$17+COUNTIF(L153:AP153,"J")*$BB$18+COUNTIF(L153:AP153,"K")*$BB$19+COUNTIF(L153:AP153,"L")*$BB$20+COUNTIF(L153:AP153,"M")*$BB$21+COUNTIF(L153:AP153,"N")*$BB$22+COUNTIF(L153:AP153,"O")*$BB$23+COUNTIF(L153:AP153,"P")*$BB$24+COUNTIF(L153:AP153,"Q")*$BB$25+COUNTIF(L153:AP153,"R")*$BB$26+COUNTIF(L153:AP153,"S")*$BB$27+COUNTIF(L153:AP153,"T")*$BB$28)</f>
        <v/>
      </c>
      <c r="AS152" s="263">
        <f t="shared" ref="AS152" si="347">AQ152*AS$2</f>
        <v>0</v>
      </c>
      <c r="AT152" s="267"/>
      <c r="AU152" s="274"/>
      <c r="AV152" s="226" t="e">
        <f t="shared" ref="AV152" si="348">AR152+AS152</f>
        <v>#VALUE!</v>
      </c>
    </row>
    <row r="153" spans="1:48" ht="28" customHeight="1" thickBot="1" x14ac:dyDescent="0.25">
      <c r="A153" s="233"/>
      <c r="B153" s="174"/>
      <c r="C153" s="175" t="str">
        <f>IF(B153="","",DATEDIF(B153,#REF!,"y"))</f>
        <v/>
      </c>
      <c r="D153" s="258" t="s">
        <v>87</v>
      </c>
      <c r="E153" s="259"/>
      <c r="F153" s="260"/>
      <c r="G153" s="255"/>
      <c r="H153" s="256"/>
      <c r="I153" s="256"/>
      <c r="J153" s="256"/>
      <c r="K153" s="257"/>
      <c r="L153" s="46"/>
      <c r="M153" s="46"/>
      <c r="N153" s="46"/>
      <c r="O153" s="46"/>
      <c r="P153" s="46"/>
      <c r="Q153" s="46"/>
      <c r="R153" s="46"/>
      <c r="S153" s="46"/>
      <c r="T153" s="46"/>
      <c r="U153" s="46"/>
      <c r="V153" s="46"/>
      <c r="W153" s="46"/>
      <c r="X153" s="46"/>
      <c r="Y153" s="46"/>
      <c r="Z153" s="46"/>
      <c r="AA153" s="46"/>
      <c r="AB153" s="46"/>
      <c r="AC153" s="46"/>
      <c r="AD153" s="46"/>
      <c r="AE153" s="46"/>
      <c r="AF153" s="46"/>
      <c r="AG153" s="46"/>
      <c r="AH153" s="46"/>
      <c r="AI153" s="46"/>
      <c r="AJ153" s="46"/>
      <c r="AK153" s="46"/>
      <c r="AL153" s="46"/>
      <c r="AM153" s="46"/>
      <c r="AN153" s="46"/>
      <c r="AO153" s="46"/>
      <c r="AP153" s="46"/>
      <c r="AQ153" s="262"/>
      <c r="AR153" s="262"/>
      <c r="AS153" s="264"/>
      <c r="AT153" s="268"/>
      <c r="AU153" s="275"/>
      <c r="AV153" s="227"/>
    </row>
    <row r="154" spans="1:48" ht="28" customHeight="1" thickBot="1" x14ac:dyDescent="0.25">
      <c r="A154" s="233">
        <v>74</v>
      </c>
      <c r="B154" s="234"/>
      <c r="C154" s="235"/>
      <c r="D154" s="6"/>
      <c r="E154" s="7"/>
      <c r="F154" s="7"/>
      <c r="G154" s="7"/>
      <c r="H154" s="7"/>
      <c r="I154" s="7"/>
      <c r="J154" s="7"/>
      <c r="K154" s="116" t="str">
        <f>IF(COUNTA(D154:J154)=0,"",COUNTA(D154:J154))</f>
        <v/>
      </c>
      <c r="L154" s="114" t="str">
        <f t="shared" ref="L154:AP154" si="349">IF(L$7="","",IF( HLOOKUP(L$7,$D$7:$J$219,2*$A154,FALSE)="","","○"))</f>
        <v/>
      </c>
      <c r="M154" s="114" t="str">
        <f t="shared" si="349"/>
        <v/>
      </c>
      <c r="N154" s="114" t="str">
        <f t="shared" si="349"/>
        <v/>
      </c>
      <c r="O154" s="114" t="str">
        <f t="shared" si="349"/>
        <v/>
      </c>
      <c r="P154" s="114" t="str">
        <f t="shared" si="349"/>
        <v/>
      </c>
      <c r="Q154" s="114" t="str">
        <f t="shared" si="349"/>
        <v/>
      </c>
      <c r="R154" s="114" t="str">
        <f t="shared" si="349"/>
        <v/>
      </c>
      <c r="S154" s="155" t="str">
        <f t="shared" si="349"/>
        <v/>
      </c>
      <c r="T154" s="155" t="str">
        <f t="shared" si="349"/>
        <v/>
      </c>
      <c r="U154" s="155" t="str">
        <f t="shared" si="349"/>
        <v/>
      </c>
      <c r="V154" s="155" t="str">
        <f t="shared" si="349"/>
        <v/>
      </c>
      <c r="W154" s="155" t="str">
        <f t="shared" si="349"/>
        <v/>
      </c>
      <c r="X154" s="155" t="str">
        <f t="shared" si="349"/>
        <v/>
      </c>
      <c r="Y154" s="155" t="str">
        <f t="shared" si="349"/>
        <v/>
      </c>
      <c r="Z154" s="114" t="str">
        <f t="shared" si="349"/>
        <v/>
      </c>
      <c r="AA154" s="114" t="str">
        <f t="shared" si="349"/>
        <v/>
      </c>
      <c r="AB154" s="114" t="str">
        <f t="shared" si="349"/>
        <v/>
      </c>
      <c r="AC154" s="114" t="str">
        <f t="shared" si="349"/>
        <v/>
      </c>
      <c r="AD154" s="114" t="str">
        <f t="shared" si="349"/>
        <v/>
      </c>
      <c r="AE154" s="114" t="str">
        <f t="shared" si="349"/>
        <v/>
      </c>
      <c r="AF154" s="114" t="str">
        <f t="shared" si="349"/>
        <v/>
      </c>
      <c r="AG154" s="155" t="str">
        <f t="shared" si="349"/>
        <v/>
      </c>
      <c r="AH154" s="155" t="str">
        <f t="shared" si="349"/>
        <v/>
      </c>
      <c r="AI154" s="155" t="str">
        <f t="shared" si="349"/>
        <v/>
      </c>
      <c r="AJ154" s="155" t="str">
        <f t="shared" si="349"/>
        <v/>
      </c>
      <c r="AK154" s="155" t="str">
        <f t="shared" si="349"/>
        <v/>
      </c>
      <c r="AL154" s="155" t="str">
        <f t="shared" si="349"/>
        <v/>
      </c>
      <c r="AM154" s="155" t="str">
        <f t="shared" si="349"/>
        <v/>
      </c>
      <c r="AN154" s="114" t="str">
        <f t="shared" si="349"/>
        <v/>
      </c>
      <c r="AO154" s="114" t="str">
        <f t="shared" si="349"/>
        <v/>
      </c>
      <c r="AP154" s="114" t="str">
        <f t="shared" si="349"/>
        <v/>
      </c>
      <c r="AQ154" s="261">
        <f t="shared" ref="AQ154" si="350">COUNTA(L155:AP155)</f>
        <v>0</v>
      </c>
      <c r="AR154" s="261" t="str">
        <f t="shared" ref="AR154" si="351">IF(COUNTIF(L155:AP155,"A")*BB$9+COUNTIF(L155:AP155,"B")*$BB$10+COUNTIF(L155:AP155,"C")*$BB$11+COUNTIF(L155:AP155,"D")*$BB$12+COUNTIF(L155:AP155,"E")*$BB$13+COUNTIF(L155:AP155,"F")*$BB$14+COUNTIF(L155:AP155,"G")*$BB$15+COUNTIF(L155:AP155,"H")*$BB$16+COUNTIF(L155:AP155,"I")*$BB$17+COUNTIF(L155:AP155,"J")*$BB$18+COUNTIF(L155:AP155,"K")*$BB$19+COUNTIF(L155:AP155,"L")*$BB$20+COUNTIF(L155:AP155,"M")*$BB$21+COUNTIF(L155:AP155,"N")*$BB$22+COUNTIF(L155:AP155,"O")*$BB$23+COUNTIF(L155:AP155,"P")*$BB$24+COUNTIF(L155:AP155,"Q")*$BB$25+COUNTIF(L155:AP155,"R")*$BB$26+COUNTIF(L155:AP155,"S")*$BB$27+COUNTIF(L155:AP155,"T")=0,"",COUNTIF(L155:AP155,"A")*BB$9+COUNTIF(L155:AP155,"B")*$BB$10+COUNTIF(L155:AP155,"C")*$BB$11+COUNTIF(L155:AP155,"D")*$BB$12+COUNTIF(L155:AP155,"E")*$BB$13+COUNTIF(L155:AP155,"F")*$BB$14+COUNTIF(L155:AP155,"G")*$BB$15+COUNTIF(L155:AP155,"H")*$BB$16+COUNTIF(L155:AP155,"I")*$BB$17+COUNTIF(L155:AP155,"J")*$BB$18+COUNTIF(L155:AP155,"K")*$BB$19+COUNTIF(L155:AP155,"L")*$BB$20+COUNTIF(L155:AP155,"M")*$BB$21+COUNTIF(L155:AP155,"N")*$BB$22+COUNTIF(L155:AP155,"O")*$BB$23+COUNTIF(L155:AP155,"P")*$BB$24+COUNTIF(L155:AP155,"Q")*$BB$25+COUNTIF(L155:AP155,"R")*$BB$26+COUNTIF(L155:AP155,"S")*$BB$27+COUNTIF(L155:AP155,"T")*$BB$28)</f>
        <v/>
      </c>
      <c r="AS154" s="263">
        <f t="shared" ref="AS154" si="352">AQ154*AS$2</f>
        <v>0</v>
      </c>
      <c r="AT154" s="267"/>
      <c r="AU154" s="274"/>
      <c r="AV154" s="226" t="e">
        <f t="shared" ref="AV154" si="353">AR154+AS154</f>
        <v>#VALUE!</v>
      </c>
    </row>
    <row r="155" spans="1:48" ht="28" customHeight="1" thickBot="1" x14ac:dyDescent="0.25">
      <c r="A155" s="233"/>
      <c r="B155" s="174"/>
      <c r="C155" s="175" t="str">
        <f>IF(B155="","",DATEDIF(B155,#REF!,"y"))</f>
        <v/>
      </c>
      <c r="D155" s="258" t="s">
        <v>87</v>
      </c>
      <c r="E155" s="259"/>
      <c r="F155" s="260"/>
      <c r="G155" s="255"/>
      <c r="H155" s="256"/>
      <c r="I155" s="256"/>
      <c r="J155" s="256"/>
      <c r="K155" s="257"/>
      <c r="L155" s="46"/>
      <c r="M155" s="46"/>
      <c r="N155" s="46"/>
      <c r="O155" s="46"/>
      <c r="P155" s="46"/>
      <c r="Q155" s="46"/>
      <c r="R155" s="46"/>
      <c r="S155" s="46"/>
      <c r="T155" s="46"/>
      <c r="U155" s="46"/>
      <c r="V155" s="46"/>
      <c r="W155" s="46"/>
      <c r="X155" s="46"/>
      <c r="Y155" s="46"/>
      <c r="Z155" s="46"/>
      <c r="AA155" s="46"/>
      <c r="AB155" s="46"/>
      <c r="AC155" s="46"/>
      <c r="AD155" s="46"/>
      <c r="AE155" s="46"/>
      <c r="AF155" s="46"/>
      <c r="AG155" s="46"/>
      <c r="AH155" s="46"/>
      <c r="AI155" s="46"/>
      <c r="AJ155" s="46"/>
      <c r="AK155" s="46"/>
      <c r="AL155" s="46"/>
      <c r="AM155" s="46"/>
      <c r="AN155" s="46"/>
      <c r="AO155" s="46"/>
      <c r="AP155" s="46"/>
      <c r="AQ155" s="262"/>
      <c r="AR155" s="262"/>
      <c r="AS155" s="264"/>
      <c r="AT155" s="268"/>
      <c r="AU155" s="275"/>
      <c r="AV155" s="227"/>
    </row>
    <row r="156" spans="1:48" ht="28" customHeight="1" thickBot="1" x14ac:dyDescent="0.25">
      <c r="A156" s="233">
        <v>75</v>
      </c>
      <c r="B156" s="234"/>
      <c r="C156" s="235"/>
      <c r="D156" s="6"/>
      <c r="E156" s="7"/>
      <c r="F156" s="7"/>
      <c r="G156" s="7"/>
      <c r="H156" s="7"/>
      <c r="I156" s="7"/>
      <c r="J156" s="7"/>
      <c r="K156" s="116" t="str">
        <f>IF(COUNTA(D156:J156)=0,"",COUNTA(D156:J156))</f>
        <v/>
      </c>
      <c r="L156" s="114" t="str">
        <f t="shared" ref="L156:AP156" si="354">IF(L$7="","",IF( HLOOKUP(L$7,$D$7:$J$219,2*$A156,FALSE)="","","○"))</f>
        <v/>
      </c>
      <c r="M156" s="114" t="str">
        <f t="shared" si="354"/>
        <v/>
      </c>
      <c r="N156" s="114" t="str">
        <f t="shared" si="354"/>
        <v/>
      </c>
      <c r="O156" s="114" t="str">
        <f t="shared" si="354"/>
        <v/>
      </c>
      <c r="P156" s="114" t="str">
        <f t="shared" si="354"/>
        <v/>
      </c>
      <c r="Q156" s="114" t="str">
        <f t="shared" si="354"/>
        <v/>
      </c>
      <c r="R156" s="114" t="str">
        <f t="shared" si="354"/>
        <v/>
      </c>
      <c r="S156" s="155" t="str">
        <f t="shared" si="354"/>
        <v/>
      </c>
      <c r="T156" s="155" t="str">
        <f t="shared" si="354"/>
        <v/>
      </c>
      <c r="U156" s="155" t="str">
        <f t="shared" si="354"/>
        <v/>
      </c>
      <c r="V156" s="155" t="str">
        <f t="shared" si="354"/>
        <v/>
      </c>
      <c r="W156" s="155" t="str">
        <f t="shared" si="354"/>
        <v/>
      </c>
      <c r="X156" s="155" t="str">
        <f t="shared" si="354"/>
        <v/>
      </c>
      <c r="Y156" s="155" t="str">
        <f t="shared" si="354"/>
        <v/>
      </c>
      <c r="Z156" s="114" t="str">
        <f t="shared" si="354"/>
        <v/>
      </c>
      <c r="AA156" s="114" t="str">
        <f t="shared" si="354"/>
        <v/>
      </c>
      <c r="AB156" s="114" t="str">
        <f t="shared" si="354"/>
        <v/>
      </c>
      <c r="AC156" s="114" t="str">
        <f t="shared" si="354"/>
        <v/>
      </c>
      <c r="AD156" s="114" t="str">
        <f t="shared" si="354"/>
        <v/>
      </c>
      <c r="AE156" s="114" t="str">
        <f t="shared" si="354"/>
        <v/>
      </c>
      <c r="AF156" s="114" t="str">
        <f t="shared" si="354"/>
        <v/>
      </c>
      <c r="AG156" s="155" t="str">
        <f t="shared" si="354"/>
        <v/>
      </c>
      <c r="AH156" s="155" t="str">
        <f t="shared" si="354"/>
        <v/>
      </c>
      <c r="AI156" s="155" t="str">
        <f t="shared" si="354"/>
        <v/>
      </c>
      <c r="AJ156" s="155" t="str">
        <f t="shared" si="354"/>
        <v/>
      </c>
      <c r="AK156" s="155" t="str">
        <f t="shared" si="354"/>
        <v/>
      </c>
      <c r="AL156" s="155" t="str">
        <f t="shared" si="354"/>
        <v/>
      </c>
      <c r="AM156" s="155" t="str">
        <f t="shared" si="354"/>
        <v/>
      </c>
      <c r="AN156" s="114" t="str">
        <f t="shared" si="354"/>
        <v/>
      </c>
      <c r="AO156" s="114" t="str">
        <f t="shared" si="354"/>
        <v/>
      </c>
      <c r="AP156" s="114" t="str">
        <f t="shared" si="354"/>
        <v/>
      </c>
      <c r="AQ156" s="261">
        <f t="shared" ref="AQ156" si="355">COUNTA(L157:AP157)</f>
        <v>0</v>
      </c>
      <c r="AR156" s="261" t="str">
        <f t="shared" ref="AR156" si="356">IF(COUNTIF(L157:AP157,"A")*BB$9+COUNTIF(L157:AP157,"B")*$BB$10+COUNTIF(L157:AP157,"C")*$BB$11+COUNTIF(L157:AP157,"D")*$BB$12+COUNTIF(L157:AP157,"E")*$BB$13+COUNTIF(L157:AP157,"F")*$BB$14+COUNTIF(L157:AP157,"G")*$BB$15+COUNTIF(L157:AP157,"H")*$BB$16+COUNTIF(L157:AP157,"I")*$BB$17+COUNTIF(L157:AP157,"J")*$BB$18+COUNTIF(L157:AP157,"K")*$BB$19+COUNTIF(L157:AP157,"L")*$BB$20+COUNTIF(L157:AP157,"M")*$BB$21+COUNTIF(L157:AP157,"N")*$BB$22+COUNTIF(L157:AP157,"O")*$BB$23+COUNTIF(L157:AP157,"P")*$BB$24+COUNTIF(L157:AP157,"Q")*$BB$25+COUNTIF(L157:AP157,"R")*$BB$26+COUNTIF(L157:AP157,"S")*$BB$27+COUNTIF(L157:AP157,"T")=0,"",COUNTIF(L157:AP157,"A")*BB$9+COUNTIF(L157:AP157,"B")*$BB$10+COUNTIF(L157:AP157,"C")*$BB$11+COUNTIF(L157:AP157,"D")*$BB$12+COUNTIF(L157:AP157,"E")*$BB$13+COUNTIF(L157:AP157,"F")*$BB$14+COUNTIF(L157:AP157,"G")*$BB$15+COUNTIF(L157:AP157,"H")*$BB$16+COUNTIF(L157:AP157,"I")*$BB$17+COUNTIF(L157:AP157,"J")*$BB$18+COUNTIF(L157:AP157,"K")*$BB$19+COUNTIF(L157:AP157,"L")*$BB$20+COUNTIF(L157:AP157,"M")*$BB$21+COUNTIF(L157:AP157,"N")*$BB$22+COUNTIF(L157:AP157,"O")*$BB$23+COUNTIF(L157:AP157,"P")*$BB$24+COUNTIF(L157:AP157,"Q")*$BB$25+COUNTIF(L157:AP157,"R")*$BB$26+COUNTIF(L157:AP157,"S")*$BB$27+COUNTIF(L157:AP157,"T")*$BB$28)</f>
        <v/>
      </c>
      <c r="AS156" s="263">
        <f t="shared" ref="AS156" si="357">AQ156*AS$2</f>
        <v>0</v>
      </c>
      <c r="AT156" s="267"/>
      <c r="AU156" s="274"/>
      <c r="AV156" s="226" t="e">
        <f t="shared" ref="AV156" si="358">AR156+AS156</f>
        <v>#VALUE!</v>
      </c>
    </row>
    <row r="157" spans="1:48" ht="28" customHeight="1" thickBot="1" x14ac:dyDescent="0.25">
      <c r="A157" s="233"/>
      <c r="B157" s="174"/>
      <c r="C157" s="175" t="str">
        <f>IF(B157="","",DATEDIF(B157,#REF!,"y"))</f>
        <v/>
      </c>
      <c r="D157" s="258" t="s">
        <v>87</v>
      </c>
      <c r="E157" s="259"/>
      <c r="F157" s="260"/>
      <c r="G157" s="255"/>
      <c r="H157" s="256"/>
      <c r="I157" s="256"/>
      <c r="J157" s="256"/>
      <c r="K157" s="257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262"/>
      <c r="AR157" s="262"/>
      <c r="AS157" s="264"/>
      <c r="AT157" s="268"/>
      <c r="AU157" s="275"/>
      <c r="AV157" s="227"/>
    </row>
    <row r="158" spans="1:48" ht="28" customHeight="1" thickBot="1" x14ac:dyDescent="0.25">
      <c r="A158" s="233">
        <v>76</v>
      </c>
      <c r="B158" s="234"/>
      <c r="C158" s="235"/>
      <c r="D158" s="6"/>
      <c r="E158" s="7"/>
      <c r="F158" s="7"/>
      <c r="G158" s="7"/>
      <c r="H158" s="7"/>
      <c r="I158" s="7"/>
      <c r="J158" s="7"/>
      <c r="K158" s="116" t="str">
        <f>IF(COUNTA(D158:J158)=0,"",COUNTA(D158:J158))</f>
        <v/>
      </c>
      <c r="L158" s="114" t="str">
        <f t="shared" ref="L158:AP158" si="359">IF(L$7="","",IF( HLOOKUP(L$7,$D$7:$J$219,2*$A158,FALSE)="","","○"))</f>
        <v/>
      </c>
      <c r="M158" s="114" t="str">
        <f t="shared" si="359"/>
        <v/>
      </c>
      <c r="N158" s="114" t="str">
        <f t="shared" si="359"/>
        <v/>
      </c>
      <c r="O158" s="114" t="str">
        <f t="shared" si="359"/>
        <v/>
      </c>
      <c r="P158" s="114" t="str">
        <f t="shared" si="359"/>
        <v/>
      </c>
      <c r="Q158" s="114" t="str">
        <f t="shared" si="359"/>
        <v/>
      </c>
      <c r="R158" s="114" t="str">
        <f t="shared" si="359"/>
        <v/>
      </c>
      <c r="S158" s="155" t="str">
        <f t="shared" si="359"/>
        <v/>
      </c>
      <c r="T158" s="155" t="str">
        <f t="shared" si="359"/>
        <v/>
      </c>
      <c r="U158" s="155" t="str">
        <f t="shared" si="359"/>
        <v/>
      </c>
      <c r="V158" s="155" t="str">
        <f t="shared" si="359"/>
        <v/>
      </c>
      <c r="W158" s="155" t="str">
        <f t="shared" si="359"/>
        <v/>
      </c>
      <c r="X158" s="155" t="str">
        <f t="shared" si="359"/>
        <v/>
      </c>
      <c r="Y158" s="155" t="str">
        <f t="shared" si="359"/>
        <v/>
      </c>
      <c r="Z158" s="114" t="str">
        <f t="shared" si="359"/>
        <v/>
      </c>
      <c r="AA158" s="114" t="str">
        <f t="shared" si="359"/>
        <v/>
      </c>
      <c r="AB158" s="114" t="str">
        <f t="shared" si="359"/>
        <v/>
      </c>
      <c r="AC158" s="114" t="str">
        <f t="shared" si="359"/>
        <v/>
      </c>
      <c r="AD158" s="114" t="str">
        <f t="shared" si="359"/>
        <v/>
      </c>
      <c r="AE158" s="114" t="str">
        <f t="shared" si="359"/>
        <v/>
      </c>
      <c r="AF158" s="114" t="str">
        <f t="shared" si="359"/>
        <v/>
      </c>
      <c r="AG158" s="155" t="str">
        <f t="shared" si="359"/>
        <v/>
      </c>
      <c r="AH158" s="155" t="str">
        <f t="shared" si="359"/>
        <v/>
      </c>
      <c r="AI158" s="155" t="str">
        <f t="shared" si="359"/>
        <v/>
      </c>
      <c r="AJ158" s="155" t="str">
        <f t="shared" si="359"/>
        <v/>
      </c>
      <c r="AK158" s="155" t="str">
        <f t="shared" si="359"/>
        <v/>
      </c>
      <c r="AL158" s="155" t="str">
        <f t="shared" si="359"/>
        <v/>
      </c>
      <c r="AM158" s="155" t="str">
        <f t="shared" si="359"/>
        <v/>
      </c>
      <c r="AN158" s="114" t="str">
        <f t="shared" si="359"/>
        <v/>
      </c>
      <c r="AO158" s="114" t="str">
        <f t="shared" si="359"/>
        <v/>
      </c>
      <c r="AP158" s="114" t="str">
        <f t="shared" si="359"/>
        <v/>
      </c>
      <c r="AQ158" s="261">
        <f t="shared" ref="AQ158" si="360">COUNTA(L159:AP159)</f>
        <v>0</v>
      </c>
      <c r="AR158" s="261" t="str">
        <f t="shared" ref="AR158" si="361">IF(COUNTIF(L159:AP159,"A")*BB$9+COUNTIF(L159:AP159,"B")*$BB$10+COUNTIF(L159:AP159,"C")*$BB$11+COUNTIF(L159:AP159,"D")*$BB$12+COUNTIF(L159:AP159,"E")*$BB$13+COUNTIF(L159:AP159,"F")*$BB$14+COUNTIF(L159:AP159,"G")*$BB$15+COUNTIF(L159:AP159,"H")*$BB$16+COUNTIF(L159:AP159,"I")*$BB$17+COUNTIF(L159:AP159,"J")*$BB$18+COUNTIF(L159:AP159,"K")*$BB$19+COUNTIF(L159:AP159,"L")*$BB$20+COUNTIF(L159:AP159,"M")*$BB$21+COUNTIF(L159:AP159,"N")*$BB$22+COUNTIF(L159:AP159,"O")*$BB$23+COUNTIF(L159:AP159,"P")*$BB$24+COUNTIF(L159:AP159,"Q")*$BB$25+COUNTIF(L159:AP159,"R")*$BB$26+COUNTIF(L159:AP159,"S")*$BB$27+COUNTIF(L159:AP159,"T")=0,"",COUNTIF(L159:AP159,"A")*BB$9+COUNTIF(L159:AP159,"B")*$BB$10+COUNTIF(L159:AP159,"C")*$BB$11+COUNTIF(L159:AP159,"D")*$BB$12+COUNTIF(L159:AP159,"E")*$BB$13+COUNTIF(L159:AP159,"F")*$BB$14+COUNTIF(L159:AP159,"G")*$BB$15+COUNTIF(L159:AP159,"H")*$BB$16+COUNTIF(L159:AP159,"I")*$BB$17+COUNTIF(L159:AP159,"J")*$BB$18+COUNTIF(L159:AP159,"K")*$BB$19+COUNTIF(L159:AP159,"L")*$BB$20+COUNTIF(L159:AP159,"M")*$BB$21+COUNTIF(L159:AP159,"N")*$BB$22+COUNTIF(L159:AP159,"O")*$BB$23+COUNTIF(L159:AP159,"P")*$BB$24+COUNTIF(L159:AP159,"Q")*$BB$25+COUNTIF(L159:AP159,"R")*$BB$26+COUNTIF(L159:AP159,"S")*$BB$27+COUNTIF(L159:AP159,"T")*$BB$28)</f>
        <v/>
      </c>
      <c r="AS158" s="263">
        <f t="shared" ref="AS158" si="362">AQ158*AS$2</f>
        <v>0</v>
      </c>
      <c r="AT158" s="267"/>
      <c r="AU158" s="274"/>
      <c r="AV158" s="226" t="e">
        <f t="shared" ref="AV158" si="363">AR158+AS158</f>
        <v>#VALUE!</v>
      </c>
    </row>
    <row r="159" spans="1:48" ht="28" customHeight="1" thickBot="1" x14ac:dyDescent="0.25">
      <c r="A159" s="233"/>
      <c r="B159" s="174"/>
      <c r="C159" s="175" t="str">
        <f>IF(B159="","",DATEDIF(B159,#REF!,"y"))</f>
        <v/>
      </c>
      <c r="D159" s="258" t="s">
        <v>87</v>
      </c>
      <c r="E159" s="259"/>
      <c r="F159" s="260"/>
      <c r="G159" s="255"/>
      <c r="H159" s="256"/>
      <c r="I159" s="256"/>
      <c r="J159" s="256"/>
      <c r="K159" s="257"/>
      <c r="L159" s="46"/>
      <c r="M159" s="46"/>
      <c r="N159" s="46"/>
      <c r="O159" s="46"/>
      <c r="P159" s="46"/>
      <c r="Q159" s="46"/>
      <c r="R159" s="46"/>
      <c r="S159" s="46"/>
      <c r="T159" s="46"/>
      <c r="U159" s="46"/>
      <c r="V159" s="46"/>
      <c r="W159" s="46"/>
      <c r="X159" s="46"/>
      <c r="Y159" s="46"/>
      <c r="Z159" s="46"/>
      <c r="AA159" s="46"/>
      <c r="AB159" s="46"/>
      <c r="AC159" s="46"/>
      <c r="AD159" s="46"/>
      <c r="AE159" s="46"/>
      <c r="AF159" s="46"/>
      <c r="AG159" s="46"/>
      <c r="AH159" s="46"/>
      <c r="AI159" s="46"/>
      <c r="AJ159" s="46"/>
      <c r="AK159" s="46"/>
      <c r="AL159" s="46"/>
      <c r="AM159" s="46"/>
      <c r="AN159" s="46"/>
      <c r="AO159" s="46"/>
      <c r="AP159" s="46"/>
      <c r="AQ159" s="262"/>
      <c r="AR159" s="262"/>
      <c r="AS159" s="264"/>
      <c r="AT159" s="268"/>
      <c r="AU159" s="275"/>
      <c r="AV159" s="227"/>
    </row>
    <row r="160" spans="1:48" ht="28" customHeight="1" thickBot="1" x14ac:dyDescent="0.25">
      <c r="A160" s="233">
        <v>77</v>
      </c>
      <c r="B160" s="234"/>
      <c r="C160" s="235"/>
      <c r="D160" s="6"/>
      <c r="E160" s="7"/>
      <c r="F160" s="7"/>
      <c r="G160" s="7"/>
      <c r="H160" s="7"/>
      <c r="I160" s="7"/>
      <c r="J160" s="7"/>
      <c r="K160" s="116" t="str">
        <f>IF(COUNTA(D160:J160)=0,"",COUNTA(D160:J160))</f>
        <v/>
      </c>
      <c r="L160" s="114" t="str">
        <f t="shared" ref="L160:AP160" si="364">IF(L$7="","",IF( HLOOKUP(L$7,$D$7:$J$219,2*$A160,FALSE)="","","○"))</f>
        <v/>
      </c>
      <c r="M160" s="114" t="str">
        <f t="shared" si="364"/>
        <v/>
      </c>
      <c r="N160" s="114" t="str">
        <f t="shared" si="364"/>
        <v/>
      </c>
      <c r="O160" s="114" t="str">
        <f t="shared" si="364"/>
        <v/>
      </c>
      <c r="P160" s="114" t="str">
        <f t="shared" si="364"/>
        <v/>
      </c>
      <c r="Q160" s="114" t="str">
        <f t="shared" si="364"/>
        <v/>
      </c>
      <c r="R160" s="114" t="str">
        <f t="shared" si="364"/>
        <v/>
      </c>
      <c r="S160" s="155" t="str">
        <f t="shared" si="364"/>
        <v/>
      </c>
      <c r="T160" s="155" t="str">
        <f t="shared" si="364"/>
        <v/>
      </c>
      <c r="U160" s="155" t="str">
        <f t="shared" si="364"/>
        <v/>
      </c>
      <c r="V160" s="155" t="str">
        <f t="shared" si="364"/>
        <v/>
      </c>
      <c r="W160" s="155" t="str">
        <f t="shared" si="364"/>
        <v/>
      </c>
      <c r="X160" s="155" t="str">
        <f t="shared" si="364"/>
        <v/>
      </c>
      <c r="Y160" s="155" t="str">
        <f t="shared" si="364"/>
        <v/>
      </c>
      <c r="Z160" s="114" t="str">
        <f t="shared" si="364"/>
        <v/>
      </c>
      <c r="AA160" s="114" t="str">
        <f t="shared" si="364"/>
        <v/>
      </c>
      <c r="AB160" s="114" t="str">
        <f t="shared" si="364"/>
        <v/>
      </c>
      <c r="AC160" s="114" t="str">
        <f t="shared" si="364"/>
        <v/>
      </c>
      <c r="AD160" s="114" t="str">
        <f t="shared" si="364"/>
        <v/>
      </c>
      <c r="AE160" s="114" t="str">
        <f t="shared" si="364"/>
        <v/>
      </c>
      <c r="AF160" s="114" t="str">
        <f t="shared" si="364"/>
        <v/>
      </c>
      <c r="AG160" s="155" t="str">
        <f t="shared" si="364"/>
        <v/>
      </c>
      <c r="AH160" s="155" t="str">
        <f t="shared" si="364"/>
        <v/>
      </c>
      <c r="AI160" s="155" t="str">
        <f t="shared" si="364"/>
        <v/>
      </c>
      <c r="AJ160" s="155" t="str">
        <f t="shared" si="364"/>
        <v/>
      </c>
      <c r="AK160" s="155" t="str">
        <f t="shared" si="364"/>
        <v/>
      </c>
      <c r="AL160" s="155" t="str">
        <f t="shared" si="364"/>
        <v/>
      </c>
      <c r="AM160" s="155" t="str">
        <f t="shared" si="364"/>
        <v/>
      </c>
      <c r="AN160" s="114" t="str">
        <f t="shared" si="364"/>
        <v/>
      </c>
      <c r="AO160" s="114" t="str">
        <f t="shared" si="364"/>
        <v/>
      </c>
      <c r="AP160" s="114" t="str">
        <f t="shared" si="364"/>
        <v/>
      </c>
      <c r="AQ160" s="261">
        <f t="shared" ref="AQ160" si="365">COUNTA(L161:AP161)</f>
        <v>0</v>
      </c>
      <c r="AR160" s="261" t="str">
        <f t="shared" ref="AR160" si="366">IF(COUNTIF(L161:AP161,"A")*BB$9+COUNTIF(L161:AP161,"B")*$BB$10+COUNTIF(L161:AP161,"C")*$BB$11+COUNTIF(L161:AP161,"D")*$BB$12+COUNTIF(L161:AP161,"E")*$BB$13+COUNTIF(L161:AP161,"F")*$BB$14+COUNTIF(L161:AP161,"G")*$BB$15+COUNTIF(L161:AP161,"H")*$BB$16+COUNTIF(L161:AP161,"I")*$BB$17+COUNTIF(L161:AP161,"J")*$BB$18+COUNTIF(L161:AP161,"K")*$BB$19+COUNTIF(L161:AP161,"L")*$BB$20+COUNTIF(L161:AP161,"M")*$BB$21+COUNTIF(L161:AP161,"N")*$BB$22+COUNTIF(L161:AP161,"O")*$BB$23+COUNTIF(L161:AP161,"P")*$BB$24+COUNTIF(L161:AP161,"Q")*$BB$25+COUNTIF(L161:AP161,"R")*$BB$26+COUNTIF(L161:AP161,"S")*$BB$27+COUNTIF(L161:AP161,"T")=0,"",COUNTIF(L161:AP161,"A")*BB$9+COUNTIF(L161:AP161,"B")*$BB$10+COUNTIF(L161:AP161,"C")*$BB$11+COUNTIF(L161:AP161,"D")*$BB$12+COUNTIF(L161:AP161,"E")*$BB$13+COUNTIF(L161:AP161,"F")*$BB$14+COUNTIF(L161:AP161,"G")*$BB$15+COUNTIF(L161:AP161,"H")*$BB$16+COUNTIF(L161:AP161,"I")*$BB$17+COUNTIF(L161:AP161,"J")*$BB$18+COUNTIF(L161:AP161,"K")*$BB$19+COUNTIF(L161:AP161,"L")*$BB$20+COUNTIF(L161:AP161,"M")*$BB$21+COUNTIF(L161:AP161,"N")*$BB$22+COUNTIF(L161:AP161,"O")*$BB$23+COUNTIF(L161:AP161,"P")*$BB$24+COUNTIF(L161:AP161,"Q")*$BB$25+COUNTIF(L161:AP161,"R")*$BB$26+COUNTIF(L161:AP161,"S")*$BB$27+COUNTIF(L161:AP161,"T")*$BB$28)</f>
        <v/>
      </c>
      <c r="AS160" s="263">
        <f t="shared" ref="AS160" si="367">AQ160*AS$2</f>
        <v>0</v>
      </c>
      <c r="AT160" s="267"/>
      <c r="AU160" s="274"/>
      <c r="AV160" s="226" t="e">
        <f t="shared" ref="AV160" si="368">AR160+AS160</f>
        <v>#VALUE!</v>
      </c>
    </row>
    <row r="161" spans="1:48" ht="28" customHeight="1" thickBot="1" x14ac:dyDescent="0.25">
      <c r="A161" s="233"/>
      <c r="B161" s="174"/>
      <c r="C161" s="175" t="str">
        <f>IF(B161="","",DATEDIF(B161,#REF!,"y"))</f>
        <v/>
      </c>
      <c r="D161" s="258" t="s">
        <v>87</v>
      </c>
      <c r="E161" s="259"/>
      <c r="F161" s="260"/>
      <c r="G161" s="255"/>
      <c r="H161" s="256"/>
      <c r="I161" s="256"/>
      <c r="J161" s="256"/>
      <c r="K161" s="257"/>
      <c r="L161" s="46"/>
      <c r="M161" s="46"/>
      <c r="N161" s="46"/>
      <c r="O161" s="46"/>
      <c r="P161" s="46"/>
      <c r="Q161" s="46"/>
      <c r="R161" s="46"/>
      <c r="S161" s="46"/>
      <c r="T161" s="46"/>
      <c r="U161" s="46"/>
      <c r="V161" s="46"/>
      <c r="W161" s="46"/>
      <c r="X161" s="46"/>
      <c r="Y161" s="46"/>
      <c r="Z161" s="46"/>
      <c r="AA161" s="46"/>
      <c r="AB161" s="46"/>
      <c r="AC161" s="46"/>
      <c r="AD161" s="46"/>
      <c r="AE161" s="46"/>
      <c r="AF161" s="46"/>
      <c r="AG161" s="46"/>
      <c r="AH161" s="46"/>
      <c r="AI161" s="46"/>
      <c r="AJ161" s="46"/>
      <c r="AK161" s="46"/>
      <c r="AL161" s="46"/>
      <c r="AM161" s="46"/>
      <c r="AN161" s="46"/>
      <c r="AO161" s="46"/>
      <c r="AP161" s="46"/>
      <c r="AQ161" s="262"/>
      <c r="AR161" s="262"/>
      <c r="AS161" s="264"/>
      <c r="AT161" s="268"/>
      <c r="AU161" s="275"/>
      <c r="AV161" s="227"/>
    </row>
    <row r="162" spans="1:48" ht="28" customHeight="1" thickBot="1" x14ac:dyDescent="0.25">
      <c r="A162" s="233">
        <v>78</v>
      </c>
      <c r="B162" s="234"/>
      <c r="C162" s="235"/>
      <c r="D162" s="6"/>
      <c r="E162" s="7"/>
      <c r="F162" s="7"/>
      <c r="G162" s="7"/>
      <c r="H162" s="7"/>
      <c r="I162" s="7"/>
      <c r="J162" s="7"/>
      <c r="K162" s="116" t="str">
        <f>IF(COUNTA(D162:J162)=0,"",COUNTA(D162:J162))</f>
        <v/>
      </c>
      <c r="L162" s="114" t="str">
        <f t="shared" ref="L162:AP162" si="369">IF(L$7="","",IF( HLOOKUP(L$7,$D$7:$J$219,2*$A162,FALSE)="","","○"))</f>
        <v/>
      </c>
      <c r="M162" s="114" t="str">
        <f t="shared" si="369"/>
        <v/>
      </c>
      <c r="N162" s="114" t="str">
        <f t="shared" si="369"/>
        <v/>
      </c>
      <c r="O162" s="114" t="str">
        <f t="shared" si="369"/>
        <v/>
      </c>
      <c r="P162" s="114" t="str">
        <f t="shared" si="369"/>
        <v/>
      </c>
      <c r="Q162" s="114" t="str">
        <f t="shared" si="369"/>
        <v/>
      </c>
      <c r="R162" s="114" t="str">
        <f t="shared" si="369"/>
        <v/>
      </c>
      <c r="S162" s="155" t="str">
        <f t="shared" si="369"/>
        <v/>
      </c>
      <c r="T162" s="155" t="str">
        <f t="shared" si="369"/>
        <v/>
      </c>
      <c r="U162" s="155" t="str">
        <f t="shared" si="369"/>
        <v/>
      </c>
      <c r="V162" s="155" t="str">
        <f t="shared" si="369"/>
        <v/>
      </c>
      <c r="W162" s="155" t="str">
        <f t="shared" si="369"/>
        <v/>
      </c>
      <c r="X162" s="155" t="str">
        <f t="shared" si="369"/>
        <v/>
      </c>
      <c r="Y162" s="155" t="str">
        <f t="shared" si="369"/>
        <v/>
      </c>
      <c r="Z162" s="114" t="str">
        <f t="shared" si="369"/>
        <v/>
      </c>
      <c r="AA162" s="114" t="str">
        <f t="shared" si="369"/>
        <v/>
      </c>
      <c r="AB162" s="114" t="str">
        <f t="shared" si="369"/>
        <v/>
      </c>
      <c r="AC162" s="114" t="str">
        <f t="shared" si="369"/>
        <v/>
      </c>
      <c r="AD162" s="114" t="str">
        <f t="shared" si="369"/>
        <v/>
      </c>
      <c r="AE162" s="114" t="str">
        <f t="shared" si="369"/>
        <v/>
      </c>
      <c r="AF162" s="114" t="str">
        <f t="shared" si="369"/>
        <v/>
      </c>
      <c r="AG162" s="155" t="str">
        <f t="shared" si="369"/>
        <v/>
      </c>
      <c r="AH162" s="155" t="str">
        <f t="shared" si="369"/>
        <v/>
      </c>
      <c r="AI162" s="155" t="str">
        <f t="shared" si="369"/>
        <v/>
      </c>
      <c r="AJ162" s="155" t="str">
        <f t="shared" si="369"/>
        <v/>
      </c>
      <c r="AK162" s="155" t="str">
        <f t="shared" si="369"/>
        <v/>
      </c>
      <c r="AL162" s="155" t="str">
        <f t="shared" si="369"/>
        <v/>
      </c>
      <c r="AM162" s="155" t="str">
        <f t="shared" si="369"/>
        <v/>
      </c>
      <c r="AN162" s="114" t="str">
        <f t="shared" si="369"/>
        <v/>
      </c>
      <c r="AO162" s="114" t="str">
        <f t="shared" si="369"/>
        <v/>
      </c>
      <c r="AP162" s="114" t="str">
        <f t="shared" si="369"/>
        <v/>
      </c>
      <c r="AQ162" s="261">
        <f t="shared" ref="AQ162" si="370">COUNTA(L163:AP163)</f>
        <v>0</v>
      </c>
      <c r="AR162" s="261" t="str">
        <f t="shared" ref="AR162" si="371">IF(COUNTIF(L163:AP163,"A")*BB$9+COUNTIF(L163:AP163,"B")*$BB$10+COUNTIF(L163:AP163,"C")*$BB$11+COUNTIF(L163:AP163,"D")*$BB$12+COUNTIF(L163:AP163,"E")*$BB$13+COUNTIF(L163:AP163,"F")*$BB$14+COUNTIF(L163:AP163,"G")*$BB$15+COUNTIF(L163:AP163,"H")*$BB$16+COUNTIF(L163:AP163,"I")*$BB$17+COUNTIF(L163:AP163,"J")*$BB$18+COUNTIF(L163:AP163,"K")*$BB$19+COUNTIF(L163:AP163,"L")*$BB$20+COUNTIF(L163:AP163,"M")*$BB$21+COUNTIF(L163:AP163,"N")*$BB$22+COUNTIF(L163:AP163,"O")*$BB$23+COUNTIF(L163:AP163,"P")*$BB$24+COUNTIF(L163:AP163,"Q")*$BB$25+COUNTIF(L163:AP163,"R")*$BB$26+COUNTIF(L163:AP163,"S")*$BB$27+COUNTIF(L163:AP163,"T")=0,"",COUNTIF(L163:AP163,"A")*BB$9+COUNTIF(L163:AP163,"B")*$BB$10+COUNTIF(L163:AP163,"C")*$BB$11+COUNTIF(L163:AP163,"D")*$BB$12+COUNTIF(L163:AP163,"E")*$BB$13+COUNTIF(L163:AP163,"F")*$BB$14+COUNTIF(L163:AP163,"G")*$BB$15+COUNTIF(L163:AP163,"H")*$BB$16+COUNTIF(L163:AP163,"I")*$BB$17+COUNTIF(L163:AP163,"J")*$BB$18+COUNTIF(L163:AP163,"K")*$BB$19+COUNTIF(L163:AP163,"L")*$BB$20+COUNTIF(L163:AP163,"M")*$BB$21+COUNTIF(L163:AP163,"N")*$BB$22+COUNTIF(L163:AP163,"O")*$BB$23+COUNTIF(L163:AP163,"P")*$BB$24+COUNTIF(L163:AP163,"Q")*$BB$25+COUNTIF(L163:AP163,"R")*$BB$26+COUNTIF(L163:AP163,"S")*$BB$27+COUNTIF(L163:AP163,"T")*$BB$28)</f>
        <v/>
      </c>
      <c r="AS162" s="263">
        <f t="shared" ref="AS162" si="372">AQ162*AS$2</f>
        <v>0</v>
      </c>
      <c r="AT162" s="267"/>
      <c r="AU162" s="274"/>
      <c r="AV162" s="226" t="e">
        <f t="shared" ref="AV162" si="373">AR162+AS162</f>
        <v>#VALUE!</v>
      </c>
    </row>
    <row r="163" spans="1:48" ht="28" customHeight="1" thickBot="1" x14ac:dyDescent="0.25">
      <c r="A163" s="233"/>
      <c r="B163" s="174"/>
      <c r="C163" s="175" t="str">
        <f>IF(B163="","",DATEDIF(B163,#REF!,"y"))</f>
        <v/>
      </c>
      <c r="D163" s="258" t="s">
        <v>87</v>
      </c>
      <c r="E163" s="259"/>
      <c r="F163" s="260"/>
      <c r="G163" s="255"/>
      <c r="H163" s="256"/>
      <c r="I163" s="256"/>
      <c r="J163" s="256"/>
      <c r="K163" s="257"/>
      <c r="L163" s="46"/>
      <c r="M163" s="46"/>
      <c r="N163" s="46"/>
      <c r="O163" s="46"/>
      <c r="P163" s="46"/>
      <c r="Q163" s="46"/>
      <c r="R163" s="46"/>
      <c r="S163" s="46"/>
      <c r="T163" s="46"/>
      <c r="U163" s="46"/>
      <c r="V163" s="46"/>
      <c r="W163" s="46"/>
      <c r="X163" s="46"/>
      <c r="Y163" s="46"/>
      <c r="Z163" s="46"/>
      <c r="AA163" s="46"/>
      <c r="AB163" s="46"/>
      <c r="AC163" s="46"/>
      <c r="AD163" s="46"/>
      <c r="AE163" s="46"/>
      <c r="AF163" s="46"/>
      <c r="AG163" s="46"/>
      <c r="AH163" s="46"/>
      <c r="AI163" s="46"/>
      <c r="AJ163" s="46"/>
      <c r="AK163" s="46"/>
      <c r="AL163" s="46"/>
      <c r="AM163" s="46"/>
      <c r="AN163" s="46"/>
      <c r="AO163" s="46"/>
      <c r="AP163" s="46"/>
      <c r="AQ163" s="262"/>
      <c r="AR163" s="262"/>
      <c r="AS163" s="264"/>
      <c r="AT163" s="268"/>
      <c r="AU163" s="275"/>
      <c r="AV163" s="227"/>
    </row>
    <row r="164" spans="1:48" ht="28" customHeight="1" thickBot="1" x14ac:dyDescent="0.25">
      <c r="A164" s="233">
        <v>79</v>
      </c>
      <c r="B164" s="234"/>
      <c r="C164" s="235"/>
      <c r="D164" s="6"/>
      <c r="E164" s="7"/>
      <c r="F164" s="7"/>
      <c r="G164" s="7"/>
      <c r="H164" s="7"/>
      <c r="I164" s="7"/>
      <c r="J164" s="7"/>
      <c r="K164" s="116" t="str">
        <f>IF(COUNTA(D164:J164)=0,"",COUNTA(D164:J164))</f>
        <v/>
      </c>
      <c r="L164" s="114" t="str">
        <f t="shared" ref="L164:AP164" si="374">IF(L$7="","",IF( HLOOKUP(L$7,$D$7:$J$219,2*$A164,FALSE)="","","○"))</f>
        <v/>
      </c>
      <c r="M164" s="114" t="str">
        <f t="shared" si="374"/>
        <v/>
      </c>
      <c r="N164" s="114" t="str">
        <f t="shared" si="374"/>
        <v/>
      </c>
      <c r="O164" s="114" t="str">
        <f t="shared" si="374"/>
        <v/>
      </c>
      <c r="P164" s="114" t="str">
        <f t="shared" si="374"/>
        <v/>
      </c>
      <c r="Q164" s="114" t="str">
        <f t="shared" si="374"/>
        <v/>
      </c>
      <c r="R164" s="114" t="str">
        <f t="shared" si="374"/>
        <v/>
      </c>
      <c r="S164" s="155" t="str">
        <f t="shared" si="374"/>
        <v/>
      </c>
      <c r="T164" s="155" t="str">
        <f t="shared" si="374"/>
        <v/>
      </c>
      <c r="U164" s="155" t="str">
        <f t="shared" si="374"/>
        <v/>
      </c>
      <c r="V164" s="155" t="str">
        <f t="shared" si="374"/>
        <v/>
      </c>
      <c r="W164" s="155" t="str">
        <f t="shared" si="374"/>
        <v/>
      </c>
      <c r="X164" s="155" t="str">
        <f t="shared" si="374"/>
        <v/>
      </c>
      <c r="Y164" s="155" t="str">
        <f t="shared" si="374"/>
        <v/>
      </c>
      <c r="Z164" s="114" t="str">
        <f t="shared" si="374"/>
        <v/>
      </c>
      <c r="AA164" s="114" t="str">
        <f t="shared" si="374"/>
        <v/>
      </c>
      <c r="AB164" s="114" t="str">
        <f t="shared" si="374"/>
        <v/>
      </c>
      <c r="AC164" s="114" t="str">
        <f t="shared" si="374"/>
        <v/>
      </c>
      <c r="AD164" s="114" t="str">
        <f t="shared" si="374"/>
        <v/>
      </c>
      <c r="AE164" s="114" t="str">
        <f t="shared" si="374"/>
        <v/>
      </c>
      <c r="AF164" s="114" t="str">
        <f t="shared" si="374"/>
        <v/>
      </c>
      <c r="AG164" s="155" t="str">
        <f t="shared" si="374"/>
        <v/>
      </c>
      <c r="AH164" s="155" t="str">
        <f t="shared" si="374"/>
        <v/>
      </c>
      <c r="AI164" s="155" t="str">
        <f t="shared" si="374"/>
        <v/>
      </c>
      <c r="AJ164" s="155" t="str">
        <f t="shared" si="374"/>
        <v/>
      </c>
      <c r="AK164" s="155" t="str">
        <f t="shared" si="374"/>
        <v/>
      </c>
      <c r="AL164" s="155" t="str">
        <f t="shared" si="374"/>
        <v/>
      </c>
      <c r="AM164" s="155" t="str">
        <f t="shared" si="374"/>
        <v/>
      </c>
      <c r="AN164" s="114" t="str">
        <f t="shared" si="374"/>
        <v/>
      </c>
      <c r="AO164" s="114" t="str">
        <f t="shared" si="374"/>
        <v/>
      </c>
      <c r="AP164" s="114" t="str">
        <f t="shared" si="374"/>
        <v/>
      </c>
      <c r="AQ164" s="261">
        <f t="shared" ref="AQ164" si="375">COUNTA(L165:AP165)</f>
        <v>0</v>
      </c>
      <c r="AR164" s="261" t="str">
        <f t="shared" ref="AR164" si="376">IF(COUNTIF(L165:AP165,"A")*BB$9+COUNTIF(L165:AP165,"B")*$BB$10+COUNTIF(L165:AP165,"C")*$BB$11+COUNTIF(L165:AP165,"D")*$BB$12+COUNTIF(L165:AP165,"E")*$BB$13+COUNTIF(L165:AP165,"F")*$BB$14+COUNTIF(L165:AP165,"G")*$BB$15+COUNTIF(L165:AP165,"H")*$BB$16+COUNTIF(L165:AP165,"I")*$BB$17+COUNTIF(L165:AP165,"J")*$BB$18+COUNTIF(L165:AP165,"K")*$BB$19+COUNTIF(L165:AP165,"L")*$BB$20+COUNTIF(L165:AP165,"M")*$BB$21+COUNTIF(L165:AP165,"N")*$BB$22+COUNTIF(L165:AP165,"O")*$BB$23+COUNTIF(L165:AP165,"P")*$BB$24+COUNTIF(L165:AP165,"Q")*$BB$25+COUNTIF(L165:AP165,"R")*$BB$26+COUNTIF(L165:AP165,"S")*$BB$27+COUNTIF(L165:AP165,"T")=0,"",COUNTIF(L165:AP165,"A")*BB$9+COUNTIF(L165:AP165,"B")*$BB$10+COUNTIF(L165:AP165,"C")*$BB$11+COUNTIF(L165:AP165,"D")*$BB$12+COUNTIF(L165:AP165,"E")*$BB$13+COUNTIF(L165:AP165,"F")*$BB$14+COUNTIF(L165:AP165,"G")*$BB$15+COUNTIF(L165:AP165,"H")*$BB$16+COUNTIF(L165:AP165,"I")*$BB$17+COUNTIF(L165:AP165,"J")*$BB$18+COUNTIF(L165:AP165,"K")*$BB$19+COUNTIF(L165:AP165,"L")*$BB$20+COUNTIF(L165:AP165,"M")*$BB$21+COUNTIF(L165:AP165,"N")*$BB$22+COUNTIF(L165:AP165,"O")*$BB$23+COUNTIF(L165:AP165,"P")*$BB$24+COUNTIF(L165:AP165,"Q")*$BB$25+COUNTIF(L165:AP165,"R")*$BB$26+COUNTIF(L165:AP165,"S")*$BB$27+COUNTIF(L165:AP165,"T")*$BB$28)</f>
        <v/>
      </c>
      <c r="AS164" s="263">
        <f t="shared" ref="AS164" si="377">AQ164*AS$2</f>
        <v>0</v>
      </c>
      <c r="AT164" s="267"/>
      <c r="AU164" s="274"/>
      <c r="AV164" s="226" t="e">
        <f t="shared" ref="AV164" si="378">AR164+AS164</f>
        <v>#VALUE!</v>
      </c>
    </row>
    <row r="165" spans="1:48" ht="28" customHeight="1" thickBot="1" x14ac:dyDescent="0.25">
      <c r="A165" s="233"/>
      <c r="B165" s="174"/>
      <c r="C165" s="175" t="str">
        <f>IF(B165="","",DATEDIF(B165,#REF!,"y"))</f>
        <v/>
      </c>
      <c r="D165" s="258" t="s">
        <v>87</v>
      </c>
      <c r="E165" s="259"/>
      <c r="F165" s="260"/>
      <c r="G165" s="255"/>
      <c r="H165" s="256"/>
      <c r="I165" s="256"/>
      <c r="J165" s="256"/>
      <c r="K165" s="257"/>
      <c r="L165" s="46"/>
      <c r="M165" s="46"/>
      <c r="N165" s="46"/>
      <c r="O165" s="46"/>
      <c r="P165" s="46"/>
      <c r="Q165" s="46"/>
      <c r="R165" s="46"/>
      <c r="S165" s="46"/>
      <c r="T165" s="46"/>
      <c r="U165" s="46"/>
      <c r="V165" s="46"/>
      <c r="W165" s="46"/>
      <c r="X165" s="46"/>
      <c r="Y165" s="46"/>
      <c r="Z165" s="46"/>
      <c r="AA165" s="46"/>
      <c r="AB165" s="46"/>
      <c r="AC165" s="46"/>
      <c r="AD165" s="46"/>
      <c r="AE165" s="46"/>
      <c r="AF165" s="46"/>
      <c r="AG165" s="46"/>
      <c r="AH165" s="46"/>
      <c r="AI165" s="46"/>
      <c r="AJ165" s="46"/>
      <c r="AK165" s="46"/>
      <c r="AL165" s="46"/>
      <c r="AM165" s="46"/>
      <c r="AN165" s="46"/>
      <c r="AO165" s="46"/>
      <c r="AP165" s="46"/>
      <c r="AQ165" s="262"/>
      <c r="AR165" s="262"/>
      <c r="AS165" s="264"/>
      <c r="AT165" s="268"/>
      <c r="AU165" s="275"/>
      <c r="AV165" s="227"/>
    </row>
    <row r="166" spans="1:48" ht="28" customHeight="1" thickBot="1" x14ac:dyDescent="0.25">
      <c r="A166" s="233">
        <v>80</v>
      </c>
      <c r="B166" s="234"/>
      <c r="C166" s="235"/>
      <c r="D166" s="6"/>
      <c r="E166" s="7"/>
      <c r="F166" s="7"/>
      <c r="G166" s="7"/>
      <c r="H166" s="7"/>
      <c r="I166" s="7"/>
      <c r="J166" s="7"/>
      <c r="K166" s="116" t="str">
        <f>IF(COUNTA(D166:J166)=0,"",COUNTA(D166:J166))</f>
        <v/>
      </c>
      <c r="L166" s="114" t="str">
        <f t="shared" ref="L166:AP166" si="379">IF(L$7="","",IF( HLOOKUP(L$7,$D$7:$J$219,2*$A166,FALSE)="","","○"))</f>
        <v/>
      </c>
      <c r="M166" s="114" t="str">
        <f t="shared" si="379"/>
        <v/>
      </c>
      <c r="N166" s="114" t="str">
        <f t="shared" si="379"/>
        <v/>
      </c>
      <c r="O166" s="114" t="str">
        <f t="shared" si="379"/>
        <v/>
      </c>
      <c r="P166" s="114" t="str">
        <f t="shared" si="379"/>
        <v/>
      </c>
      <c r="Q166" s="114" t="str">
        <f t="shared" si="379"/>
        <v/>
      </c>
      <c r="R166" s="114" t="str">
        <f t="shared" si="379"/>
        <v/>
      </c>
      <c r="S166" s="155" t="str">
        <f t="shared" si="379"/>
        <v/>
      </c>
      <c r="T166" s="155" t="str">
        <f t="shared" si="379"/>
        <v/>
      </c>
      <c r="U166" s="155" t="str">
        <f t="shared" si="379"/>
        <v/>
      </c>
      <c r="V166" s="155" t="str">
        <f t="shared" si="379"/>
        <v/>
      </c>
      <c r="W166" s="155" t="str">
        <f t="shared" si="379"/>
        <v/>
      </c>
      <c r="X166" s="155" t="str">
        <f t="shared" si="379"/>
        <v/>
      </c>
      <c r="Y166" s="155" t="str">
        <f t="shared" si="379"/>
        <v/>
      </c>
      <c r="Z166" s="114" t="str">
        <f t="shared" si="379"/>
        <v/>
      </c>
      <c r="AA166" s="114" t="str">
        <f t="shared" si="379"/>
        <v/>
      </c>
      <c r="AB166" s="114" t="str">
        <f t="shared" si="379"/>
        <v/>
      </c>
      <c r="AC166" s="114" t="str">
        <f t="shared" si="379"/>
        <v/>
      </c>
      <c r="AD166" s="114" t="str">
        <f t="shared" si="379"/>
        <v/>
      </c>
      <c r="AE166" s="114" t="str">
        <f t="shared" si="379"/>
        <v/>
      </c>
      <c r="AF166" s="114" t="str">
        <f t="shared" si="379"/>
        <v/>
      </c>
      <c r="AG166" s="155" t="str">
        <f t="shared" si="379"/>
        <v/>
      </c>
      <c r="AH166" s="155" t="str">
        <f t="shared" si="379"/>
        <v/>
      </c>
      <c r="AI166" s="155" t="str">
        <f t="shared" si="379"/>
        <v/>
      </c>
      <c r="AJ166" s="155" t="str">
        <f t="shared" si="379"/>
        <v/>
      </c>
      <c r="AK166" s="155" t="str">
        <f t="shared" si="379"/>
        <v/>
      </c>
      <c r="AL166" s="155" t="str">
        <f t="shared" si="379"/>
        <v/>
      </c>
      <c r="AM166" s="155" t="str">
        <f t="shared" si="379"/>
        <v/>
      </c>
      <c r="AN166" s="114" t="str">
        <f t="shared" si="379"/>
        <v/>
      </c>
      <c r="AO166" s="114" t="str">
        <f t="shared" si="379"/>
        <v/>
      </c>
      <c r="AP166" s="114" t="str">
        <f t="shared" si="379"/>
        <v/>
      </c>
      <c r="AQ166" s="261">
        <f t="shared" ref="AQ166" si="380">COUNTA(L167:AP167)</f>
        <v>0</v>
      </c>
      <c r="AR166" s="261" t="str">
        <f t="shared" ref="AR166" si="381">IF(COUNTIF(L167:AP167,"A")*BB$9+COUNTIF(L167:AP167,"B")*$BB$10+COUNTIF(L167:AP167,"C")*$BB$11+COUNTIF(L167:AP167,"D")*$BB$12+COUNTIF(L167:AP167,"E")*$BB$13+COUNTIF(L167:AP167,"F")*$BB$14+COUNTIF(L167:AP167,"G")*$BB$15+COUNTIF(L167:AP167,"H")*$BB$16+COUNTIF(L167:AP167,"I")*$BB$17+COUNTIF(L167:AP167,"J")*$BB$18+COUNTIF(L167:AP167,"K")*$BB$19+COUNTIF(L167:AP167,"L")*$BB$20+COUNTIF(L167:AP167,"M")*$BB$21+COUNTIF(L167:AP167,"N")*$BB$22+COUNTIF(L167:AP167,"O")*$BB$23+COUNTIF(L167:AP167,"P")*$BB$24+COUNTIF(L167:AP167,"Q")*$BB$25+COUNTIF(L167:AP167,"R")*$BB$26+COUNTIF(L167:AP167,"S")*$BB$27+COUNTIF(L167:AP167,"T")=0,"",COUNTIF(L167:AP167,"A")*BB$9+COUNTIF(L167:AP167,"B")*$BB$10+COUNTIF(L167:AP167,"C")*$BB$11+COUNTIF(L167:AP167,"D")*$BB$12+COUNTIF(L167:AP167,"E")*$BB$13+COUNTIF(L167:AP167,"F")*$BB$14+COUNTIF(L167:AP167,"G")*$BB$15+COUNTIF(L167:AP167,"H")*$BB$16+COUNTIF(L167:AP167,"I")*$BB$17+COUNTIF(L167:AP167,"J")*$BB$18+COUNTIF(L167:AP167,"K")*$BB$19+COUNTIF(L167:AP167,"L")*$BB$20+COUNTIF(L167:AP167,"M")*$BB$21+COUNTIF(L167:AP167,"N")*$BB$22+COUNTIF(L167:AP167,"O")*$BB$23+COUNTIF(L167:AP167,"P")*$BB$24+COUNTIF(L167:AP167,"Q")*$BB$25+COUNTIF(L167:AP167,"R")*$BB$26+COUNTIF(L167:AP167,"S")*$BB$27+COUNTIF(L167:AP167,"T")*$BB$28)</f>
        <v/>
      </c>
      <c r="AS166" s="263">
        <f t="shared" ref="AS166" si="382">AQ166*AS$2</f>
        <v>0</v>
      </c>
      <c r="AT166" s="267"/>
      <c r="AU166" s="274"/>
      <c r="AV166" s="226" t="e">
        <f t="shared" ref="AV166" si="383">AR166+AS166</f>
        <v>#VALUE!</v>
      </c>
    </row>
    <row r="167" spans="1:48" ht="28" customHeight="1" thickBot="1" x14ac:dyDescent="0.25">
      <c r="A167" s="233"/>
      <c r="B167" s="174"/>
      <c r="C167" s="175" t="str">
        <f>IF(B167="","",DATEDIF(B167,#REF!,"y"))</f>
        <v/>
      </c>
      <c r="D167" s="258" t="s">
        <v>87</v>
      </c>
      <c r="E167" s="259"/>
      <c r="F167" s="260"/>
      <c r="G167" s="255"/>
      <c r="H167" s="256"/>
      <c r="I167" s="256"/>
      <c r="J167" s="256"/>
      <c r="K167" s="257"/>
      <c r="L167" s="46"/>
      <c r="M167" s="46"/>
      <c r="N167" s="46"/>
      <c r="O167" s="46"/>
      <c r="P167" s="46"/>
      <c r="Q167" s="46"/>
      <c r="R167" s="46"/>
      <c r="S167" s="46"/>
      <c r="T167" s="46"/>
      <c r="U167" s="46"/>
      <c r="V167" s="46"/>
      <c r="W167" s="46"/>
      <c r="X167" s="46"/>
      <c r="Y167" s="46"/>
      <c r="Z167" s="46"/>
      <c r="AA167" s="46"/>
      <c r="AB167" s="46"/>
      <c r="AC167" s="46"/>
      <c r="AD167" s="46"/>
      <c r="AE167" s="46"/>
      <c r="AF167" s="46"/>
      <c r="AG167" s="46"/>
      <c r="AH167" s="46"/>
      <c r="AI167" s="46"/>
      <c r="AJ167" s="46"/>
      <c r="AK167" s="46"/>
      <c r="AL167" s="46"/>
      <c r="AM167" s="46"/>
      <c r="AN167" s="46"/>
      <c r="AO167" s="46"/>
      <c r="AP167" s="46"/>
      <c r="AQ167" s="262"/>
      <c r="AR167" s="262"/>
      <c r="AS167" s="264"/>
      <c r="AT167" s="268"/>
      <c r="AU167" s="275"/>
      <c r="AV167" s="227"/>
    </row>
    <row r="168" spans="1:48" ht="28" customHeight="1" thickBot="1" x14ac:dyDescent="0.25">
      <c r="A168" s="233">
        <v>81</v>
      </c>
      <c r="B168" s="234"/>
      <c r="C168" s="235"/>
      <c r="D168" s="6"/>
      <c r="E168" s="7"/>
      <c r="F168" s="7"/>
      <c r="G168" s="7"/>
      <c r="H168" s="7"/>
      <c r="I168" s="7"/>
      <c r="J168" s="7"/>
      <c r="K168" s="116" t="str">
        <f>IF(COUNTA(D168:J168)=0,"",COUNTA(D168:J168))</f>
        <v/>
      </c>
      <c r="L168" s="114" t="str">
        <f t="shared" ref="L168:AP168" si="384">IF(L$7="","",IF( HLOOKUP(L$7,$D$7:$J$219,2*$A168,FALSE)="","","○"))</f>
        <v/>
      </c>
      <c r="M168" s="114" t="str">
        <f t="shared" si="384"/>
        <v/>
      </c>
      <c r="N168" s="114" t="str">
        <f t="shared" si="384"/>
        <v/>
      </c>
      <c r="O168" s="114" t="str">
        <f t="shared" si="384"/>
        <v/>
      </c>
      <c r="P168" s="114" t="str">
        <f t="shared" si="384"/>
        <v/>
      </c>
      <c r="Q168" s="114" t="str">
        <f t="shared" si="384"/>
        <v/>
      </c>
      <c r="R168" s="114" t="str">
        <f t="shared" si="384"/>
        <v/>
      </c>
      <c r="S168" s="155" t="str">
        <f t="shared" si="384"/>
        <v/>
      </c>
      <c r="T168" s="155" t="str">
        <f t="shared" si="384"/>
        <v/>
      </c>
      <c r="U168" s="155" t="str">
        <f t="shared" si="384"/>
        <v/>
      </c>
      <c r="V168" s="155" t="str">
        <f t="shared" si="384"/>
        <v/>
      </c>
      <c r="W168" s="155" t="str">
        <f t="shared" si="384"/>
        <v/>
      </c>
      <c r="X168" s="155" t="str">
        <f t="shared" si="384"/>
        <v/>
      </c>
      <c r="Y168" s="155" t="str">
        <f t="shared" si="384"/>
        <v/>
      </c>
      <c r="Z168" s="114" t="str">
        <f t="shared" si="384"/>
        <v/>
      </c>
      <c r="AA168" s="114" t="str">
        <f t="shared" si="384"/>
        <v/>
      </c>
      <c r="AB168" s="114" t="str">
        <f t="shared" si="384"/>
        <v/>
      </c>
      <c r="AC168" s="114" t="str">
        <f t="shared" si="384"/>
        <v/>
      </c>
      <c r="AD168" s="114" t="str">
        <f t="shared" si="384"/>
        <v/>
      </c>
      <c r="AE168" s="114" t="str">
        <f t="shared" si="384"/>
        <v/>
      </c>
      <c r="AF168" s="114" t="str">
        <f t="shared" si="384"/>
        <v/>
      </c>
      <c r="AG168" s="155" t="str">
        <f t="shared" si="384"/>
        <v/>
      </c>
      <c r="AH168" s="155" t="str">
        <f t="shared" si="384"/>
        <v/>
      </c>
      <c r="AI168" s="155" t="str">
        <f t="shared" si="384"/>
        <v/>
      </c>
      <c r="AJ168" s="155" t="str">
        <f t="shared" si="384"/>
        <v/>
      </c>
      <c r="AK168" s="155" t="str">
        <f t="shared" si="384"/>
        <v/>
      </c>
      <c r="AL168" s="155" t="str">
        <f t="shared" si="384"/>
        <v/>
      </c>
      <c r="AM168" s="155" t="str">
        <f t="shared" si="384"/>
        <v/>
      </c>
      <c r="AN168" s="114" t="str">
        <f t="shared" si="384"/>
        <v/>
      </c>
      <c r="AO168" s="114" t="str">
        <f t="shared" si="384"/>
        <v/>
      </c>
      <c r="AP168" s="114" t="str">
        <f t="shared" si="384"/>
        <v/>
      </c>
      <c r="AQ168" s="261">
        <f t="shared" ref="AQ168" si="385">COUNTA(L169:AP169)</f>
        <v>0</v>
      </c>
      <c r="AR168" s="261" t="str">
        <f t="shared" ref="AR168" si="386">IF(COUNTIF(L169:AP169,"A")*BB$9+COUNTIF(L169:AP169,"B")*$BB$10+COUNTIF(L169:AP169,"C")*$BB$11+COUNTIF(L169:AP169,"D")*$BB$12+COUNTIF(L169:AP169,"E")*$BB$13+COUNTIF(L169:AP169,"F")*$BB$14+COUNTIF(L169:AP169,"G")*$BB$15+COUNTIF(L169:AP169,"H")*$BB$16+COUNTIF(L169:AP169,"I")*$BB$17+COUNTIF(L169:AP169,"J")*$BB$18+COUNTIF(L169:AP169,"K")*$BB$19+COUNTIF(L169:AP169,"L")*$BB$20+COUNTIF(L169:AP169,"M")*$BB$21+COUNTIF(L169:AP169,"N")*$BB$22+COUNTIF(L169:AP169,"O")*$BB$23+COUNTIF(L169:AP169,"P")*$BB$24+COUNTIF(L169:AP169,"Q")*$BB$25+COUNTIF(L169:AP169,"R")*$BB$26+COUNTIF(L169:AP169,"S")*$BB$27+COUNTIF(L169:AP169,"T")=0,"",COUNTIF(L169:AP169,"A")*BB$9+COUNTIF(L169:AP169,"B")*$BB$10+COUNTIF(L169:AP169,"C")*$BB$11+COUNTIF(L169:AP169,"D")*$BB$12+COUNTIF(L169:AP169,"E")*$BB$13+COUNTIF(L169:AP169,"F")*$BB$14+COUNTIF(L169:AP169,"G")*$BB$15+COUNTIF(L169:AP169,"H")*$BB$16+COUNTIF(L169:AP169,"I")*$BB$17+COUNTIF(L169:AP169,"J")*$BB$18+COUNTIF(L169:AP169,"K")*$BB$19+COUNTIF(L169:AP169,"L")*$BB$20+COUNTIF(L169:AP169,"M")*$BB$21+COUNTIF(L169:AP169,"N")*$BB$22+COUNTIF(L169:AP169,"O")*$BB$23+COUNTIF(L169:AP169,"P")*$BB$24+COUNTIF(L169:AP169,"Q")*$BB$25+COUNTIF(L169:AP169,"R")*$BB$26+COUNTIF(L169:AP169,"S")*$BB$27+COUNTIF(L169:AP169,"T")*$BB$28)</f>
        <v/>
      </c>
      <c r="AS168" s="263">
        <f t="shared" ref="AS168" si="387">AQ168*AS$2</f>
        <v>0</v>
      </c>
      <c r="AT168" s="267"/>
      <c r="AU168" s="274"/>
      <c r="AV168" s="226" t="e">
        <f t="shared" ref="AV168" si="388">AR168+AS168</f>
        <v>#VALUE!</v>
      </c>
    </row>
    <row r="169" spans="1:48" ht="28" customHeight="1" thickBot="1" x14ac:dyDescent="0.25">
      <c r="A169" s="233"/>
      <c r="B169" s="174"/>
      <c r="C169" s="175" t="str">
        <f>IF(B169="","",DATEDIF(B169,#REF!,"y"))</f>
        <v/>
      </c>
      <c r="D169" s="258" t="s">
        <v>87</v>
      </c>
      <c r="E169" s="259"/>
      <c r="F169" s="260"/>
      <c r="G169" s="255"/>
      <c r="H169" s="256"/>
      <c r="I169" s="256"/>
      <c r="J169" s="256"/>
      <c r="K169" s="257"/>
      <c r="L169" s="46"/>
      <c r="M169" s="46"/>
      <c r="N169" s="46"/>
      <c r="O169" s="46"/>
      <c r="P169" s="46"/>
      <c r="Q169" s="46"/>
      <c r="R169" s="46"/>
      <c r="S169" s="46"/>
      <c r="T169" s="46"/>
      <c r="U169" s="46"/>
      <c r="V169" s="46"/>
      <c r="W169" s="46"/>
      <c r="X169" s="46"/>
      <c r="Y169" s="46"/>
      <c r="Z169" s="46"/>
      <c r="AA169" s="46"/>
      <c r="AB169" s="46"/>
      <c r="AC169" s="46"/>
      <c r="AD169" s="46"/>
      <c r="AE169" s="46"/>
      <c r="AF169" s="46"/>
      <c r="AG169" s="46"/>
      <c r="AH169" s="46"/>
      <c r="AI169" s="46"/>
      <c r="AJ169" s="46"/>
      <c r="AK169" s="46"/>
      <c r="AL169" s="46"/>
      <c r="AM169" s="46"/>
      <c r="AN169" s="46"/>
      <c r="AO169" s="46"/>
      <c r="AP169" s="46"/>
      <c r="AQ169" s="262"/>
      <c r="AR169" s="262"/>
      <c r="AS169" s="264"/>
      <c r="AT169" s="268"/>
      <c r="AU169" s="275"/>
      <c r="AV169" s="227"/>
    </row>
    <row r="170" spans="1:48" ht="28" customHeight="1" thickBot="1" x14ac:dyDescent="0.25">
      <c r="A170" s="233">
        <v>82</v>
      </c>
      <c r="B170" s="234"/>
      <c r="C170" s="235"/>
      <c r="D170" s="6"/>
      <c r="E170" s="7"/>
      <c r="F170" s="7"/>
      <c r="G170" s="7"/>
      <c r="H170" s="7"/>
      <c r="I170" s="7"/>
      <c r="J170" s="7"/>
      <c r="K170" s="116" t="str">
        <f>IF(COUNTA(D170:J170)=0,"",COUNTA(D170:J170))</f>
        <v/>
      </c>
      <c r="L170" s="114" t="str">
        <f t="shared" ref="L170:AP170" si="389">IF(L$7="","",IF( HLOOKUP(L$7,$D$7:$J$219,2*$A170,FALSE)="","","○"))</f>
        <v/>
      </c>
      <c r="M170" s="114" t="str">
        <f t="shared" si="389"/>
        <v/>
      </c>
      <c r="N170" s="114" t="str">
        <f t="shared" si="389"/>
        <v/>
      </c>
      <c r="O170" s="114" t="str">
        <f t="shared" si="389"/>
        <v/>
      </c>
      <c r="P170" s="114" t="str">
        <f t="shared" si="389"/>
        <v/>
      </c>
      <c r="Q170" s="114" t="str">
        <f t="shared" si="389"/>
        <v/>
      </c>
      <c r="R170" s="114" t="str">
        <f t="shared" si="389"/>
        <v/>
      </c>
      <c r="S170" s="155" t="str">
        <f t="shared" si="389"/>
        <v/>
      </c>
      <c r="T170" s="155" t="str">
        <f t="shared" si="389"/>
        <v/>
      </c>
      <c r="U170" s="155" t="str">
        <f t="shared" si="389"/>
        <v/>
      </c>
      <c r="V170" s="155" t="str">
        <f t="shared" si="389"/>
        <v/>
      </c>
      <c r="W170" s="155" t="str">
        <f t="shared" si="389"/>
        <v/>
      </c>
      <c r="X170" s="155" t="str">
        <f t="shared" si="389"/>
        <v/>
      </c>
      <c r="Y170" s="155" t="str">
        <f t="shared" si="389"/>
        <v/>
      </c>
      <c r="Z170" s="114" t="str">
        <f t="shared" si="389"/>
        <v/>
      </c>
      <c r="AA170" s="114" t="str">
        <f t="shared" si="389"/>
        <v/>
      </c>
      <c r="AB170" s="114" t="str">
        <f t="shared" si="389"/>
        <v/>
      </c>
      <c r="AC170" s="114" t="str">
        <f t="shared" si="389"/>
        <v/>
      </c>
      <c r="AD170" s="114" t="str">
        <f t="shared" si="389"/>
        <v/>
      </c>
      <c r="AE170" s="114" t="str">
        <f t="shared" si="389"/>
        <v/>
      </c>
      <c r="AF170" s="114" t="str">
        <f t="shared" si="389"/>
        <v/>
      </c>
      <c r="AG170" s="155" t="str">
        <f t="shared" si="389"/>
        <v/>
      </c>
      <c r="AH170" s="155" t="str">
        <f t="shared" si="389"/>
        <v/>
      </c>
      <c r="AI170" s="155" t="str">
        <f t="shared" si="389"/>
        <v/>
      </c>
      <c r="AJ170" s="155" t="str">
        <f t="shared" si="389"/>
        <v/>
      </c>
      <c r="AK170" s="155" t="str">
        <f t="shared" si="389"/>
        <v/>
      </c>
      <c r="AL170" s="155" t="str">
        <f t="shared" si="389"/>
        <v/>
      </c>
      <c r="AM170" s="155" t="str">
        <f t="shared" si="389"/>
        <v/>
      </c>
      <c r="AN170" s="114" t="str">
        <f t="shared" si="389"/>
        <v/>
      </c>
      <c r="AO170" s="114" t="str">
        <f t="shared" si="389"/>
        <v/>
      </c>
      <c r="AP170" s="114" t="str">
        <f t="shared" si="389"/>
        <v/>
      </c>
      <c r="AQ170" s="261">
        <f t="shared" ref="AQ170" si="390">COUNTA(L171:AP171)</f>
        <v>0</v>
      </c>
      <c r="AR170" s="261" t="str">
        <f t="shared" ref="AR170" si="391">IF(COUNTIF(L171:AP171,"A")*BB$9+COUNTIF(L171:AP171,"B")*$BB$10+COUNTIF(L171:AP171,"C")*$BB$11+COUNTIF(L171:AP171,"D")*$BB$12+COUNTIF(L171:AP171,"E")*$BB$13+COUNTIF(L171:AP171,"F")*$BB$14+COUNTIF(L171:AP171,"G")*$BB$15+COUNTIF(L171:AP171,"H")*$BB$16+COUNTIF(L171:AP171,"I")*$BB$17+COUNTIF(L171:AP171,"J")*$BB$18+COUNTIF(L171:AP171,"K")*$BB$19+COUNTIF(L171:AP171,"L")*$BB$20+COUNTIF(L171:AP171,"M")*$BB$21+COUNTIF(L171:AP171,"N")*$BB$22+COUNTIF(L171:AP171,"O")*$BB$23+COUNTIF(L171:AP171,"P")*$BB$24+COUNTIF(L171:AP171,"Q")*$BB$25+COUNTIF(L171:AP171,"R")*$BB$26+COUNTIF(L171:AP171,"S")*$BB$27+COUNTIF(L171:AP171,"T")=0,"",COUNTIF(L171:AP171,"A")*BB$9+COUNTIF(L171:AP171,"B")*$BB$10+COUNTIF(L171:AP171,"C")*$BB$11+COUNTIF(L171:AP171,"D")*$BB$12+COUNTIF(L171:AP171,"E")*$BB$13+COUNTIF(L171:AP171,"F")*$BB$14+COUNTIF(L171:AP171,"G")*$BB$15+COUNTIF(L171:AP171,"H")*$BB$16+COUNTIF(L171:AP171,"I")*$BB$17+COUNTIF(L171:AP171,"J")*$BB$18+COUNTIF(L171:AP171,"K")*$BB$19+COUNTIF(L171:AP171,"L")*$BB$20+COUNTIF(L171:AP171,"M")*$BB$21+COUNTIF(L171:AP171,"N")*$BB$22+COUNTIF(L171:AP171,"O")*$BB$23+COUNTIF(L171:AP171,"P")*$BB$24+COUNTIF(L171:AP171,"Q")*$BB$25+COUNTIF(L171:AP171,"R")*$BB$26+COUNTIF(L171:AP171,"S")*$BB$27+COUNTIF(L171:AP171,"T")*$BB$28)</f>
        <v/>
      </c>
      <c r="AS170" s="263">
        <f t="shared" ref="AS170" si="392">AQ170*AS$2</f>
        <v>0</v>
      </c>
      <c r="AT170" s="267"/>
      <c r="AU170" s="274"/>
      <c r="AV170" s="226" t="e">
        <f t="shared" ref="AV170" si="393">AR170+AS170</f>
        <v>#VALUE!</v>
      </c>
    </row>
    <row r="171" spans="1:48" ht="28" customHeight="1" thickBot="1" x14ac:dyDescent="0.25">
      <c r="A171" s="233"/>
      <c r="B171" s="174"/>
      <c r="C171" s="175" t="str">
        <f>IF(B171="","",DATEDIF(B171,#REF!,"y"))</f>
        <v/>
      </c>
      <c r="D171" s="258" t="s">
        <v>87</v>
      </c>
      <c r="E171" s="259"/>
      <c r="F171" s="260"/>
      <c r="G171" s="255"/>
      <c r="H171" s="256"/>
      <c r="I171" s="256"/>
      <c r="J171" s="256"/>
      <c r="K171" s="257"/>
      <c r="L171" s="46"/>
      <c r="M171" s="46"/>
      <c r="N171" s="46"/>
      <c r="O171" s="46"/>
      <c r="P171" s="46"/>
      <c r="Q171" s="46"/>
      <c r="R171" s="46"/>
      <c r="S171" s="46"/>
      <c r="T171" s="46"/>
      <c r="U171" s="46"/>
      <c r="V171" s="46"/>
      <c r="W171" s="46"/>
      <c r="X171" s="46"/>
      <c r="Y171" s="46"/>
      <c r="Z171" s="46"/>
      <c r="AA171" s="46"/>
      <c r="AB171" s="46"/>
      <c r="AC171" s="46"/>
      <c r="AD171" s="46"/>
      <c r="AE171" s="46"/>
      <c r="AF171" s="46"/>
      <c r="AG171" s="46"/>
      <c r="AH171" s="46"/>
      <c r="AI171" s="46"/>
      <c r="AJ171" s="46"/>
      <c r="AK171" s="46"/>
      <c r="AL171" s="46"/>
      <c r="AM171" s="46"/>
      <c r="AN171" s="46"/>
      <c r="AO171" s="46"/>
      <c r="AP171" s="46"/>
      <c r="AQ171" s="262"/>
      <c r="AR171" s="262"/>
      <c r="AS171" s="264"/>
      <c r="AT171" s="268"/>
      <c r="AU171" s="275"/>
      <c r="AV171" s="227"/>
    </row>
    <row r="172" spans="1:48" ht="28" customHeight="1" thickBot="1" x14ac:dyDescent="0.25">
      <c r="A172" s="233">
        <v>83</v>
      </c>
      <c r="B172" s="234"/>
      <c r="C172" s="235"/>
      <c r="D172" s="6"/>
      <c r="E172" s="7"/>
      <c r="F172" s="7"/>
      <c r="G172" s="7"/>
      <c r="H172" s="7"/>
      <c r="I172" s="7"/>
      <c r="J172" s="7"/>
      <c r="K172" s="116" t="str">
        <f>IF(COUNTA(D172:J172)=0,"",COUNTA(D172:J172))</f>
        <v/>
      </c>
      <c r="L172" s="114" t="str">
        <f t="shared" ref="L172:AP172" si="394">IF(L$7="","",IF( HLOOKUP(L$7,$D$7:$J$219,2*$A172,FALSE)="","","○"))</f>
        <v/>
      </c>
      <c r="M172" s="114" t="str">
        <f t="shared" si="394"/>
        <v/>
      </c>
      <c r="N172" s="114" t="str">
        <f t="shared" si="394"/>
        <v/>
      </c>
      <c r="O172" s="114" t="str">
        <f t="shared" si="394"/>
        <v/>
      </c>
      <c r="P172" s="114" t="str">
        <f t="shared" si="394"/>
        <v/>
      </c>
      <c r="Q172" s="114" t="str">
        <f t="shared" si="394"/>
        <v/>
      </c>
      <c r="R172" s="114" t="str">
        <f t="shared" si="394"/>
        <v/>
      </c>
      <c r="S172" s="155" t="str">
        <f t="shared" si="394"/>
        <v/>
      </c>
      <c r="T172" s="155" t="str">
        <f t="shared" si="394"/>
        <v/>
      </c>
      <c r="U172" s="155" t="str">
        <f t="shared" si="394"/>
        <v/>
      </c>
      <c r="V172" s="155" t="str">
        <f t="shared" si="394"/>
        <v/>
      </c>
      <c r="W172" s="155" t="str">
        <f t="shared" si="394"/>
        <v/>
      </c>
      <c r="X172" s="155" t="str">
        <f t="shared" si="394"/>
        <v/>
      </c>
      <c r="Y172" s="155" t="str">
        <f t="shared" si="394"/>
        <v/>
      </c>
      <c r="Z172" s="114" t="str">
        <f t="shared" si="394"/>
        <v/>
      </c>
      <c r="AA172" s="114" t="str">
        <f t="shared" si="394"/>
        <v/>
      </c>
      <c r="AB172" s="114" t="str">
        <f t="shared" si="394"/>
        <v/>
      </c>
      <c r="AC172" s="114" t="str">
        <f t="shared" si="394"/>
        <v/>
      </c>
      <c r="AD172" s="114" t="str">
        <f t="shared" si="394"/>
        <v/>
      </c>
      <c r="AE172" s="114" t="str">
        <f t="shared" si="394"/>
        <v/>
      </c>
      <c r="AF172" s="114" t="str">
        <f t="shared" si="394"/>
        <v/>
      </c>
      <c r="AG172" s="155" t="str">
        <f t="shared" si="394"/>
        <v/>
      </c>
      <c r="AH172" s="155" t="str">
        <f t="shared" si="394"/>
        <v/>
      </c>
      <c r="AI172" s="155" t="str">
        <f t="shared" si="394"/>
        <v/>
      </c>
      <c r="AJ172" s="155" t="str">
        <f t="shared" si="394"/>
        <v/>
      </c>
      <c r="AK172" s="155" t="str">
        <f t="shared" si="394"/>
        <v/>
      </c>
      <c r="AL172" s="155" t="str">
        <f t="shared" si="394"/>
        <v/>
      </c>
      <c r="AM172" s="155" t="str">
        <f t="shared" si="394"/>
        <v/>
      </c>
      <c r="AN172" s="114" t="str">
        <f t="shared" si="394"/>
        <v/>
      </c>
      <c r="AO172" s="114" t="str">
        <f t="shared" si="394"/>
        <v/>
      </c>
      <c r="AP172" s="114" t="str">
        <f t="shared" si="394"/>
        <v/>
      </c>
      <c r="AQ172" s="261">
        <f t="shared" ref="AQ172" si="395">COUNTA(L173:AP173)</f>
        <v>0</v>
      </c>
      <c r="AR172" s="261" t="str">
        <f t="shared" ref="AR172" si="396">IF(COUNTIF(L173:AP173,"A")*BB$9+COUNTIF(L173:AP173,"B")*$BB$10+COUNTIF(L173:AP173,"C")*$BB$11+COUNTIF(L173:AP173,"D")*$BB$12+COUNTIF(L173:AP173,"E")*$BB$13+COUNTIF(L173:AP173,"F")*$BB$14+COUNTIF(L173:AP173,"G")*$BB$15+COUNTIF(L173:AP173,"H")*$BB$16+COUNTIF(L173:AP173,"I")*$BB$17+COUNTIF(L173:AP173,"J")*$BB$18+COUNTIF(L173:AP173,"K")*$BB$19+COUNTIF(L173:AP173,"L")*$BB$20+COUNTIF(L173:AP173,"M")*$BB$21+COUNTIF(L173:AP173,"N")*$BB$22+COUNTIF(L173:AP173,"O")*$BB$23+COUNTIF(L173:AP173,"P")*$BB$24+COUNTIF(L173:AP173,"Q")*$BB$25+COUNTIF(L173:AP173,"R")*$BB$26+COUNTIF(L173:AP173,"S")*$BB$27+COUNTIF(L173:AP173,"T")=0,"",COUNTIF(L173:AP173,"A")*BB$9+COUNTIF(L173:AP173,"B")*$BB$10+COUNTIF(L173:AP173,"C")*$BB$11+COUNTIF(L173:AP173,"D")*$BB$12+COUNTIF(L173:AP173,"E")*$BB$13+COUNTIF(L173:AP173,"F")*$BB$14+COUNTIF(L173:AP173,"G")*$BB$15+COUNTIF(L173:AP173,"H")*$BB$16+COUNTIF(L173:AP173,"I")*$BB$17+COUNTIF(L173:AP173,"J")*$BB$18+COUNTIF(L173:AP173,"K")*$BB$19+COUNTIF(L173:AP173,"L")*$BB$20+COUNTIF(L173:AP173,"M")*$BB$21+COUNTIF(L173:AP173,"N")*$BB$22+COUNTIF(L173:AP173,"O")*$BB$23+COUNTIF(L173:AP173,"P")*$BB$24+COUNTIF(L173:AP173,"Q")*$BB$25+COUNTIF(L173:AP173,"R")*$BB$26+COUNTIF(L173:AP173,"S")*$BB$27+COUNTIF(L173:AP173,"T")*$BB$28)</f>
        <v/>
      </c>
      <c r="AS172" s="263">
        <f t="shared" ref="AS172" si="397">AQ172*AS$2</f>
        <v>0</v>
      </c>
      <c r="AT172" s="267"/>
      <c r="AU172" s="274"/>
      <c r="AV172" s="226" t="e">
        <f t="shared" ref="AV172" si="398">AR172+AS172</f>
        <v>#VALUE!</v>
      </c>
    </row>
    <row r="173" spans="1:48" ht="28" customHeight="1" thickBot="1" x14ac:dyDescent="0.25">
      <c r="A173" s="233"/>
      <c r="B173" s="174"/>
      <c r="C173" s="175" t="str">
        <f>IF(B173="","",DATEDIF(B173,#REF!,"y"))</f>
        <v/>
      </c>
      <c r="D173" s="258" t="s">
        <v>87</v>
      </c>
      <c r="E173" s="259"/>
      <c r="F173" s="260"/>
      <c r="G173" s="255"/>
      <c r="H173" s="256"/>
      <c r="I173" s="256"/>
      <c r="J173" s="256"/>
      <c r="K173" s="257"/>
      <c r="L173" s="46"/>
      <c r="M173" s="46"/>
      <c r="N173" s="46"/>
      <c r="O173" s="46"/>
      <c r="P173" s="46"/>
      <c r="Q173" s="46"/>
      <c r="R173" s="46"/>
      <c r="S173" s="46"/>
      <c r="T173" s="46"/>
      <c r="U173" s="46"/>
      <c r="V173" s="46"/>
      <c r="W173" s="46"/>
      <c r="X173" s="46"/>
      <c r="Y173" s="46"/>
      <c r="Z173" s="46"/>
      <c r="AA173" s="46"/>
      <c r="AB173" s="46"/>
      <c r="AC173" s="46"/>
      <c r="AD173" s="46"/>
      <c r="AE173" s="46"/>
      <c r="AF173" s="46"/>
      <c r="AG173" s="46"/>
      <c r="AH173" s="46"/>
      <c r="AI173" s="46"/>
      <c r="AJ173" s="46"/>
      <c r="AK173" s="46"/>
      <c r="AL173" s="46"/>
      <c r="AM173" s="46"/>
      <c r="AN173" s="46"/>
      <c r="AO173" s="46"/>
      <c r="AP173" s="46"/>
      <c r="AQ173" s="262"/>
      <c r="AR173" s="262"/>
      <c r="AS173" s="264"/>
      <c r="AT173" s="268"/>
      <c r="AU173" s="275"/>
      <c r="AV173" s="227"/>
    </row>
    <row r="174" spans="1:48" ht="28" customHeight="1" thickBot="1" x14ac:dyDescent="0.25">
      <c r="A174" s="233">
        <v>84</v>
      </c>
      <c r="B174" s="234"/>
      <c r="C174" s="235"/>
      <c r="D174" s="6"/>
      <c r="E174" s="7"/>
      <c r="F174" s="7"/>
      <c r="G174" s="7"/>
      <c r="H174" s="7"/>
      <c r="I174" s="7"/>
      <c r="J174" s="7"/>
      <c r="K174" s="116" t="str">
        <f>IF(COUNTA(D174:J174)=0,"",COUNTA(D174:J174))</f>
        <v/>
      </c>
      <c r="L174" s="114" t="str">
        <f t="shared" ref="L174:AP174" si="399">IF(L$7="","",IF( HLOOKUP(L$7,$D$7:$J$219,2*$A174,FALSE)="","","○"))</f>
        <v/>
      </c>
      <c r="M174" s="114" t="str">
        <f t="shared" si="399"/>
        <v/>
      </c>
      <c r="N174" s="114" t="str">
        <f t="shared" si="399"/>
        <v/>
      </c>
      <c r="O174" s="114" t="str">
        <f t="shared" si="399"/>
        <v/>
      </c>
      <c r="P174" s="114" t="str">
        <f t="shared" si="399"/>
        <v/>
      </c>
      <c r="Q174" s="114" t="str">
        <f t="shared" si="399"/>
        <v/>
      </c>
      <c r="R174" s="114" t="str">
        <f t="shared" si="399"/>
        <v/>
      </c>
      <c r="S174" s="155" t="str">
        <f t="shared" si="399"/>
        <v/>
      </c>
      <c r="T174" s="155" t="str">
        <f t="shared" si="399"/>
        <v/>
      </c>
      <c r="U174" s="155" t="str">
        <f t="shared" si="399"/>
        <v/>
      </c>
      <c r="V174" s="155" t="str">
        <f t="shared" si="399"/>
        <v/>
      </c>
      <c r="W174" s="155" t="str">
        <f t="shared" si="399"/>
        <v/>
      </c>
      <c r="X174" s="155" t="str">
        <f t="shared" si="399"/>
        <v/>
      </c>
      <c r="Y174" s="155" t="str">
        <f t="shared" si="399"/>
        <v/>
      </c>
      <c r="Z174" s="114" t="str">
        <f t="shared" si="399"/>
        <v/>
      </c>
      <c r="AA174" s="114" t="str">
        <f t="shared" si="399"/>
        <v/>
      </c>
      <c r="AB174" s="114" t="str">
        <f t="shared" si="399"/>
        <v/>
      </c>
      <c r="AC174" s="114" t="str">
        <f t="shared" si="399"/>
        <v/>
      </c>
      <c r="AD174" s="114" t="str">
        <f t="shared" si="399"/>
        <v/>
      </c>
      <c r="AE174" s="114" t="str">
        <f t="shared" si="399"/>
        <v/>
      </c>
      <c r="AF174" s="114" t="str">
        <f t="shared" si="399"/>
        <v/>
      </c>
      <c r="AG174" s="155" t="str">
        <f t="shared" si="399"/>
        <v/>
      </c>
      <c r="AH174" s="155" t="str">
        <f t="shared" si="399"/>
        <v/>
      </c>
      <c r="AI174" s="155" t="str">
        <f t="shared" si="399"/>
        <v/>
      </c>
      <c r="AJ174" s="155" t="str">
        <f t="shared" si="399"/>
        <v/>
      </c>
      <c r="AK174" s="155" t="str">
        <f t="shared" si="399"/>
        <v/>
      </c>
      <c r="AL174" s="155" t="str">
        <f t="shared" si="399"/>
        <v/>
      </c>
      <c r="AM174" s="155" t="str">
        <f t="shared" si="399"/>
        <v/>
      </c>
      <c r="AN174" s="114" t="str">
        <f t="shared" si="399"/>
        <v/>
      </c>
      <c r="AO174" s="114" t="str">
        <f t="shared" si="399"/>
        <v/>
      </c>
      <c r="AP174" s="114" t="str">
        <f t="shared" si="399"/>
        <v/>
      </c>
      <c r="AQ174" s="261">
        <f t="shared" ref="AQ174" si="400">COUNTA(L175:AP175)</f>
        <v>0</v>
      </c>
      <c r="AR174" s="261" t="str">
        <f t="shared" ref="AR174" si="401">IF(COUNTIF(L175:AP175,"A")*BB$9+COUNTIF(L175:AP175,"B")*$BB$10+COUNTIF(L175:AP175,"C")*$BB$11+COUNTIF(L175:AP175,"D")*$BB$12+COUNTIF(L175:AP175,"E")*$BB$13+COUNTIF(L175:AP175,"F")*$BB$14+COUNTIF(L175:AP175,"G")*$BB$15+COUNTIF(L175:AP175,"H")*$BB$16+COUNTIF(L175:AP175,"I")*$BB$17+COUNTIF(L175:AP175,"J")*$BB$18+COUNTIF(L175:AP175,"K")*$BB$19+COUNTIF(L175:AP175,"L")*$BB$20+COUNTIF(L175:AP175,"M")*$BB$21+COUNTIF(L175:AP175,"N")*$BB$22+COUNTIF(L175:AP175,"O")*$BB$23+COUNTIF(L175:AP175,"P")*$BB$24+COUNTIF(L175:AP175,"Q")*$BB$25+COUNTIF(L175:AP175,"R")*$BB$26+COUNTIF(L175:AP175,"S")*$BB$27+COUNTIF(L175:AP175,"T")=0,"",COUNTIF(L175:AP175,"A")*BB$9+COUNTIF(L175:AP175,"B")*$BB$10+COUNTIF(L175:AP175,"C")*$BB$11+COUNTIF(L175:AP175,"D")*$BB$12+COUNTIF(L175:AP175,"E")*$BB$13+COUNTIF(L175:AP175,"F")*$BB$14+COUNTIF(L175:AP175,"G")*$BB$15+COUNTIF(L175:AP175,"H")*$BB$16+COUNTIF(L175:AP175,"I")*$BB$17+COUNTIF(L175:AP175,"J")*$BB$18+COUNTIF(L175:AP175,"K")*$BB$19+COUNTIF(L175:AP175,"L")*$BB$20+COUNTIF(L175:AP175,"M")*$BB$21+COUNTIF(L175:AP175,"N")*$BB$22+COUNTIF(L175:AP175,"O")*$BB$23+COUNTIF(L175:AP175,"P")*$BB$24+COUNTIF(L175:AP175,"Q")*$BB$25+COUNTIF(L175:AP175,"R")*$BB$26+COUNTIF(L175:AP175,"S")*$BB$27+COUNTIF(L175:AP175,"T")*$BB$28)</f>
        <v/>
      </c>
      <c r="AS174" s="263">
        <f t="shared" ref="AS174" si="402">AQ174*AS$2</f>
        <v>0</v>
      </c>
      <c r="AT174" s="267"/>
      <c r="AU174" s="274"/>
      <c r="AV174" s="226" t="e">
        <f t="shared" ref="AV174" si="403">AR174+AS174</f>
        <v>#VALUE!</v>
      </c>
    </row>
    <row r="175" spans="1:48" ht="28" customHeight="1" thickBot="1" x14ac:dyDescent="0.25">
      <c r="A175" s="233"/>
      <c r="B175" s="174"/>
      <c r="C175" s="175" t="str">
        <f>IF(B175="","",DATEDIF(B175,#REF!,"y"))</f>
        <v/>
      </c>
      <c r="D175" s="258" t="s">
        <v>87</v>
      </c>
      <c r="E175" s="259"/>
      <c r="F175" s="260"/>
      <c r="G175" s="255"/>
      <c r="H175" s="256"/>
      <c r="I175" s="256"/>
      <c r="J175" s="256"/>
      <c r="K175" s="257"/>
      <c r="L175" s="46"/>
      <c r="M175" s="46"/>
      <c r="N175" s="46"/>
      <c r="O175" s="46"/>
      <c r="P175" s="46"/>
      <c r="Q175" s="46"/>
      <c r="R175" s="46"/>
      <c r="S175" s="46"/>
      <c r="T175" s="46"/>
      <c r="U175" s="46"/>
      <c r="V175" s="46"/>
      <c r="W175" s="46"/>
      <c r="X175" s="46"/>
      <c r="Y175" s="46"/>
      <c r="Z175" s="46"/>
      <c r="AA175" s="46"/>
      <c r="AB175" s="46"/>
      <c r="AC175" s="46"/>
      <c r="AD175" s="46"/>
      <c r="AE175" s="46"/>
      <c r="AF175" s="46"/>
      <c r="AG175" s="46"/>
      <c r="AH175" s="46"/>
      <c r="AI175" s="46"/>
      <c r="AJ175" s="46"/>
      <c r="AK175" s="46"/>
      <c r="AL175" s="46"/>
      <c r="AM175" s="46"/>
      <c r="AN175" s="46"/>
      <c r="AO175" s="46"/>
      <c r="AP175" s="46"/>
      <c r="AQ175" s="262"/>
      <c r="AR175" s="262"/>
      <c r="AS175" s="264"/>
      <c r="AT175" s="268"/>
      <c r="AU175" s="275"/>
      <c r="AV175" s="227"/>
    </row>
    <row r="176" spans="1:48" ht="28" customHeight="1" thickBot="1" x14ac:dyDescent="0.25">
      <c r="A176" s="233">
        <v>85</v>
      </c>
      <c r="B176" s="234"/>
      <c r="C176" s="235"/>
      <c r="D176" s="6"/>
      <c r="E176" s="7"/>
      <c r="F176" s="7"/>
      <c r="G176" s="17"/>
      <c r="H176" s="17"/>
      <c r="I176" s="17"/>
      <c r="J176" s="17"/>
      <c r="K176" s="117" t="str">
        <f>IF(COUNTA(D176:J176)=0,"",COUNTA(D176:J176))</f>
        <v/>
      </c>
      <c r="L176" s="114" t="str">
        <f t="shared" ref="L176:AP176" si="404">IF(L$7="","",IF( HLOOKUP(L$7,$D$7:$J$219,2*$A176,FALSE)="","","○"))</f>
        <v/>
      </c>
      <c r="M176" s="114" t="str">
        <f t="shared" si="404"/>
        <v/>
      </c>
      <c r="N176" s="114" t="str">
        <f t="shared" si="404"/>
        <v/>
      </c>
      <c r="O176" s="114" t="str">
        <f t="shared" si="404"/>
        <v/>
      </c>
      <c r="P176" s="114" t="str">
        <f t="shared" si="404"/>
        <v/>
      </c>
      <c r="Q176" s="114" t="str">
        <f t="shared" si="404"/>
        <v/>
      </c>
      <c r="R176" s="114" t="str">
        <f t="shared" si="404"/>
        <v/>
      </c>
      <c r="S176" s="155" t="str">
        <f t="shared" si="404"/>
        <v/>
      </c>
      <c r="T176" s="155" t="str">
        <f t="shared" si="404"/>
        <v/>
      </c>
      <c r="U176" s="155" t="str">
        <f t="shared" si="404"/>
        <v/>
      </c>
      <c r="V176" s="155" t="str">
        <f t="shared" si="404"/>
        <v/>
      </c>
      <c r="W176" s="155" t="str">
        <f t="shared" si="404"/>
        <v/>
      </c>
      <c r="X176" s="155" t="str">
        <f t="shared" si="404"/>
        <v/>
      </c>
      <c r="Y176" s="155" t="str">
        <f t="shared" si="404"/>
        <v/>
      </c>
      <c r="Z176" s="114" t="str">
        <f t="shared" si="404"/>
        <v/>
      </c>
      <c r="AA176" s="114" t="str">
        <f t="shared" si="404"/>
        <v/>
      </c>
      <c r="AB176" s="114" t="str">
        <f t="shared" si="404"/>
        <v/>
      </c>
      <c r="AC176" s="114" t="str">
        <f t="shared" si="404"/>
        <v/>
      </c>
      <c r="AD176" s="114" t="str">
        <f t="shared" si="404"/>
        <v/>
      </c>
      <c r="AE176" s="114" t="str">
        <f t="shared" si="404"/>
        <v/>
      </c>
      <c r="AF176" s="114" t="str">
        <f t="shared" si="404"/>
        <v/>
      </c>
      <c r="AG176" s="155" t="str">
        <f t="shared" si="404"/>
        <v/>
      </c>
      <c r="AH176" s="155" t="str">
        <f t="shared" si="404"/>
        <v/>
      </c>
      <c r="AI176" s="155" t="str">
        <f t="shared" si="404"/>
        <v/>
      </c>
      <c r="AJ176" s="155" t="str">
        <f t="shared" si="404"/>
        <v/>
      </c>
      <c r="AK176" s="155" t="str">
        <f t="shared" si="404"/>
        <v/>
      </c>
      <c r="AL176" s="155" t="str">
        <f t="shared" si="404"/>
        <v/>
      </c>
      <c r="AM176" s="155" t="str">
        <f t="shared" si="404"/>
        <v/>
      </c>
      <c r="AN176" s="114" t="str">
        <f t="shared" si="404"/>
        <v/>
      </c>
      <c r="AO176" s="114" t="str">
        <f t="shared" si="404"/>
        <v/>
      </c>
      <c r="AP176" s="114" t="str">
        <f t="shared" si="404"/>
        <v/>
      </c>
      <c r="AQ176" s="261">
        <f t="shared" ref="AQ176" si="405">COUNTA(L177:AP177)</f>
        <v>0</v>
      </c>
      <c r="AR176" s="261" t="str">
        <f t="shared" ref="AR176" si="406">IF(COUNTIF(L177:AP177,"A")*BB$9+COUNTIF(L177:AP177,"B")*$BB$10+COUNTIF(L177:AP177,"C")*$BB$11+COUNTIF(L177:AP177,"D")*$BB$12+COUNTIF(L177:AP177,"E")*$BB$13+COUNTIF(L177:AP177,"F")*$BB$14+COUNTIF(L177:AP177,"G")*$BB$15+COUNTIF(L177:AP177,"H")*$BB$16+COUNTIF(L177:AP177,"I")*$BB$17+COUNTIF(L177:AP177,"J")*$BB$18+COUNTIF(L177:AP177,"K")*$BB$19+COUNTIF(L177:AP177,"L")*$BB$20+COUNTIF(L177:AP177,"M")*$BB$21+COUNTIF(L177:AP177,"N")*$BB$22+COUNTIF(L177:AP177,"O")*$BB$23+COUNTIF(L177:AP177,"P")*$BB$24+COUNTIF(L177:AP177,"Q")*$BB$25+COUNTIF(L177:AP177,"R")*$BB$26+COUNTIF(L177:AP177,"S")*$BB$27+COUNTIF(L177:AP177,"T")=0,"",COUNTIF(L177:AP177,"A")*BB$9+COUNTIF(L177:AP177,"B")*$BB$10+COUNTIF(L177:AP177,"C")*$BB$11+COUNTIF(L177:AP177,"D")*$BB$12+COUNTIF(L177:AP177,"E")*$BB$13+COUNTIF(L177:AP177,"F")*$BB$14+COUNTIF(L177:AP177,"G")*$BB$15+COUNTIF(L177:AP177,"H")*$BB$16+COUNTIF(L177:AP177,"I")*$BB$17+COUNTIF(L177:AP177,"J")*$BB$18+COUNTIF(L177:AP177,"K")*$BB$19+COUNTIF(L177:AP177,"L")*$BB$20+COUNTIF(L177:AP177,"M")*$BB$21+COUNTIF(L177:AP177,"N")*$BB$22+COUNTIF(L177:AP177,"O")*$BB$23+COUNTIF(L177:AP177,"P")*$BB$24+COUNTIF(L177:AP177,"Q")*$BB$25+COUNTIF(L177:AP177,"R")*$BB$26+COUNTIF(L177:AP177,"S")*$BB$27+COUNTIF(L177:AP177,"T")*$BB$28)</f>
        <v/>
      </c>
      <c r="AS176" s="263">
        <f t="shared" ref="AS176" si="407">AQ176*AS$2</f>
        <v>0</v>
      </c>
      <c r="AT176" s="267"/>
      <c r="AU176" s="274"/>
      <c r="AV176" s="226" t="e">
        <f t="shared" ref="AV176" si="408">AR176+AS176</f>
        <v>#VALUE!</v>
      </c>
    </row>
    <row r="177" spans="1:48" ht="28" customHeight="1" thickBot="1" x14ac:dyDescent="0.25">
      <c r="A177" s="233"/>
      <c r="B177" s="174"/>
      <c r="C177" s="175" t="str">
        <f>IF(B177="","",DATEDIF(B177,#REF!,"y"))</f>
        <v/>
      </c>
      <c r="D177" s="258" t="s">
        <v>87</v>
      </c>
      <c r="E177" s="259"/>
      <c r="F177" s="260"/>
      <c r="G177" s="255"/>
      <c r="H177" s="256"/>
      <c r="I177" s="256"/>
      <c r="J177" s="256"/>
      <c r="K177" s="257"/>
      <c r="L177" s="46"/>
      <c r="M177" s="46"/>
      <c r="N177" s="46"/>
      <c r="O177" s="46"/>
      <c r="P177" s="46"/>
      <c r="Q177" s="46"/>
      <c r="R177" s="46"/>
      <c r="S177" s="46"/>
      <c r="T177" s="46"/>
      <c r="U177" s="46"/>
      <c r="V177" s="46"/>
      <c r="W177" s="46"/>
      <c r="X177" s="46"/>
      <c r="Y177" s="46"/>
      <c r="Z177" s="46"/>
      <c r="AA177" s="46"/>
      <c r="AB177" s="46"/>
      <c r="AC177" s="46"/>
      <c r="AD177" s="46"/>
      <c r="AE177" s="46"/>
      <c r="AF177" s="46"/>
      <c r="AG177" s="46"/>
      <c r="AH177" s="46"/>
      <c r="AI177" s="46"/>
      <c r="AJ177" s="46"/>
      <c r="AK177" s="46"/>
      <c r="AL177" s="46"/>
      <c r="AM177" s="46"/>
      <c r="AN177" s="46"/>
      <c r="AO177" s="46"/>
      <c r="AP177" s="46"/>
      <c r="AQ177" s="262"/>
      <c r="AR177" s="262"/>
      <c r="AS177" s="264"/>
      <c r="AT177" s="268"/>
      <c r="AU177" s="275"/>
      <c r="AV177" s="227"/>
    </row>
    <row r="178" spans="1:48" ht="28" customHeight="1" thickBot="1" x14ac:dyDescent="0.25">
      <c r="A178" s="233">
        <v>86</v>
      </c>
      <c r="B178" s="234"/>
      <c r="C178" s="235"/>
      <c r="D178" s="6"/>
      <c r="E178" s="7"/>
      <c r="F178" s="7"/>
      <c r="G178" s="7"/>
      <c r="H178" s="7"/>
      <c r="I178" s="7"/>
      <c r="J178" s="7"/>
      <c r="K178" s="116" t="str">
        <f>IF(COUNTA(D178:J178)=0,"",COUNTA(D178:J178))</f>
        <v/>
      </c>
      <c r="L178" s="114" t="str">
        <f t="shared" ref="L178:AP178" si="409">IF(L$7="","",IF( HLOOKUP(L$7,$D$7:$J$219,2*$A178,FALSE)="","","○"))</f>
        <v/>
      </c>
      <c r="M178" s="114" t="str">
        <f t="shared" si="409"/>
        <v/>
      </c>
      <c r="N178" s="114" t="str">
        <f t="shared" si="409"/>
        <v/>
      </c>
      <c r="O178" s="114" t="str">
        <f t="shared" si="409"/>
        <v/>
      </c>
      <c r="P178" s="114" t="str">
        <f t="shared" si="409"/>
        <v/>
      </c>
      <c r="Q178" s="114" t="str">
        <f t="shared" si="409"/>
        <v/>
      </c>
      <c r="R178" s="114" t="str">
        <f t="shared" si="409"/>
        <v/>
      </c>
      <c r="S178" s="155" t="str">
        <f t="shared" si="409"/>
        <v/>
      </c>
      <c r="T178" s="155" t="str">
        <f t="shared" si="409"/>
        <v/>
      </c>
      <c r="U178" s="155" t="str">
        <f t="shared" si="409"/>
        <v/>
      </c>
      <c r="V178" s="155" t="str">
        <f t="shared" si="409"/>
        <v/>
      </c>
      <c r="W178" s="155" t="str">
        <f t="shared" si="409"/>
        <v/>
      </c>
      <c r="X178" s="155" t="str">
        <f t="shared" si="409"/>
        <v/>
      </c>
      <c r="Y178" s="155" t="str">
        <f t="shared" si="409"/>
        <v/>
      </c>
      <c r="Z178" s="114" t="str">
        <f t="shared" si="409"/>
        <v/>
      </c>
      <c r="AA178" s="114" t="str">
        <f t="shared" si="409"/>
        <v/>
      </c>
      <c r="AB178" s="114" t="str">
        <f t="shared" si="409"/>
        <v/>
      </c>
      <c r="AC178" s="114" t="str">
        <f t="shared" si="409"/>
        <v/>
      </c>
      <c r="AD178" s="114" t="str">
        <f t="shared" si="409"/>
        <v/>
      </c>
      <c r="AE178" s="114" t="str">
        <f t="shared" si="409"/>
        <v/>
      </c>
      <c r="AF178" s="114" t="str">
        <f t="shared" si="409"/>
        <v/>
      </c>
      <c r="AG178" s="155" t="str">
        <f t="shared" si="409"/>
        <v/>
      </c>
      <c r="AH178" s="155" t="str">
        <f t="shared" si="409"/>
        <v/>
      </c>
      <c r="AI178" s="155" t="str">
        <f t="shared" si="409"/>
        <v/>
      </c>
      <c r="AJ178" s="155" t="str">
        <f t="shared" si="409"/>
        <v/>
      </c>
      <c r="AK178" s="155" t="str">
        <f t="shared" si="409"/>
        <v/>
      </c>
      <c r="AL178" s="155" t="str">
        <f t="shared" si="409"/>
        <v/>
      </c>
      <c r="AM178" s="155" t="str">
        <f t="shared" si="409"/>
        <v/>
      </c>
      <c r="AN178" s="114" t="str">
        <f t="shared" si="409"/>
        <v/>
      </c>
      <c r="AO178" s="114" t="str">
        <f t="shared" si="409"/>
        <v/>
      </c>
      <c r="AP178" s="114" t="str">
        <f t="shared" si="409"/>
        <v/>
      </c>
      <c r="AQ178" s="261">
        <f t="shared" ref="AQ178" si="410">COUNTA(L179:AP179)</f>
        <v>0</v>
      </c>
      <c r="AR178" s="261" t="str">
        <f t="shared" ref="AR178" si="411">IF(COUNTIF(L179:AP179,"A")*BB$9+COUNTIF(L179:AP179,"B")*$BB$10+COUNTIF(L179:AP179,"C")*$BB$11+COUNTIF(L179:AP179,"D")*$BB$12+COUNTIF(L179:AP179,"E")*$BB$13+COUNTIF(L179:AP179,"F")*$BB$14+COUNTIF(L179:AP179,"G")*$BB$15+COUNTIF(L179:AP179,"H")*$BB$16+COUNTIF(L179:AP179,"I")*$BB$17+COUNTIF(L179:AP179,"J")*$BB$18+COUNTIF(L179:AP179,"K")*$BB$19+COUNTIF(L179:AP179,"L")*$BB$20+COUNTIF(L179:AP179,"M")*$BB$21+COUNTIF(L179:AP179,"N")*$BB$22+COUNTIF(L179:AP179,"O")*$BB$23+COUNTIF(L179:AP179,"P")*$BB$24+COUNTIF(L179:AP179,"Q")*$BB$25+COUNTIF(L179:AP179,"R")*$BB$26+COUNTIF(L179:AP179,"S")*$BB$27+COUNTIF(L179:AP179,"T")=0,"",COUNTIF(L179:AP179,"A")*BB$9+COUNTIF(L179:AP179,"B")*$BB$10+COUNTIF(L179:AP179,"C")*$BB$11+COUNTIF(L179:AP179,"D")*$BB$12+COUNTIF(L179:AP179,"E")*$BB$13+COUNTIF(L179:AP179,"F")*$BB$14+COUNTIF(L179:AP179,"G")*$BB$15+COUNTIF(L179:AP179,"H")*$BB$16+COUNTIF(L179:AP179,"I")*$BB$17+COUNTIF(L179:AP179,"J")*$BB$18+COUNTIF(L179:AP179,"K")*$BB$19+COUNTIF(L179:AP179,"L")*$BB$20+COUNTIF(L179:AP179,"M")*$BB$21+COUNTIF(L179:AP179,"N")*$BB$22+COUNTIF(L179:AP179,"O")*$BB$23+COUNTIF(L179:AP179,"P")*$BB$24+COUNTIF(L179:AP179,"Q")*$BB$25+COUNTIF(L179:AP179,"R")*$BB$26+COUNTIF(L179:AP179,"S")*$BB$27+COUNTIF(L179:AP179,"T")*$BB$28)</f>
        <v/>
      </c>
      <c r="AS178" s="263">
        <f t="shared" ref="AS178" si="412">AQ178*AS$2</f>
        <v>0</v>
      </c>
      <c r="AT178" s="267"/>
      <c r="AU178" s="274"/>
      <c r="AV178" s="226" t="e">
        <f t="shared" ref="AV178" si="413">AR178+AS178</f>
        <v>#VALUE!</v>
      </c>
    </row>
    <row r="179" spans="1:48" ht="28" customHeight="1" thickBot="1" x14ac:dyDescent="0.25">
      <c r="A179" s="233"/>
      <c r="B179" s="174"/>
      <c r="C179" s="175" t="str">
        <f>IF(B179="","",DATEDIF(B179,#REF!,"y"))</f>
        <v/>
      </c>
      <c r="D179" s="258" t="s">
        <v>87</v>
      </c>
      <c r="E179" s="259"/>
      <c r="F179" s="260"/>
      <c r="G179" s="255"/>
      <c r="H179" s="256"/>
      <c r="I179" s="256"/>
      <c r="J179" s="256"/>
      <c r="K179" s="257"/>
      <c r="L179" s="46"/>
      <c r="M179" s="46"/>
      <c r="N179" s="46"/>
      <c r="O179" s="46"/>
      <c r="P179" s="46"/>
      <c r="Q179" s="46"/>
      <c r="R179" s="46"/>
      <c r="S179" s="46"/>
      <c r="T179" s="46"/>
      <c r="U179" s="46"/>
      <c r="V179" s="46"/>
      <c r="W179" s="46"/>
      <c r="X179" s="46"/>
      <c r="Y179" s="46"/>
      <c r="Z179" s="46"/>
      <c r="AA179" s="46"/>
      <c r="AB179" s="46"/>
      <c r="AC179" s="46"/>
      <c r="AD179" s="46"/>
      <c r="AE179" s="46"/>
      <c r="AF179" s="46"/>
      <c r="AG179" s="46"/>
      <c r="AH179" s="46"/>
      <c r="AI179" s="46"/>
      <c r="AJ179" s="46"/>
      <c r="AK179" s="46"/>
      <c r="AL179" s="46"/>
      <c r="AM179" s="46"/>
      <c r="AN179" s="46"/>
      <c r="AO179" s="46"/>
      <c r="AP179" s="46"/>
      <c r="AQ179" s="262"/>
      <c r="AR179" s="262"/>
      <c r="AS179" s="264"/>
      <c r="AT179" s="268"/>
      <c r="AU179" s="275"/>
      <c r="AV179" s="227"/>
    </row>
    <row r="180" spans="1:48" ht="28" customHeight="1" thickBot="1" x14ac:dyDescent="0.25">
      <c r="A180" s="233">
        <v>87</v>
      </c>
      <c r="B180" s="234"/>
      <c r="C180" s="235"/>
      <c r="D180" s="6"/>
      <c r="E180" s="7"/>
      <c r="F180" s="7"/>
      <c r="G180" s="7"/>
      <c r="H180" s="7"/>
      <c r="I180" s="7"/>
      <c r="J180" s="7"/>
      <c r="K180" s="116" t="str">
        <f>IF(COUNTA(D180:J180)=0,"",COUNTA(D180:J180))</f>
        <v/>
      </c>
      <c r="L180" s="114" t="str">
        <f t="shared" ref="L180:AP180" si="414">IF(L$7="","",IF( HLOOKUP(L$7,$D$7:$J$219,2*$A180,FALSE)="","","○"))</f>
        <v/>
      </c>
      <c r="M180" s="114" t="str">
        <f t="shared" si="414"/>
        <v/>
      </c>
      <c r="N180" s="114" t="str">
        <f t="shared" si="414"/>
        <v/>
      </c>
      <c r="O180" s="114" t="str">
        <f t="shared" si="414"/>
        <v/>
      </c>
      <c r="P180" s="114" t="str">
        <f t="shared" si="414"/>
        <v/>
      </c>
      <c r="Q180" s="114" t="str">
        <f t="shared" si="414"/>
        <v/>
      </c>
      <c r="R180" s="114" t="str">
        <f t="shared" si="414"/>
        <v/>
      </c>
      <c r="S180" s="155" t="str">
        <f t="shared" si="414"/>
        <v/>
      </c>
      <c r="T180" s="155" t="str">
        <f t="shared" si="414"/>
        <v/>
      </c>
      <c r="U180" s="155" t="str">
        <f t="shared" si="414"/>
        <v/>
      </c>
      <c r="V180" s="155" t="str">
        <f t="shared" si="414"/>
        <v/>
      </c>
      <c r="W180" s="155" t="str">
        <f t="shared" si="414"/>
        <v/>
      </c>
      <c r="X180" s="155" t="str">
        <f t="shared" si="414"/>
        <v/>
      </c>
      <c r="Y180" s="155" t="str">
        <f t="shared" si="414"/>
        <v/>
      </c>
      <c r="Z180" s="114" t="str">
        <f t="shared" si="414"/>
        <v/>
      </c>
      <c r="AA180" s="114" t="str">
        <f t="shared" si="414"/>
        <v/>
      </c>
      <c r="AB180" s="114" t="str">
        <f t="shared" si="414"/>
        <v/>
      </c>
      <c r="AC180" s="114" t="str">
        <f t="shared" si="414"/>
        <v/>
      </c>
      <c r="AD180" s="114" t="str">
        <f t="shared" si="414"/>
        <v/>
      </c>
      <c r="AE180" s="114" t="str">
        <f t="shared" si="414"/>
        <v/>
      </c>
      <c r="AF180" s="114" t="str">
        <f t="shared" si="414"/>
        <v/>
      </c>
      <c r="AG180" s="155" t="str">
        <f t="shared" si="414"/>
        <v/>
      </c>
      <c r="AH180" s="155" t="str">
        <f t="shared" si="414"/>
        <v/>
      </c>
      <c r="AI180" s="155" t="str">
        <f t="shared" si="414"/>
        <v/>
      </c>
      <c r="AJ180" s="155" t="str">
        <f t="shared" si="414"/>
        <v/>
      </c>
      <c r="AK180" s="155" t="str">
        <f t="shared" si="414"/>
        <v/>
      </c>
      <c r="AL180" s="155" t="str">
        <f t="shared" si="414"/>
        <v/>
      </c>
      <c r="AM180" s="155" t="str">
        <f t="shared" si="414"/>
        <v/>
      </c>
      <c r="AN180" s="114" t="str">
        <f t="shared" si="414"/>
        <v/>
      </c>
      <c r="AO180" s="114" t="str">
        <f t="shared" si="414"/>
        <v/>
      </c>
      <c r="AP180" s="114" t="str">
        <f t="shared" si="414"/>
        <v/>
      </c>
      <c r="AQ180" s="261">
        <f t="shared" ref="AQ180" si="415">COUNTA(L181:AP181)</f>
        <v>0</v>
      </c>
      <c r="AR180" s="261" t="str">
        <f t="shared" ref="AR180" si="416">IF(COUNTIF(L181:AP181,"A")*BB$9+COUNTIF(L181:AP181,"B")*$BB$10+COUNTIF(L181:AP181,"C")*$BB$11+COUNTIF(L181:AP181,"D")*$BB$12+COUNTIF(L181:AP181,"E")*$BB$13+COUNTIF(L181:AP181,"F")*$BB$14+COUNTIF(L181:AP181,"G")*$BB$15+COUNTIF(L181:AP181,"H")*$BB$16+COUNTIF(L181:AP181,"I")*$BB$17+COUNTIF(L181:AP181,"J")*$BB$18+COUNTIF(L181:AP181,"K")*$BB$19+COUNTIF(L181:AP181,"L")*$BB$20+COUNTIF(L181:AP181,"M")*$BB$21+COUNTIF(L181:AP181,"N")*$BB$22+COUNTIF(L181:AP181,"O")*$BB$23+COUNTIF(L181:AP181,"P")*$BB$24+COUNTIF(L181:AP181,"Q")*$BB$25+COUNTIF(L181:AP181,"R")*$BB$26+COUNTIF(L181:AP181,"S")*$BB$27+COUNTIF(L181:AP181,"T")=0,"",COUNTIF(L181:AP181,"A")*BB$9+COUNTIF(L181:AP181,"B")*$BB$10+COUNTIF(L181:AP181,"C")*$BB$11+COUNTIF(L181:AP181,"D")*$BB$12+COUNTIF(L181:AP181,"E")*$BB$13+COUNTIF(L181:AP181,"F")*$BB$14+COUNTIF(L181:AP181,"G")*$BB$15+COUNTIF(L181:AP181,"H")*$BB$16+COUNTIF(L181:AP181,"I")*$BB$17+COUNTIF(L181:AP181,"J")*$BB$18+COUNTIF(L181:AP181,"K")*$BB$19+COUNTIF(L181:AP181,"L")*$BB$20+COUNTIF(L181:AP181,"M")*$BB$21+COUNTIF(L181:AP181,"N")*$BB$22+COUNTIF(L181:AP181,"O")*$BB$23+COUNTIF(L181:AP181,"P")*$BB$24+COUNTIF(L181:AP181,"Q")*$BB$25+COUNTIF(L181:AP181,"R")*$BB$26+COUNTIF(L181:AP181,"S")*$BB$27+COUNTIF(L181:AP181,"T")*$BB$28)</f>
        <v/>
      </c>
      <c r="AS180" s="263">
        <f t="shared" ref="AS180" si="417">AQ180*AS$2</f>
        <v>0</v>
      </c>
      <c r="AT180" s="267"/>
      <c r="AU180" s="274"/>
      <c r="AV180" s="226" t="e">
        <f t="shared" ref="AV180" si="418">AR180+AS180</f>
        <v>#VALUE!</v>
      </c>
    </row>
    <row r="181" spans="1:48" ht="28" customHeight="1" thickBot="1" x14ac:dyDescent="0.25">
      <c r="A181" s="233"/>
      <c r="B181" s="174"/>
      <c r="C181" s="175" t="str">
        <f>IF(B181="","",DATEDIF(B181,#REF!,"y"))</f>
        <v/>
      </c>
      <c r="D181" s="258" t="s">
        <v>87</v>
      </c>
      <c r="E181" s="259"/>
      <c r="F181" s="260"/>
      <c r="G181" s="255"/>
      <c r="H181" s="256"/>
      <c r="I181" s="256"/>
      <c r="J181" s="256"/>
      <c r="K181" s="257"/>
      <c r="L181" s="46"/>
      <c r="M181" s="46"/>
      <c r="N181" s="46"/>
      <c r="O181" s="46"/>
      <c r="P181" s="46"/>
      <c r="Q181" s="46"/>
      <c r="R181" s="46"/>
      <c r="S181" s="46"/>
      <c r="T181" s="46"/>
      <c r="U181" s="46"/>
      <c r="V181" s="46"/>
      <c r="W181" s="46"/>
      <c r="X181" s="46"/>
      <c r="Y181" s="46"/>
      <c r="Z181" s="46"/>
      <c r="AA181" s="46"/>
      <c r="AB181" s="46"/>
      <c r="AC181" s="46"/>
      <c r="AD181" s="46"/>
      <c r="AE181" s="46"/>
      <c r="AF181" s="46"/>
      <c r="AG181" s="46"/>
      <c r="AH181" s="46"/>
      <c r="AI181" s="46"/>
      <c r="AJ181" s="46"/>
      <c r="AK181" s="46"/>
      <c r="AL181" s="46"/>
      <c r="AM181" s="46"/>
      <c r="AN181" s="46"/>
      <c r="AO181" s="46"/>
      <c r="AP181" s="46"/>
      <c r="AQ181" s="262"/>
      <c r="AR181" s="262"/>
      <c r="AS181" s="264"/>
      <c r="AT181" s="268"/>
      <c r="AU181" s="275"/>
      <c r="AV181" s="227"/>
    </row>
    <row r="182" spans="1:48" ht="28" customHeight="1" thickBot="1" x14ac:dyDescent="0.25">
      <c r="A182" s="233">
        <v>88</v>
      </c>
      <c r="B182" s="234"/>
      <c r="C182" s="235"/>
      <c r="D182" s="6"/>
      <c r="E182" s="7"/>
      <c r="F182" s="7"/>
      <c r="G182" s="7"/>
      <c r="H182" s="7"/>
      <c r="I182" s="7"/>
      <c r="J182" s="7"/>
      <c r="K182" s="116" t="str">
        <f>IF(COUNTA(D182:J182)=0,"",COUNTA(D182:J182))</f>
        <v/>
      </c>
      <c r="L182" s="114" t="str">
        <f t="shared" ref="L182:AP182" si="419">IF(L$7="","",IF( HLOOKUP(L$7,$D$7:$J$219,2*$A182,FALSE)="","","○"))</f>
        <v/>
      </c>
      <c r="M182" s="114" t="str">
        <f t="shared" si="419"/>
        <v/>
      </c>
      <c r="N182" s="114" t="str">
        <f t="shared" si="419"/>
        <v/>
      </c>
      <c r="O182" s="114" t="str">
        <f t="shared" si="419"/>
        <v/>
      </c>
      <c r="P182" s="114" t="str">
        <f t="shared" si="419"/>
        <v/>
      </c>
      <c r="Q182" s="114" t="str">
        <f t="shared" si="419"/>
        <v/>
      </c>
      <c r="R182" s="114" t="str">
        <f t="shared" si="419"/>
        <v/>
      </c>
      <c r="S182" s="155" t="str">
        <f t="shared" si="419"/>
        <v/>
      </c>
      <c r="T182" s="155" t="str">
        <f t="shared" si="419"/>
        <v/>
      </c>
      <c r="U182" s="155" t="str">
        <f t="shared" si="419"/>
        <v/>
      </c>
      <c r="V182" s="155" t="str">
        <f t="shared" si="419"/>
        <v/>
      </c>
      <c r="W182" s="155" t="str">
        <f t="shared" si="419"/>
        <v/>
      </c>
      <c r="X182" s="155" t="str">
        <f t="shared" si="419"/>
        <v/>
      </c>
      <c r="Y182" s="155" t="str">
        <f t="shared" si="419"/>
        <v/>
      </c>
      <c r="Z182" s="114" t="str">
        <f t="shared" si="419"/>
        <v/>
      </c>
      <c r="AA182" s="114" t="str">
        <f t="shared" si="419"/>
        <v/>
      </c>
      <c r="AB182" s="114" t="str">
        <f t="shared" si="419"/>
        <v/>
      </c>
      <c r="AC182" s="114" t="str">
        <f t="shared" si="419"/>
        <v/>
      </c>
      <c r="AD182" s="114" t="str">
        <f t="shared" si="419"/>
        <v/>
      </c>
      <c r="AE182" s="114" t="str">
        <f t="shared" si="419"/>
        <v/>
      </c>
      <c r="AF182" s="114" t="str">
        <f t="shared" si="419"/>
        <v/>
      </c>
      <c r="AG182" s="155" t="str">
        <f t="shared" si="419"/>
        <v/>
      </c>
      <c r="AH182" s="155" t="str">
        <f t="shared" si="419"/>
        <v/>
      </c>
      <c r="AI182" s="155" t="str">
        <f t="shared" si="419"/>
        <v/>
      </c>
      <c r="AJ182" s="155" t="str">
        <f t="shared" si="419"/>
        <v/>
      </c>
      <c r="AK182" s="155" t="str">
        <f t="shared" si="419"/>
        <v/>
      </c>
      <c r="AL182" s="155" t="str">
        <f t="shared" si="419"/>
        <v/>
      </c>
      <c r="AM182" s="155" t="str">
        <f t="shared" si="419"/>
        <v/>
      </c>
      <c r="AN182" s="114" t="str">
        <f t="shared" si="419"/>
        <v/>
      </c>
      <c r="AO182" s="114" t="str">
        <f t="shared" si="419"/>
        <v/>
      </c>
      <c r="AP182" s="114" t="str">
        <f t="shared" si="419"/>
        <v/>
      </c>
      <c r="AQ182" s="261">
        <f t="shared" ref="AQ182" si="420">COUNTA(L183:AP183)</f>
        <v>0</v>
      </c>
      <c r="AR182" s="261" t="str">
        <f t="shared" ref="AR182" si="421">IF(COUNTIF(L183:AP183,"A")*BB$9+COUNTIF(L183:AP183,"B")*$BB$10+COUNTIF(L183:AP183,"C")*$BB$11+COUNTIF(L183:AP183,"D")*$BB$12+COUNTIF(L183:AP183,"E")*$BB$13+COUNTIF(L183:AP183,"F")*$BB$14+COUNTIF(L183:AP183,"G")*$BB$15+COUNTIF(L183:AP183,"H")*$BB$16+COUNTIF(L183:AP183,"I")*$BB$17+COUNTIF(L183:AP183,"J")*$BB$18+COUNTIF(L183:AP183,"K")*$BB$19+COUNTIF(L183:AP183,"L")*$BB$20+COUNTIF(L183:AP183,"M")*$BB$21+COUNTIF(L183:AP183,"N")*$BB$22+COUNTIF(L183:AP183,"O")*$BB$23+COUNTIF(L183:AP183,"P")*$BB$24+COUNTIF(L183:AP183,"Q")*$BB$25+COUNTIF(L183:AP183,"R")*$BB$26+COUNTIF(L183:AP183,"S")*$BB$27+COUNTIF(L183:AP183,"T")=0,"",COUNTIF(L183:AP183,"A")*BB$9+COUNTIF(L183:AP183,"B")*$BB$10+COUNTIF(L183:AP183,"C")*$BB$11+COUNTIF(L183:AP183,"D")*$BB$12+COUNTIF(L183:AP183,"E")*$BB$13+COUNTIF(L183:AP183,"F")*$BB$14+COUNTIF(L183:AP183,"G")*$BB$15+COUNTIF(L183:AP183,"H")*$BB$16+COUNTIF(L183:AP183,"I")*$BB$17+COUNTIF(L183:AP183,"J")*$BB$18+COUNTIF(L183:AP183,"K")*$BB$19+COUNTIF(L183:AP183,"L")*$BB$20+COUNTIF(L183:AP183,"M")*$BB$21+COUNTIF(L183:AP183,"N")*$BB$22+COUNTIF(L183:AP183,"O")*$BB$23+COUNTIF(L183:AP183,"P")*$BB$24+COUNTIF(L183:AP183,"Q")*$BB$25+COUNTIF(L183:AP183,"R")*$BB$26+COUNTIF(L183:AP183,"S")*$BB$27+COUNTIF(L183:AP183,"T")*$BB$28)</f>
        <v/>
      </c>
      <c r="AS182" s="263">
        <f t="shared" ref="AS182" si="422">AQ182*AS$2</f>
        <v>0</v>
      </c>
      <c r="AT182" s="267"/>
      <c r="AU182" s="274"/>
      <c r="AV182" s="226" t="e">
        <f t="shared" ref="AV182" si="423">AR182+AS182</f>
        <v>#VALUE!</v>
      </c>
    </row>
    <row r="183" spans="1:48" ht="28" customHeight="1" thickBot="1" x14ac:dyDescent="0.25">
      <c r="A183" s="233"/>
      <c r="B183" s="174"/>
      <c r="C183" s="175" t="str">
        <f>IF(B183="","",DATEDIF(B183,#REF!,"y"))</f>
        <v/>
      </c>
      <c r="D183" s="258" t="s">
        <v>87</v>
      </c>
      <c r="E183" s="259"/>
      <c r="F183" s="260"/>
      <c r="G183" s="255"/>
      <c r="H183" s="256"/>
      <c r="I183" s="256"/>
      <c r="J183" s="256"/>
      <c r="K183" s="257"/>
      <c r="L183" s="46"/>
      <c r="M183" s="46"/>
      <c r="N183" s="46"/>
      <c r="O183" s="46"/>
      <c r="P183" s="46"/>
      <c r="Q183" s="46"/>
      <c r="R183" s="46"/>
      <c r="S183" s="46"/>
      <c r="T183" s="46"/>
      <c r="U183" s="46"/>
      <c r="V183" s="46"/>
      <c r="W183" s="46"/>
      <c r="X183" s="46"/>
      <c r="Y183" s="46"/>
      <c r="Z183" s="46"/>
      <c r="AA183" s="46"/>
      <c r="AB183" s="46"/>
      <c r="AC183" s="46"/>
      <c r="AD183" s="46"/>
      <c r="AE183" s="46"/>
      <c r="AF183" s="46"/>
      <c r="AG183" s="46"/>
      <c r="AH183" s="46"/>
      <c r="AI183" s="46"/>
      <c r="AJ183" s="46"/>
      <c r="AK183" s="46"/>
      <c r="AL183" s="46"/>
      <c r="AM183" s="46"/>
      <c r="AN183" s="46"/>
      <c r="AO183" s="46"/>
      <c r="AP183" s="46"/>
      <c r="AQ183" s="262"/>
      <c r="AR183" s="262"/>
      <c r="AS183" s="264"/>
      <c r="AT183" s="268"/>
      <c r="AU183" s="275"/>
      <c r="AV183" s="227"/>
    </row>
    <row r="184" spans="1:48" ht="28" customHeight="1" thickBot="1" x14ac:dyDescent="0.25">
      <c r="A184" s="233">
        <v>89</v>
      </c>
      <c r="B184" s="234"/>
      <c r="C184" s="235"/>
      <c r="D184" s="6"/>
      <c r="E184" s="7"/>
      <c r="F184" s="7"/>
      <c r="G184" s="7"/>
      <c r="H184" s="7"/>
      <c r="I184" s="7"/>
      <c r="J184" s="7"/>
      <c r="K184" s="116" t="str">
        <f>IF(COUNTA(D184:J184)=0,"",COUNTA(D184:J184))</f>
        <v/>
      </c>
      <c r="L184" s="114" t="str">
        <f t="shared" ref="L184:AP184" si="424">IF(L$7="","",IF( HLOOKUP(L$7,$D$7:$J$219,2*$A184,FALSE)="","","○"))</f>
        <v/>
      </c>
      <c r="M184" s="114" t="str">
        <f t="shared" si="424"/>
        <v/>
      </c>
      <c r="N184" s="114" t="str">
        <f t="shared" si="424"/>
        <v/>
      </c>
      <c r="O184" s="114" t="str">
        <f t="shared" si="424"/>
        <v/>
      </c>
      <c r="P184" s="114" t="str">
        <f t="shared" si="424"/>
        <v/>
      </c>
      <c r="Q184" s="114" t="str">
        <f t="shared" si="424"/>
        <v/>
      </c>
      <c r="R184" s="114" t="str">
        <f t="shared" si="424"/>
        <v/>
      </c>
      <c r="S184" s="155" t="str">
        <f t="shared" si="424"/>
        <v/>
      </c>
      <c r="T184" s="155" t="str">
        <f t="shared" si="424"/>
        <v/>
      </c>
      <c r="U184" s="155" t="str">
        <f t="shared" si="424"/>
        <v/>
      </c>
      <c r="V184" s="155" t="str">
        <f t="shared" si="424"/>
        <v/>
      </c>
      <c r="W184" s="155" t="str">
        <f t="shared" si="424"/>
        <v/>
      </c>
      <c r="X184" s="155" t="str">
        <f t="shared" si="424"/>
        <v/>
      </c>
      <c r="Y184" s="155" t="str">
        <f t="shared" si="424"/>
        <v/>
      </c>
      <c r="Z184" s="114" t="str">
        <f t="shared" si="424"/>
        <v/>
      </c>
      <c r="AA184" s="114" t="str">
        <f t="shared" si="424"/>
        <v/>
      </c>
      <c r="AB184" s="114" t="str">
        <f t="shared" si="424"/>
        <v/>
      </c>
      <c r="AC184" s="114" t="str">
        <f t="shared" si="424"/>
        <v/>
      </c>
      <c r="AD184" s="114" t="str">
        <f t="shared" si="424"/>
        <v/>
      </c>
      <c r="AE184" s="114" t="str">
        <f t="shared" si="424"/>
        <v/>
      </c>
      <c r="AF184" s="114" t="str">
        <f t="shared" si="424"/>
        <v/>
      </c>
      <c r="AG184" s="155" t="str">
        <f t="shared" si="424"/>
        <v/>
      </c>
      <c r="AH184" s="155" t="str">
        <f t="shared" si="424"/>
        <v/>
      </c>
      <c r="AI184" s="155" t="str">
        <f t="shared" si="424"/>
        <v/>
      </c>
      <c r="AJ184" s="155" t="str">
        <f t="shared" si="424"/>
        <v/>
      </c>
      <c r="AK184" s="155" t="str">
        <f t="shared" si="424"/>
        <v/>
      </c>
      <c r="AL184" s="155" t="str">
        <f t="shared" si="424"/>
        <v/>
      </c>
      <c r="AM184" s="155" t="str">
        <f t="shared" si="424"/>
        <v/>
      </c>
      <c r="AN184" s="114" t="str">
        <f t="shared" si="424"/>
        <v/>
      </c>
      <c r="AO184" s="114" t="str">
        <f t="shared" si="424"/>
        <v/>
      </c>
      <c r="AP184" s="114" t="str">
        <f t="shared" si="424"/>
        <v/>
      </c>
      <c r="AQ184" s="261">
        <f t="shared" ref="AQ184" si="425">COUNTA(L185:AP185)</f>
        <v>0</v>
      </c>
      <c r="AR184" s="261" t="str">
        <f t="shared" ref="AR184" si="426">IF(COUNTIF(L185:AP185,"A")*BB$9+COUNTIF(L185:AP185,"B")*$BB$10+COUNTIF(L185:AP185,"C")*$BB$11+COUNTIF(L185:AP185,"D")*$BB$12+COUNTIF(L185:AP185,"E")*$BB$13+COUNTIF(L185:AP185,"F")*$BB$14+COUNTIF(L185:AP185,"G")*$BB$15+COUNTIF(L185:AP185,"H")*$BB$16+COUNTIF(L185:AP185,"I")*$BB$17+COUNTIF(L185:AP185,"J")*$BB$18+COUNTIF(L185:AP185,"K")*$BB$19+COUNTIF(L185:AP185,"L")*$BB$20+COUNTIF(L185:AP185,"M")*$BB$21+COUNTIF(L185:AP185,"N")*$BB$22+COUNTIF(L185:AP185,"O")*$BB$23+COUNTIF(L185:AP185,"P")*$BB$24+COUNTIF(L185:AP185,"Q")*$BB$25+COUNTIF(L185:AP185,"R")*$BB$26+COUNTIF(L185:AP185,"S")*$BB$27+COUNTIF(L185:AP185,"T")=0,"",COUNTIF(L185:AP185,"A")*BB$9+COUNTIF(L185:AP185,"B")*$BB$10+COUNTIF(L185:AP185,"C")*$BB$11+COUNTIF(L185:AP185,"D")*$BB$12+COUNTIF(L185:AP185,"E")*$BB$13+COUNTIF(L185:AP185,"F")*$BB$14+COUNTIF(L185:AP185,"G")*$BB$15+COUNTIF(L185:AP185,"H")*$BB$16+COUNTIF(L185:AP185,"I")*$BB$17+COUNTIF(L185:AP185,"J")*$BB$18+COUNTIF(L185:AP185,"K")*$BB$19+COUNTIF(L185:AP185,"L")*$BB$20+COUNTIF(L185:AP185,"M")*$BB$21+COUNTIF(L185:AP185,"N")*$BB$22+COUNTIF(L185:AP185,"O")*$BB$23+COUNTIF(L185:AP185,"P")*$BB$24+COUNTIF(L185:AP185,"Q")*$BB$25+COUNTIF(L185:AP185,"R")*$BB$26+COUNTIF(L185:AP185,"S")*$BB$27+COUNTIF(L185:AP185,"T")*$BB$28)</f>
        <v/>
      </c>
      <c r="AS184" s="263">
        <f t="shared" ref="AS184" si="427">AQ184*AS$2</f>
        <v>0</v>
      </c>
      <c r="AT184" s="267"/>
      <c r="AU184" s="274"/>
      <c r="AV184" s="226" t="e">
        <f t="shared" ref="AV184" si="428">AR184+AS184</f>
        <v>#VALUE!</v>
      </c>
    </row>
    <row r="185" spans="1:48" ht="28" customHeight="1" thickBot="1" x14ac:dyDescent="0.25">
      <c r="A185" s="233"/>
      <c r="B185" s="174"/>
      <c r="C185" s="175" t="str">
        <f>IF(B185="","",DATEDIF(B185,#REF!,"y"))</f>
        <v/>
      </c>
      <c r="D185" s="258" t="s">
        <v>87</v>
      </c>
      <c r="E185" s="259"/>
      <c r="F185" s="260"/>
      <c r="G185" s="255"/>
      <c r="H185" s="256"/>
      <c r="I185" s="256"/>
      <c r="J185" s="256"/>
      <c r="K185" s="257"/>
      <c r="L185" s="46"/>
      <c r="M185" s="46"/>
      <c r="N185" s="46"/>
      <c r="O185" s="46"/>
      <c r="P185" s="46"/>
      <c r="Q185" s="46"/>
      <c r="R185" s="46"/>
      <c r="S185" s="46"/>
      <c r="T185" s="46"/>
      <c r="U185" s="46"/>
      <c r="V185" s="46"/>
      <c r="W185" s="46"/>
      <c r="X185" s="46"/>
      <c r="Y185" s="46"/>
      <c r="Z185" s="46"/>
      <c r="AA185" s="46"/>
      <c r="AB185" s="46"/>
      <c r="AC185" s="46"/>
      <c r="AD185" s="46"/>
      <c r="AE185" s="46"/>
      <c r="AF185" s="46"/>
      <c r="AG185" s="46"/>
      <c r="AH185" s="46"/>
      <c r="AI185" s="46"/>
      <c r="AJ185" s="46"/>
      <c r="AK185" s="46"/>
      <c r="AL185" s="46"/>
      <c r="AM185" s="46"/>
      <c r="AN185" s="46"/>
      <c r="AO185" s="46"/>
      <c r="AP185" s="46"/>
      <c r="AQ185" s="262"/>
      <c r="AR185" s="262"/>
      <c r="AS185" s="264"/>
      <c r="AT185" s="268"/>
      <c r="AU185" s="275"/>
      <c r="AV185" s="227"/>
    </row>
    <row r="186" spans="1:48" ht="28" customHeight="1" thickBot="1" x14ac:dyDescent="0.25">
      <c r="A186" s="233">
        <v>90</v>
      </c>
      <c r="B186" s="234"/>
      <c r="C186" s="235"/>
      <c r="D186" s="6"/>
      <c r="E186" s="7"/>
      <c r="F186" s="7"/>
      <c r="G186" s="7"/>
      <c r="H186" s="7"/>
      <c r="I186" s="7"/>
      <c r="J186" s="7"/>
      <c r="K186" s="116" t="str">
        <f>IF(COUNTA(D186:J186)=0,"",COUNTA(D186:J186))</f>
        <v/>
      </c>
      <c r="L186" s="114" t="str">
        <f t="shared" ref="L186:AP186" si="429">IF(L$7="","",IF( HLOOKUP(L$7,$D$7:$J$219,2*$A186,FALSE)="","","○"))</f>
        <v/>
      </c>
      <c r="M186" s="114" t="str">
        <f t="shared" si="429"/>
        <v/>
      </c>
      <c r="N186" s="114" t="str">
        <f t="shared" si="429"/>
        <v/>
      </c>
      <c r="O186" s="114" t="str">
        <f t="shared" si="429"/>
        <v/>
      </c>
      <c r="P186" s="114" t="str">
        <f t="shared" si="429"/>
        <v/>
      </c>
      <c r="Q186" s="114" t="str">
        <f t="shared" si="429"/>
        <v/>
      </c>
      <c r="R186" s="114" t="str">
        <f t="shared" si="429"/>
        <v/>
      </c>
      <c r="S186" s="155" t="str">
        <f t="shared" si="429"/>
        <v/>
      </c>
      <c r="T186" s="155" t="str">
        <f t="shared" si="429"/>
        <v/>
      </c>
      <c r="U186" s="155" t="str">
        <f t="shared" si="429"/>
        <v/>
      </c>
      <c r="V186" s="155" t="str">
        <f t="shared" si="429"/>
        <v/>
      </c>
      <c r="W186" s="155" t="str">
        <f t="shared" si="429"/>
        <v/>
      </c>
      <c r="X186" s="155" t="str">
        <f t="shared" si="429"/>
        <v/>
      </c>
      <c r="Y186" s="155" t="str">
        <f t="shared" si="429"/>
        <v/>
      </c>
      <c r="Z186" s="114" t="str">
        <f t="shared" si="429"/>
        <v/>
      </c>
      <c r="AA186" s="114" t="str">
        <f t="shared" si="429"/>
        <v/>
      </c>
      <c r="AB186" s="114" t="str">
        <f t="shared" si="429"/>
        <v/>
      </c>
      <c r="AC186" s="114" t="str">
        <f t="shared" si="429"/>
        <v/>
      </c>
      <c r="AD186" s="114" t="str">
        <f t="shared" si="429"/>
        <v/>
      </c>
      <c r="AE186" s="114" t="str">
        <f t="shared" si="429"/>
        <v/>
      </c>
      <c r="AF186" s="114" t="str">
        <f t="shared" si="429"/>
        <v/>
      </c>
      <c r="AG186" s="155" t="str">
        <f t="shared" si="429"/>
        <v/>
      </c>
      <c r="AH186" s="155" t="str">
        <f t="shared" si="429"/>
        <v/>
      </c>
      <c r="AI186" s="155" t="str">
        <f t="shared" si="429"/>
        <v/>
      </c>
      <c r="AJ186" s="155" t="str">
        <f t="shared" si="429"/>
        <v/>
      </c>
      <c r="AK186" s="155" t="str">
        <f t="shared" si="429"/>
        <v/>
      </c>
      <c r="AL186" s="155" t="str">
        <f t="shared" si="429"/>
        <v/>
      </c>
      <c r="AM186" s="155" t="str">
        <f t="shared" si="429"/>
        <v/>
      </c>
      <c r="AN186" s="114" t="str">
        <f t="shared" si="429"/>
        <v/>
      </c>
      <c r="AO186" s="114" t="str">
        <f t="shared" si="429"/>
        <v/>
      </c>
      <c r="AP186" s="114" t="str">
        <f t="shared" si="429"/>
        <v/>
      </c>
      <c r="AQ186" s="261">
        <f t="shared" ref="AQ186" si="430">COUNTA(L187:AP187)</f>
        <v>0</v>
      </c>
      <c r="AR186" s="261" t="str">
        <f t="shared" ref="AR186" si="431">IF(COUNTIF(L187:AP187,"A")*BB$9+COUNTIF(L187:AP187,"B")*$BB$10+COUNTIF(L187:AP187,"C")*$BB$11+COUNTIF(L187:AP187,"D")*$BB$12+COUNTIF(L187:AP187,"E")*$BB$13+COUNTIF(L187:AP187,"F")*$BB$14+COUNTIF(L187:AP187,"G")*$BB$15+COUNTIF(L187:AP187,"H")*$BB$16+COUNTIF(L187:AP187,"I")*$BB$17+COUNTIF(L187:AP187,"J")*$BB$18+COUNTIF(L187:AP187,"K")*$BB$19+COUNTIF(L187:AP187,"L")*$BB$20+COUNTIF(L187:AP187,"M")*$BB$21+COUNTIF(L187:AP187,"N")*$BB$22+COUNTIF(L187:AP187,"O")*$BB$23+COUNTIF(L187:AP187,"P")*$BB$24+COUNTIF(L187:AP187,"Q")*$BB$25+COUNTIF(L187:AP187,"R")*$BB$26+COUNTIF(L187:AP187,"S")*$BB$27+COUNTIF(L187:AP187,"T")=0,"",COUNTIF(L187:AP187,"A")*BB$9+COUNTIF(L187:AP187,"B")*$BB$10+COUNTIF(L187:AP187,"C")*$BB$11+COUNTIF(L187:AP187,"D")*$BB$12+COUNTIF(L187:AP187,"E")*$BB$13+COUNTIF(L187:AP187,"F")*$BB$14+COUNTIF(L187:AP187,"G")*$BB$15+COUNTIF(L187:AP187,"H")*$BB$16+COUNTIF(L187:AP187,"I")*$BB$17+COUNTIF(L187:AP187,"J")*$BB$18+COUNTIF(L187:AP187,"K")*$BB$19+COUNTIF(L187:AP187,"L")*$BB$20+COUNTIF(L187:AP187,"M")*$BB$21+COUNTIF(L187:AP187,"N")*$BB$22+COUNTIF(L187:AP187,"O")*$BB$23+COUNTIF(L187:AP187,"P")*$BB$24+COUNTIF(L187:AP187,"Q")*$BB$25+COUNTIF(L187:AP187,"R")*$BB$26+COUNTIF(L187:AP187,"S")*$BB$27+COUNTIF(L187:AP187,"T")*$BB$28)</f>
        <v/>
      </c>
      <c r="AS186" s="263">
        <f t="shared" ref="AS186" si="432">AQ186*AS$2</f>
        <v>0</v>
      </c>
      <c r="AT186" s="267"/>
      <c r="AU186" s="274"/>
      <c r="AV186" s="226" t="e">
        <f t="shared" ref="AV186" si="433">AR186+AS186</f>
        <v>#VALUE!</v>
      </c>
    </row>
    <row r="187" spans="1:48" ht="28" customHeight="1" thickBot="1" x14ac:dyDescent="0.25">
      <c r="A187" s="233"/>
      <c r="B187" s="174"/>
      <c r="C187" s="175" t="str">
        <f>IF(B187="","",DATEDIF(B187,#REF!,"y"))</f>
        <v/>
      </c>
      <c r="D187" s="258" t="s">
        <v>87</v>
      </c>
      <c r="E187" s="259"/>
      <c r="F187" s="260"/>
      <c r="G187" s="255"/>
      <c r="H187" s="256"/>
      <c r="I187" s="256"/>
      <c r="J187" s="256"/>
      <c r="K187" s="257"/>
      <c r="L187" s="46"/>
      <c r="M187" s="46"/>
      <c r="N187" s="46"/>
      <c r="O187" s="46"/>
      <c r="P187" s="46"/>
      <c r="Q187" s="46"/>
      <c r="R187" s="46"/>
      <c r="S187" s="46"/>
      <c r="T187" s="46"/>
      <c r="U187" s="46"/>
      <c r="V187" s="46"/>
      <c r="W187" s="46"/>
      <c r="X187" s="46"/>
      <c r="Y187" s="46"/>
      <c r="Z187" s="46"/>
      <c r="AA187" s="46"/>
      <c r="AB187" s="46"/>
      <c r="AC187" s="46"/>
      <c r="AD187" s="46"/>
      <c r="AE187" s="46"/>
      <c r="AF187" s="46"/>
      <c r="AG187" s="46"/>
      <c r="AH187" s="46"/>
      <c r="AI187" s="46"/>
      <c r="AJ187" s="46"/>
      <c r="AK187" s="46"/>
      <c r="AL187" s="46"/>
      <c r="AM187" s="46"/>
      <c r="AN187" s="46"/>
      <c r="AO187" s="46"/>
      <c r="AP187" s="46"/>
      <c r="AQ187" s="262"/>
      <c r="AR187" s="262"/>
      <c r="AS187" s="264"/>
      <c r="AT187" s="268"/>
      <c r="AU187" s="275"/>
      <c r="AV187" s="227"/>
    </row>
    <row r="188" spans="1:48" ht="28" customHeight="1" thickBot="1" x14ac:dyDescent="0.25">
      <c r="A188" s="233">
        <v>91</v>
      </c>
      <c r="B188" s="234"/>
      <c r="C188" s="235"/>
      <c r="D188" s="6"/>
      <c r="E188" s="7"/>
      <c r="F188" s="7"/>
      <c r="G188" s="7"/>
      <c r="H188" s="7"/>
      <c r="I188" s="7"/>
      <c r="J188" s="7"/>
      <c r="K188" s="116" t="str">
        <f>IF(COUNTA(D188:J188)=0,"",COUNTA(D188:J188))</f>
        <v/>
      </c>
      <c r="L188" s="114" t="str">
        <f t="shared" ref="L188:AP188" si="434">IF(L$7="","",IF( HLOOKUP(L$7,$D$7:$J$219,2*$A188,FALSE)="","","○"))</f>
        <v/>
      </c>
      <c r="M188" s="114" t="str">
        <f t="shared" si="434"/>
        <v/>
      </c>
      <c r="N188" s="114" t="str">
        <f t="shared" si="434"/>
        <v/>
      </c>
      <c r="O188" s="114" t="str">
        <f t="shared" si="434"/>
        <v/>
      </c>
      <c r="P188" s="114" t="str">
        <f t="shared" si="434"/>
        <v/>
      </c>
      <c r="Q188" s="114" t="str">
        <f t="shared" si="434"/>
        <v/>
      </c>
      <c r="R188" s="114" t="str">
        <f t="shared" si="434"/>
        <v/>
      </c>
      <c r="S188" s="155" t="str">
        <f t="shared" si="434"/>
        <v/>
      </c>
      <c r="T188" s="155" t="str">
        <f t="shared" si="434"/>
        <v/>
      </c>
      <c r="U188" s="155" t="str">
        <f t="shared" si="434"/>
        <v/>
      </c>
      <c r="V188" s="155" t="str">
        <f t="shared" si="434"/>
        <v/>
      </c>
      <c r="W188" s="155" t="str">
        <f t="shared" si="434"/>
        <v/>
      </c>
      <c r="X188" s="155" t="str">
        <f t="shared" si="434"/>
        <v/>
      </c>
      <c r="Y188" s="155" t="str">
        <f t="shared" si="434"/>
        <v/>
      </c>
      <c r="Z188" s="114" t="str">
        <f t="shared" si="434"/>
        <v/>
      </c>
      <c r="AA188" s="114" t="str">
        <f t="shared" si="434"/>
        <v/>
      </c>
      <c r="AB188" s="114" t="str">
        <f t="shared" si="434"/>
        <v/>
      </c>
      <c r="AC188" s="114" t="str">
        <f t="shared" si="434"/>
        <v/>
      </c>
      <c r="AD188" s="114" t="str">
        <f t="shared" si="434"/>
        <v/>
      </c>
      <c r="AE188" s="114" t="str">
        <f t="shared" si="434"/>
        <v/>
      </c>
      <c r="AF188" s="114" t="str">
        <f t="shared" si="434"/>
        <v/>
      </c>
      <c r="AG188" s="155" t="str">
        <f t="shared" si="434"/>
        <v/>
      </c>
      <c r="AH188" s="155" t="str">
        <f t="shared" si="434"/>
        <v/>
      </c>
      <c r="AI188" s="155" t="str">
        <f t="shared" si="434"/>
        <v/>
      </c>
      <c r="AJ188" s="155" t="str">
        <f t="shared" si="434"/>
        <v/>
      </c>
      <c r="AK188" s="155" t="str">
        <f t="shared" si="434"/>
        <v/>
      </c>
      <c r="AL188" s="155" t="str">
        <f t="shared" si="434"/>
        <v/>
      </c>
      <c r="AM188" s="155" t="str">
        <f t="shared" si="434"/>
        <v/>
      </c>
      <c r="AN188" s="114" t="str">
        <f t="shared" si="434"/>
        <v/>
      </c>
      <c r="AO188" s="114" t="str">
        <f t="shared" si="434"/>
        <v/>
      </c>
      <c r="AP188" s="114" t="str">
        <f t="shared" si="434"/>
        <v/>
      </c>
      <c r="AQ188" s="261">
        <f t="shared" ref="AQ188" si="435">COUNTA(L189:AP189)</f>
        <v>0</v>
      </c>
      <c r="AR188" s="261" t="str">
        <f t="shared" ref="AR188" si="436">IF(COUNTIF(L189:AP189,"A")*BB$9+COUNTIF(L189:AP189,"B")*$BB$10+COUNTIF(L189:AP189,"C")*$BB$11+COUNTIF(L189:AP189,"D")*$BB$12+COUNTIF(L189:AP189,"E")*$BB$13+COUNTIF(L189:AP189,"F")*$BB$14+COUNTIF(L189:AP189,"G")*$BB$15+COUNTIF(L189:AP189,"H")*$BB$16+COUNTIF(L189:AP189,"I")*$BB$17+COUNTIF(L189:AP189,"J")*$BB$18+COUNTIF(L189:AP189,"K")*$BB$19+COUNTIF(L189:AP189,"L")*$BB$20+COUNTIF(L189:AP189,"M")*$BB$21+COUNTIF(L189:AP189,"N")*$BB$22+COUNTIF(L189:AP189,"O")*$BB$23+COUNTIF(L189:AP189,"P")*$BB$24+COUNTIF(L189:AP189,"Q")*$BB$25+COUNTIF(L189:AP189,"R")*$BB$26+COUNTIF(L189:AP189,"S")*$BB$27+COUNTIF(L189:AP189,"T")=0,"",COUNTIF(L189:AP189,"A")*BB$9+COUNTIF(L189:AP189,"B")*$BB$10+COUNTIF(L189:AP189,"C")*$BB$11+COUNTIF(L189:AP189,"D")*$BB$12+COUNTIF(L189:AP189,"E")*$BB$13+COUNTIF(L189:AP189,"F")*$BB$14+COUNTIF(L189:AP189,"G")*$BB$15+COUNTIF(L189:AP189,"H")*$BB$16+COUNTIF(L189:AP189,"I")*$BB$17+COUNTIF(L189:AP189,"J")*$BB$18+COUNTIF(L189:AP189,"K")*$BB$19+COUNTIF(L189:AP189,"L")*$BB$20+COUNTIF(L189:AP189,"M")*$BB$21+COUNTIF(L189:AP189,"N")*$BB$22+COUNTIF(L189:AP189,"O")*$BB$23+COUNTIF(L189:AP189,"P")*$BB$24+COUNTIF(L189:AP189,"Q")*$BB$25+COUNTIF(L189:AP189,"R")*$BB$26+COUNTIF(L189:AP189,"S")*$BB$27+COUNTIF(L189:AP189,"T")*$BB$28)</f>
        <v/>
      </c>
      <c r="AS188" s="263">
        <f t="shared" ref="AS188" si="437">AQ188*AS$2</f>
        <v>0</v>
      </c>
      <c r="AT188" s="267"/>
      <c r="AU188" s="274"/>
      <c r="AV188" s="226" t="e">
        <f t="shared" ref="AV188" si="438">AR188+AS188</f>
        <v>#VALUE!</v>
      </c>
    </row>
    <row r="189" spans="1:48" ht="28" customHeight="1" thickBot="1" x14ac:dyDescent="0.25">
      <c r="A189" s="233"/>
      <c r="B189" s="174"/>
      <c r="C189" s="175" t="str">
        <f>IF(B189="","",DATEDIF(B189,#REF!,"y"))</f>
        <v/>
      </c>
      <c r="D189" s="258" t="s">
        <v>87</v>
      </c>
      <c r="E189" s="259"/>
      <c r="F189" s="260"/>
      <c r="G189" s="255"/>
      <c r="H189" s="256"/>
      <c r="I189" s="256"/>
      <c r="J189" s="256"/>
      <c r="K189" s="257"/>
      <c r="L189" s="46"/>
      <c r="M189" s="46"/>
      <c r="N189" s="46"/>
      <c r="O189" s="46"/>
      <c r="P189" s="46"/>
      <c r="Q189" s="46"/>
      <c r="R189" s="46"/>
      <c r="S189" s="46"/>
      <c r="T189" s="46"/>
      <c r="U189" s="46"/>
      <c r="V189" s="46"/>
      <c r="W189" s="46"/>
      <c r="X189" s="46"/>
      <c r="Y189" s="46"/>
      <c r="Z189" s="46"/>
      <c r="AA189" s="46"/>
      <c r="AB189" s="46"/>
      <c r="AC189" s="46"/>
      <c r="AD189" s="46"/>
      <c r="AE189" s="46"/>
      <c r="AF189" s="46"/>
      <c r="AG189" s="46"/>
      <c r="AH189" s="46"/>
      <c r="AI189" s="46"/>
      <c r="AJ189" s="46"/>
      <c r="AK189" s="46"/>
      <c r="AL189" s="46"/>
      <c r="AM189" s="46"/>
      <c r="AN189" s="46"/>
      <c r="AO189" s="46"/>
      <c r="AP189" s="46"/>
      <c r="AQ189" s="262"/>
      <c r="AR189" s="262"/>
      <c r="AS189" s="264"/>
      <c r="AT189" s="268"/>
      <c r="AU189" s="275"/>
      <c r="AV189" s="227"/>
    </row>
    <row r="190" spans="1:48" ht="28" customHeight="1" thickBot="1" x14ac:dyDescent="0.25">
      <c r="A190" s="233">
        <v>92</v>
      </c>
      <c r="B190" s="234"/>
      <c r="C190" s="235"/>
      <c r="D190" s="6"/>
      <c r="E190" s="7"/>
      <c r="F190" s="7"/>
      <c r="G190" s="7"/>
      <c r="H190" s="7"/>
      <c r="I190" s="7"/>
      <c r="J190" s="7"/>
      <c r="K190" s="116" t="str">
        <f>IF(COUNTA(D190:J190)=0,"",COUNTA(D190:J190))</f>
        <v/>
      </c>
      <c r="L190" s="114" t="str">
        <f t="shared" ref="L190:AP190" si="439">IF(L$7="","",IF( HLOOKUP(L$7,$D$7:$J$219,2*$A190,FALSE)="","","○"))</f>
        <v/>
      </c>
      <c r="M190" s="114" t="str">
        <f t="shared" si="439"/>
        <v/>
      </c>
      <c r="N190" s="114" t="str">
        <f t="shared" si="439"/>
        <v/>
      </c>
      <c r="O190" s="114" t="str">
        <f t="shared" si="439"/>
        <v/>
      </c>
      <c r="P190" s="114" t="str">
        <f t="shared" si="439"/>
        <v/>
      </c>
      <c r="Q190" s="114" t="str">
        <f t="shared" si="439"/>
        <v/>
      </c>
      <c r="R190" s="114" t="str">
        <f t="shared" si="439"/>
        <v/>
      </c>
      <c r="S190" s="155" t="str">
        <f t="shared" si="439"/>
        <v/>
      </c>
      <c r="T190" s="155" t="str">
        <f t="shared" si="439"/>
        <v/>
      </c>
      <c r="U190" s="155" t="str">
        <f t="shared" si="439"/>
        <v/>
      </c>
      <c r="V190" s="155" t="str">
        <f t="shared" si="439"/>
        <v/>
      </c>
      <c r="W190" s="155" t="str">
        <f t="shared" si="439"/>
        <v/>
      </c>
      <c r="X190" s="155" t="str">
        <f t="shared" si="439"/>
        <v/>
      </c>
      <c r="Y190" s="155" t="str">
        <f t="shared" si="439"/>
        <v/>
      </c>
      <c r="Z190" s="114" t="str">
        <f t="shared" si="439"/>
        <v/>
      </c>
      <c r="AA190" s="114" t="str">
        <f t="shared" si="439"/>
        <v/>
      </c>
      <c r="AB190" s="114" t="str">
        <f t="shared" si="439"/>
        <v/>
      </c>
      <c r="AC190" s="114" t="str">
        <f t="shared" si="439"/>
        <v/>
      </c>
      <c r="AD190" s="114" t="str">
        <f t="shared" si="439"/>
        <v/>
      </c>
      <c r="AE190" s="114" t="str">
        <f t="shared" si="439"/>
        <v/>
      </c>
      <c r="AF190" s="114" t="str">
        <f t="shared" si="439"/>
        <v/>
      </c>
      <c r="AG190" s="155" t="str">
        <f t="shared" si="439"/>
        <v/>
      </c>
      <c r="AH190" s="155" t="str">
        <f t="shared" si="439"/>
        <v/>
      </c>
      <c r="AI190" s="155" t="str">
        <f t="shared" si="439"/>
        <v/>
      </c>
      <c r="AJ190" s="155" t="str">
        <f t="shared" si="439"/>
        <v/>
      </c>
      <c r="AK190" s="155" t="str">
        <f t="shared" si="439"/>
        <v/>
      </c>
      <c r="AL190" s="155" t="str">
        <f t="shared" si="439"/>
        <v/>
      </c>
      <c r="AM190" s="155" t="str">
        <f t="shared" si="439"/>
        <v/>
      </c>
      <c r="AN190" s="114" t="str">
        <f t="shared" si="439"/>
        <v/>
      </c>
      <c r="AO190" s="114" t="str">
        <f t="shared" si="439"/>
        <v/>
      </c>
      <c r="AP190" s="114" t="str">
        <f t="shared" si="439"/>
        <v/>
      </c>
      <c r="AQ190" s="261">
        <f t="shared" ref="AQ190" si="440">COUNTA(L191:AP191)</f>
        <v>0</v>
      </c>
      <c r="AR190" s="261" t="str">
        <f t="shared" ref="AR190" si="441">IF(COUNTIF(L191:AP191,"A")*BB$9+COUNTIF(L191:AP191,"B")*$BB$10+COUNTIF(L191:AP191,"C")*$BB$11+COUNTIF(L191:AP191,"D")*$BB$12+COUNTIF(L191:AP191,"E")*$BB$13+COUNTIF(L191:AP191,"F")*$BB$14+COUNTIF(L191:AP191,"G")*$BB$15+COUNTIF(L191:AP191,"H")*$BB$16+COUNTIF(L191:AP191,"I")*$BB$17+COUNTIF(L191:AP191,"J")*$BB$18+COUNTIF(L191:AP191,"K")*$BB$19+COUNTIF(L191:AP191,"L")*$BB$20+COUNTIF(L191:AP191,"M")*$BB$21+COUNTIF(L191:AP191,"N")*$BB$22+COUNTIF(L191:AP191,"O")*$BB$23+COUNTIF(L191:AP191,"P")*$BB$24+COUNTIF(L191:AP191,"Q")*$BB$25+COUNTIF(L191:AP191,"R")*$BB$26+COUNTIF(L191:AP191,"S")*$BB$27+COUNTIF(L191:AP191,"T")=0,"",COUNTIF(L191:AP191,"A")*BB$9+COUNTIF(L191:AP191,"B")*$BB$10+COUNTIF(L191:AP191,"C")*$BB$11+COUNTIF(L191:AP191,"D")*$BB$12+COUNTIF(L191:AP191,"E")*$BB$13+COUNTIF(L191:AP191,"F")*$BB$14+COUNTIF(L191:AP191,"G")*$BB$15+COUNTIF(L191:AP191,"H")*$BB$16+COUNTIF(L191:AP191,"I")*$BB$17+COUNTIF(L191:AP191,"J")*$BB$18+COUNTIF(L191:AP191,"K")*$BB$19+COUNTIF(L191:AP191,"L")*$BB$20+COUNTIF(L191:AP191,"M")*$BB$21+COUNTIF(L191:AP191,"N")*$BB$22+COUNTIF(L191:AP191,"O")*$BB$23+COUNTIF(L191:AP191,"P")*$BB$24+COUNTIF(L191:AP191,"Q")*$BB$25+COUNTIF(L191:AP191,"R")*$BB$26+COUNTIF(L191:AP191,"S")*$BB$27+COUNTIF(L191:AP191,"T")*$BB$28)</f>
        <v/>
      </c>
      <c r="AS190" s="263">
        <f t="shared" ref="AS190" si="442">AQ190*AS$2</f>
        <v>0</v>
      </c>
      <c r="AT190" s="267"/>
      <c r="AU190" s="274"/>
      <c r="AV190" s="226" t="e">
        <f t="shared" ref="AV190" si="443">AR190+AS190</f>
        <v>#VALUE!</v>
      </c>
    </row>
    <row r="191" spans="1:48" ht="28" customHeight="1" thickBot="1" x14ac:dyDescent="0.25">
      <c r="A191" s="233"/>
      <c r="B191" s="174"/>
      <c r="C191" s="175" t="str">
        <f>IF(B191="","",DATEDIF(B191,#REF!,"y"))</f>
        <v/>
      </c>
      <c r="D191" s="258" t="s">
        <v>87</v>
      </c>
      <c r="E191" s="259"/>
      <c r="F191" s="260"/>
      <c r="G191" s="255"/>
      <c r="H191" s="256"/>
      <c r="I191" s="256"/>
      <c r="J191" s="256"/>
      <c r="K191" s="257"/>
      <c r="L191" s="46"/>
      <c r="M191" s="46"/>
      <c r="N191" s="46"/>
      <c r="O191" s="46"/>
      <c r="P191" s="46"/>
      <c r="Q191" s="46"/>
      <c r="R191" s="46"/>
      <c r="S191" s="46"/>
      <c r="T191" s="46"/>
      <c r="U191" s="46"/>
      <c r="V191" s="46"/>
      <c r="W191" s="46"/>
      <c r="X191" s="46"/>
      <c r="Y191" s="46"/>
      <c r="Z191" s="46"/>
      <c r="AA191" s="46"/>
      <c r="AB191" s="46"/>
      <c r="AC191" s="46"/>
      <c r="AD191" s="46"/>
      <c r="AE191" s="46"/>
      <c r="AF191" s="46"/>
      <c r="AG191" s="46"/>
      <c r="AH191" s="46"/>
      <c r="AI191" s="46"/>
      <c r="AJ191" s="46"/>
      <c r="AK191" s="46"/>
      <c r="AL191" s="46"/>
      <c r="AM191" s="46"/>
      <c r="AN191" s="46"/>
      <c r="AO191" s="46"/>
      <c r="AP191" s="46"/>
      <c r="AQ191" s="262"/>
      <c r="AR191" s="262"/>
      <c r="AS191" s="264"/>
      <c r="AT191" s="268"/>
      <c r="AU191" s="275"/>
      <c r="AV191" s="227"/>
    </row>
    <row r="192" spans="1:48" ht="28" customHeight="1" thickBot="1" x14ac:dyDescent="0.25">
      <c r="A192" s="233">
        <v>93</v>
      </c>
      <c r="B192" s="234"/>
      <c r="C192" s="235"/>
      <c r="D192" s="6"/>
      <c r="E192" s="7"/>
      <c r="F192" s="7"/>
      <c r="G192" s="7"/>
      <c r="H192" s="7"/>
      <c r="I192" s="7"/>
      <c r="J192" s="7"/>
      <c r="K192" s="116" t="str">
        <f>IF(COUNTA(D192:J192)=0,"",COUNTA(D192:J192))</f>
        <v/>
      </c>
      <c r="L192" s="114" t="str">
        <f t="shared" ref="L192:AP192" si="444">IF(L$7="","",IF( HLOOKUP(L$7,$D$7:$J$219,2*$A192,FALSE)="","","○"))</f>
        <v/>
      </c>
      <c r="M192" s="114" t="str">
        <f t="shared" si="444"/>
        <v/>
      </c>
      <c r="N192" s="114" t="str">
        <f t="shared" si="444"/>
        <v/>
      </c>
      <c r="O192" s="114" t="str">
        <f t="shared" si="444"/>
        <v/>
      </c>
      <c r="P192" s="114" t="str">
        <f t="shared" si="444"/>
        <v/>
      </c>
      <c r="Q192" s="114" t="str">
        <f t="shared" si="444"/>
        <v/>
      </c>
      <c r="R192" s="114" t="str">
        <f t="shared" si="444"/>
        <v/>
      </c>
      <c r="S192" s="155" t="str">
        <f t="shared" si="444"/>
        <v/>
      </c>
      <c r="T192" s="155" t="str">
        <f t="shared" si="444"/>
        <v/>
      </c>
      <c r="U192" s="155" t="str">
        <f t="shared" si="444"/>
        <v/>
      </c>
      <c r="V192" s="155" t="str">
        <f t="shared" si="444"/>
        <v/>
      </c>
      <c r="W192" s="155" t="str">
        <f t="shared" si="444"/>
        <v/>
      </c>
      <c r="X192" s="155" t="str">
        <f t="shared" si="444"/>
        <v/>
      </c>
      <c r="Y192" s="155" t="str">
        <f t="shared" si="444"/>
        <v/>
      </c>
      <c r="Z192" s="114" t="str">
        <f t="shared" si="444"/>
        <v/>
      </c>
      <c r="AA192" s="114" t="str">
        <f t="shared" si="444"/>
        <v/>
      </c>
      <c r="AB192" s="114" t="str">
        <f t="shared" si="444"/>
        <v/>
      </c>
      <c r="AC192" s="114" t="str">
        <f t="shared" si="444"/>
        <v/>
      </c>
      <c r="AD192" s="114" t="str">
        <f t="shared" si="444"/>
        <v/>
      </c>
      <c r="AE192" s="114" t="str">
        <f t="shared" si="444"/>
        <v/>
      </c>
      <c r="AF192" s="114" t="str">
        <f t="shared" si="444"/>
        <v/>
      </c>
      <c r="AG192" s="155" t="str">
        <f t="shared" si="444"/>
        <v/>
      </c>
      <c r="AH192" s="155" t="str">
        <f t="shared" si="444"/>
        <v/>
      </c>
      <c r="AI192" s="155" t="str">
        <f t="shared" si="444"/>
        <v/>
      </c>
      <c r="AJ192" s="155" t="str">
        <f t="shared" si="444"/>
        <v/>
      </c>
      <c r="AK192" s="155" t="str">
        <f t="shared" si="444"/>
        <v/>
      </c>
      <c r="AL192" s="155" t="str">
        <f t="shared" si="444"/>
        <v/>
      </c>
      <c r="AM192" s="155" t="str">
        <f t="shared" si="444"/>
        <v/>
      </c>
      <c r="AN192" s="114" t="str">
        <f t="shared" si="444"/>
        <v/>
      </c>
      <c r="AO192" s="114" t="str">
        <f t="shared" si="444"/>
        <v/>
      </c>
      <c r="AP192" s="114" t="str">
        <f t="shared" si="444"/>
        <v/>
      </c>
      <c r="AQ192" s="261">
        <f t="shared" ref="AQ192" si="445">COUNTA(L193:AP193)</f>
        <v>0</v>
      </c>
      <c r="AR192" s="261" t="str">
        <f t="shared" ref="AR192" si="446">IF(COUNTIF(L193:AP193,"A")*BB$9+COUNTIF(L193:AP193,"B")*$BB$10+COUNTIF(L193:AP193,"C")*$BB$11+COUNTIF(L193:AP193,"D")*$BB$12+COUNTIF(L193:AP193,"E")*$BB$13+COUNTIF(L193:AP193,"F")*$BB$14+COUNTIF(L193:AP193,"G")*$BB$15+COUNTIF(L193:AP193,"H")*$BB$16+COUNTIF(L193:AP193,"I")*$BB$17+COUNTIF(L193:AP193,"J")*$BB$18+COUNTIF(L193:AP193,"K")*$BB$19+COUNTIF(L193:AP193,"L")*$BB$20+COUNTIF(L193:AP193,"M")*$BB$21+COUNTIF(L193:AP193,"N")*$BB$22+COUNTIF(L193:AP193,"O")*$BB$23+COUNTIF(L193:AP193,"P")*$BB$24+COUNTIF(L193:AP193,"Q")*$BB$25+COUNTIF(L193:AP193,"R")*$BB$26+COUNTIF(L193:AP193,"S")*$BB$27+COUNTIF(L193:AP193,"T")=0,"",COUNTIF(L193:AP193,"A")*BB$9+COUNTIF(L193:AP193,"B")*$BB$10+COUNTIF(L193:AP193,"C")*$BB$11+COUNTIF(L193:AP193,"D")*$BB$12+COUNTIF(L193:AP193,"E")*$BB$13+COUNTIF(L193:AP193,"F")*$BB$14+COUNTIF(L193:AP193,"G")*$BB$15+COUNTIF(L193:AP193,"H")*$BB$16+COUNTIF(L193:AP193,"I")*$BB$17+COUNTIF(L193:AP193,"J")*$BB$18+COUNTIF(L193:AP193,"K")*$BB$19+COUNTIF(L193:AP193,"L")*$BB$20+COUNTIF(L193:AP193,"M")*$BB$21+COUNTIF(L193:AP193,"N")*$BB$22+COUNTIF(L193:AP193,"O")*$BB$23+COUNTIF(L193:AP193,"P")*$BB$24+COUNTIF(L193:AP193,"Q")*$BB$25+COUNTIF(L193:AP193,"R")*$BB$26+COUNTIF(L193:AP193,"S")*$BB$27+COUNTIF(L193:AP193,"T")*$BB$28)</f>
        <v/>
      </c>
      <c r="AS192" s="263">
        <f t="shared" ref="AS192" si="447">AQ192*AS$2</f>
        <v>0</v>
      </c>
      <c r="AT192" s="267"/>
      <c r="AU192" s="274"/>
      <c r="AV192" s="226" t="e">
        <f t="shared" ref="AV192" si="448">AR192+AS192</f>
        <v>#VALUE!</v>
      </c>
    </row>
    <row r="193" spans="1:48" ht="28" customHeight="1" thickBot="1" x14ac:dyDescent="0.25">
      <c r="A193" s="233"/>
      <c r="B193" s="174"/>
      <c r="C193" s="175" t="str">
        <f>IF(B193="","",DATEDIF(B193,#REF!,"y"))</f>
        <v/>
      </c>
      <c r="D193" s="258" t="s">
        <v>87</v>
      </c>
      <c r="E193" s="259"/>
      <c r="F193" s="260"/>
      <c r="G193" s="255"/>
      <c r="H193" s="256"/>
      <c r="I193" s="256"/>
      <c r="J193" s="256"/>
      <c r="K193" s="257"/>
      <c r="L193" s="46"/>
      <c r="M193" s="46"/>
      <c r="N193" s="46"/>
      <c r="O193" s="46"/>
      <c r="P193" s="46"/>
      <c r="Q193" s="46"/>
      <c r="R193" s="46"/>
      <c r="S193" s="46"/>
      <c r="T193" s="46"/>
      <c r="U193" s="46"/>
      <c r="V193" s="46"/>
      <c r="W193" s="46"/>
      <c r="X193" s="46"/>
      <c r="Y193" s="46"/>
      <c r="Z193" s="46"/>
      <c r="AA193" s="46"/>
      <c r="AB193" s="46"/>
      <c r="AC193" s="46"/>
      <c r="AD193" s="46"/>
      <c r="AE193" s="46"/>
      <c r="AF193" s="46"/>
      <c r="AG193" s="46"/>
      <c r="AH193" s="46"/>
      <c r="AI193" s="46"/>
      <c r="AJ193" s="46"/>
      <c r="AK193" s="46"/>
      <c r="AL193" s="46"/>
      <c r="AM193" s="46"/>
      <c r="AN193" s="46"/>
      <c r="AO193" s="46"/>
      <c r="AP193" s="46"/>
      <c r="AQ193" s="262"/>
      <c r="AR193" s="262"/>
      <c r="AS193" s="264"/>
      <c r="AT193" s="268"/>
      <c r="AU193" s="275"/>
      <c r="AV193" s="227"/>
    </row>
    <row r="194" spans="1:48" ht="28" customHeight="1" thickBot="1" x14ac:dyDescent="0.25">
      <c r="A194" s="233">
        <v>94</v>
      </c>
      <c r="B194" s="234"/>
      <c r="C194" s="235"/>
      <c r="D194" s="6"/>
      <c r="E194" s="7"/>
      <c r="F194" s="7"/>
      <c r="G194" s="7"/>
      <c r="H194" s="7"/>
      <c r="I194" s="7"/>
      <c r="J194" s="7"/>
      <c r="K194" s="116" t="str">
        <f>IF(COUNTA(D194:J194)=0,"",COUNTA(D194:J194))</f>
        <v/>
      </c>
      <c r="L194" s="114" t="str">
        <f t="shared" ref="L194:AP194" si="449">IF(L$7="","",IF( HLOOKUP(L$7,$D$7:$J$219,2*$A194,FALSE)="","","○"))</f>
        <v/>
      </c>
      <c r="M194" s="114" t="str">
        <f t="shared" si="449"/>
        <v/>
      </c>
      <c r="N194" s="114" t="str">
        <f t="shared" si="449"/>
        <v/>
      </c>
      <c r="O194" s="114" t="str">
        <f t="shared" si="449"/>
        <v/>
      </c>
      <c r="P194" s="114" t="str">
        <f t="shared" si="449"/>
        <v/>
      </c>
      <c r="Q194" s="114" t="str">
        <f t="shared" si="449"/>
        <v/>
      </c>
      <c r="R194" s="114" t="str">
        <f t="shared" si="449"/>
        <v/>
      </c>
      <c r="S194" s="155" t="str">
        <f t="shared" si="449"/>
        <v/>
      </c>
      <c r="T194" s="155" t="str">
        <f t="shared" si="449"/>
        <v/>
      </c>
      <c r="U194" s="155" t="str">
        <f t="shared" si="449"/>
        <v/>
      </c>
      <c r="V194" s="155" t="str">
        <f t="shared" si="449"/>
        <v/>
      </c>
      <c r="W194" s="155" t="str">
        <f t="shared" si="449"/>
        <v/>
      </c>
      <c r="X194" s="155" t="str">
        <f t="shared" si="449"/>
        <v/>
      </c>
      <c r="Y194" s="155" t="str">
        <f t="shared" si="449"/>
        <v/>
      </c>
      <c r="Z194" s="114" t="str">
        <f t="shared" si="449"/>
        <v/>
      </c>
      <c r="AA194" s="114" t="str">
        <f t="shared" si="449"/>
        <v/>
      </c>
      <c r="AB194" s="114" t="str">
        <f t="shared" si="449"/>
        <v/>
      </c>
      <c r="AC194" s="114" t="str">
        <f t="shared" si="449"/>
        <v/>
      </c>
      <c r="AD194" s="114" t="str">
        <f t="shared" si="449"/>
        <v/>
      </c>
      <c r="AE194" s="114" t="str">
        <f t="shared" si="449"/>
        <v/>
      </c>
      <c r="AF194" s="114" t="str">
        <f t="shared" si="449"/>
        <v/>
      </c>
      <c r="AG194" s="155" t="str">
        <f t="shared" si="449"/>
        <v/>
      </c>
      <c r="AH194" s="155" t="str">
        <f t="shared" si="449"/>
        <v/>
      </c>
      <c r="AI194" s="155" t="str">
        <f t="shared" si="449"/>
        <v/>
      </c>
      <c r="AJ194" s="155" t="str">
        <f t="shared" si="449"/>
        <v/>
      </c>
      <c r="AK194" s="155" t="str">
        <f t="shared" si="449"/>
        <v/>
      </c>
      <c r="AL194" s="155" t="str">
        <f t="shared" si="449"/>
        <v/>
      </c>
      <c r="AM194" s="155" t="str">
        <f t="shared" si="449"/>
        <v/>
      </c>
      <c r="AN194" s="114" t="str">
        <f t="shared" si="449"/>
        <v/>
      </c>
      <c r="AO194" s="114" t="str">
        <f t="shared" si="449"/>
        <v/>
      </c>
      <c r="AP194" s="114" t="str">
        <f t="shared" si="449"/>
        <v/>
      </c>
      <c r="AQ194" s="261">
        <f t="shared" ref="AQ194" si="450">COUNTA(L195:AP195)</f>
        <v>0</v>
      </c>
      <c r="AR194" s="261" t="str">
        <f t="shared" ref="AR194" si="451">IF(COUNTIF(L195:AP195,"A")*BB$9+COUNTIF(L195:AP195,"B")*$BB$10+COUNTIF(L195:AP195,"C")*$BB$11+COUNTIF(L195:AP195,"D")*$BB$12+COUNTIF(L195:AP195,"E")*$BB$13+COUNTIF(L195:AP195,"F")*$BB$14+COUNTIF(L195:AP195,"G")*$BB$15+COUNTIF(L195:AP195,"H")*$BB$16+COUNTIF(L195:AP195,"I")*$BB$17+COUNTIF(L195:AP195,"J")*$BB$18+COUNTIF(L195:AP195,"K")*$BB$19+COUNTIF(L195:AP195,"L")*$BB$20+COUNTIF(L195:AP195,"M")*$BB$21+COUNTIF(L195:AP195,"N")*$BB$22+COUNTIF(L195:AP195,"O")*$BB$23+COUNTIF(L195:AP195,"P")*$BB$24+COUNTIF(L195:AP195,"Q")*$BB$25+COUNTIF(L195:AP195,"R")*$BB$26+COUNTIF(L195:AP195,"S")*$BB$27+COUNTIF(L195:AP195,"T")=0,"",COUNTIF(L195:AP195,"A")*BB$9+COUNTIF(L195:AP195,"B")*$BB$10+COUNTIF(L195:AP195,"C")*$BB$11+COUNTIF(L195:AP195,"D")*$BB$12+COUNTIF(L195:AP195,"E")*$BB$13+COUNTIF(L195:AP195,"F")*$BB$14+COUNTIF(L195:AP195,"G")*$BB$15+COUNTIF(L195:AP195,"H")*$BB$16+COUNTIF(L195:AP195,"I")*$BB$17+COUNTIF(L195:AP195,"J")*$BB$18+COUNTIF(L195:AP195,"K")*$BB$19+COUNTIF(L195:AP195,"L")*$BB$20+COUNTIF(L195:AP195,"M")*$BB$21+COUNTIF(L195:AP195,"N")*$BB$22+COUNTIF(L195:AP195,"O")*$BB$23+COUNTIF(L195:AP195,"P")*$BB$24+COUNTIF(L195:AP195,"Q")*$BB$25+COUNTIF(L195:AP195,"R")*$BB$26+COUNTIF(L195:AP195,"S")*$BB$27+COUNTIF(L195:AP195,"T")*$BB$28)</f>
        <v/>
      </c>
      <c r="AS194" s="263">
        <f t="shared" ref="AS194" si="452">AQ194*AS$2</f>
        <v>0</v>
      </c>
      <c r="AT194" s="267"/>
      <c r="AU194" s="274"/>
      <c r="AV194" s="226" t="e">
        <f t="shared" ref="AV194" si="453">AR194+AS194</f>
        <v>#VALUE!</v>
      </c>
    </row>
    <row r="195" spans="1:48" ht="28" customHeight="1" thickBot="1" x14ac:dyDescent="0.25">
      <c r="A195" s="233"/>
      <c r="B195" s="174"/>
      <c r="C195" s="175" t="str">
        <f>IF(B195="","",DATEDIF(B195,#REF!,"y"))</f>
        <v/>
      </c>
      <c r="D195" s="258" t="s">
        <v>87</v>
      </c>
      <c r="E195" s="259"/>
      <c r="F195" s="260"/>
      <c r="G195" s="255"/>
      <c r="H195" s="256"/>
      <c r="I195" s="256"/>
      <c r="J195" s="256"/>
      <c r="K195" s="257"/>
      <c r="L195" s="46"/>
      <c r="M195" s="46"/>
      <c r="N195" s="46"/>
      <c r="O195" s="46"/>
      <c r="P195" s="46"/>
      <c r="Q195" s="46"/>
      <c r="R195" s="46"/>
      <c r="S195" s="46"/>
      <c r="T195" s="46"/>
      <c r="U195" s="46"/>
      <c r="V195" s="46"/>
      <c r="W195" s="46"/>
      <c r="X195" s="46"/>
      <c r="Y195" s="46"/>
      <c r="Z195" s="46"/>
      <c r="AA195" s="46"/>
      <c r="AB195" s="46"/>
      <c r="AC195" s="46"/>
      <c r="AD195" s="46"/>
      <c r="AE195" s="46"/>
      <c r="AF195" s="46"/>
      <c r="AG195" s="46"/>
      <c r="AH195" s="46"/>
      <c r="AI195" s="46"/>
      <c r="AJ195" s="46"/>
      <c r="AK195" s="46"/>
      <c r="AL195" s="46"/>
      <c r="AM195" s="46"/>
      <c r="AN195" s="46"/>
      <c r="AO195" s="46"/>
      <c r="AP195" s="46"/>
      <c r="AQ195" s="262"/>
      <c r="AR195" s="262"/>
      <c r="AS195" s="264"/>
      <c r="AT195" s="268"/>
      <c r="AU195" s="275"/>
      <c r="AV195" s="227"/>
    </row>
    <row r="196" spans="1:48" ht="28" customHeight="1" thickBot="1" x14ac:dyDescent="0.25">
      <c r="A196" s="233">
        <v>95</v>
      </c>
      <c r="B196" s="234"/>
      <c r="C196" s="235"/>
      <c r="D196" s="6"/>
      <c r="E196" s="7"/>
      <c r="F196" s="7"/>
      <c r="G196" s="7"/>
      <c r="H196" s="7"/>
      <c r="I196" s="7"/>
      <c r="J196" s="7"/>
      <c r="K196" s="116" t="str">
        <f>IF(COUNTA(D196:J196)=0,"",COUNTA(D196:J196))</f>
        <v/>
      </c>
      <c r="L196" s="114" t="str">
        <f t="shared" ref="L196:AP196" si="454">IF(L$7="","",IF( HLOOKUP(L$7,$D$7:$J$219,2*$A196,FALSE)="","","○"))</f>
        <v/>
      </c>
      <c r="M196" s="114" t="str">
        <f t="shared" si="454"/>
        <v/>
      </c>
      <c r="N196" s="114" t="str">
        <f t="shared" si="454"/>
        <v/>
      </c>
      <c r="O196" s="114" t="str">
        <f t="shared" si="454"/>
        <v/>
      </c>
      <c r="P196" s="114" t="str">
        <f t="shared" si="454"/>
        <v/>
      </c>
      <c r="Q196" s="114" t="str">
        <f t="shared" si="454"/>
        <v/>
      </c>
      <c r="R196" s="114" t="str">
        <f t="shared" si="454"/>
        <v/>
      </c>
      <c r="S196" s="155" t="str">
        <f t="shared" si="454"/>
        <v/>
      </c>
      <c r="T196" s="155" t="str">
        <f t="shared" si="454"/>
        <v/>
      </c>
      <c r="U196" s="155" t="str">
        <f t="shared" si="454"/>
        <v/>
      </c>
      <c r="V196" s="155" t="str">
        <f t="shared" si="454"/>
        <v/>
      </c>
      <c r="W196" s="155" t="str">
        <f t="shared" si="454"/>
        <v/>
      </c>
      <c r="X196" s="155" t="str">
        <f t="shared" si="454"/>
        <v/>
      </c>
      <c r="Y196" s="155" t="str">
        <f t="shared" si="454"/>
        <v/>
      </c>
      <c r="Z196" s="114" t="str">
        <f t="shared" si="454"/>
        <v/>
      </c>
      <c r="AA196" s="114" t="str">
        <f t="shared" si="454"/>
        <v/>
      </c>
      <c r="AB196" s="114" t="str">
        <f t="shared" si="454"/>
        <v/>
      </c>
      <c r="AC196" s="114" t="str">
        <f t="shared" si="454"/>
        <v/>
      </c>
      <c r="AD196" s="114" t="str">
        <f t="shared" si="454"/>
        <v/>
      </c>
      <c r="AE196" s="114" t="str">
        <f t="shared" si="454"/>
        <v/>
      </c>
      <c r="AF196" s="114" t="str">
        <f t="shared" si="454"/>
        <v/>
      </c>
      <c r="AG196" s="155" t="str">
        <f t="shared" si="454"/>
        <v/>
      </c>
      <c r="AH196" s="155" t="str">
        <f t="shared" si="454"/>
        <v/>
      </c>
      <c r="AI196" s="155" t="str">
        <f t="shared" si="454"/>
        <v/>
      </c>
      <c r="AJ196" s="155" t="str">
        <f t="shared" si="454"/>
        <v/>
      </c>
      <c r="AK196" s="155" t="str">
        <f t="shared" si="454"/>
        <v/>
      </c>
      <c r="AL196" s="155" t="str">
        <f t="shared" si="454"/>
        <v/>
      </c>
      <c r="AM196" s="155" t="str">
        <f t="shared" si="454"/>
        <v/>
      </c>
      <c r="AN196" s="114" t="str">
        <f t="shared" si="454"/>
        <v/>
      </c>
      <c r="AO196" s="114" t="str">
        <f t="shared" si="454"/>
        <v/>
      </c>
      <c r="AP196" s="114" t="str">
        <f t="shared" si="454"/>
        <v/>
      </c>
      <c r="AQ196" s="261">
        <f t="shared" ref="AQ196" si="455">COUNTA(L197:AP197)</f>
        <v>0</v>
      </c>
      <c r="AR196" s="261" t="str">
        <f t="shared" ref="AR196" si="456">IF(COUNTIF(L197:AP197,"A")*BB$9+COUNTIF(L197:AP197,"B")*$BB$10+COUNTIF(L197:AP197,"C")*$BB$11+COUNTIF(L197:AP197,"D")*$BB$12+COUNTIF(L197:AP197,"E")*$BB$13+COUNTIF(L197:AP197,"F")*$BB$14+COUNTIF(L197:AP197,"G")*$BB$15+COUNTIF(L197:AP197,"H")*$BB$16+COUNTIF(L197:AP197,"I")*$BB$17+COUNTIF(L197:AP197,"J")*$BB$18+COUNTIF(L197:AP197,"K")*$BB$19+COUNTIF(L197:AP197,"L")*$BB$20+COUNTIF(L197:AP197,"M")*$BB$21+COUNTIF(L197:AP197,"N")*$BB$22+COUNTIF(L197:AP197,"O")*$BB$23+COUNTIF(L197:AP197,"P")*$BB$24+COUNTIF(L197:AP197,"Q")*$BB$25+COUNTIF(L197:AP197,"R")*$BB$26+COUNTIF(L197:AP197,"S")*$BB$27+COUNTIF(L197:AP197,"T")=0,"",COUNTIF(L197:AP197,"A")*BB$9+COUNTIF(L197:AP197,"B")*$BB$10+COUNTIF(L197:AP197,"C")*$BB$11+COUNTIF(L197:AP197,"D")*$BB$12+COUNTIF(L197:AP197,"E")*$BB$13+COUNTIF(L197:AP197,"F")*$BB$14+COUNTIF(L197:AP197,"G")*$BB$15+COUNTIF(L197:AP197,"H")*$BB$16+COUNTIF(L197:AP197,"I")*$BB$17+COUNTIF(L197:AP197,"J")*$BB$18+COUNTIF(L197:AP197,"K")*$BB$19+COUNTIF(L197:AP197,"L")*$BB$20+COUNTIF(L197:AP197,"M")*$BB$21+COUNTIF(L197:AP197,"N")*$BB$22+COUNTIF(L197:AP197,"O")*$BB$23+COUNTIF(L197:AP197,"P")*$BB$24+COUNTIF(L197:AP197,"Q")*$BB$25+COUNTIF(L197:AP197,"R")*$BB$26+COUNTIF(L197:AP197,"S")*$BB$27+COUNTIF(L197:AP197,"T")*$BB$28)</f>
        <v/>
      </c>
      <c r="AS196" s="263">
        <f t="shared" ref="AS196" si="457">AQ196*AS$2</f>
        <v>0</v>
      </c>
      <c r="AT196" s="267"/>
      <c r="AU196" s="274"/>
      <c r="AV196" s="226" t="e">
        <f t="shared" ref="AV196" si="458">AR196+AS196</f>
        <v>#VALUE!</v>
      </c>
    </row>
    <row r="197" spans="1:48" ht="28" customHeight="1" thickBot="1" x14ac:dyDescent="0.25">
      <c r="A197" s="233"/>
      <c r="B197" s="174"/>
      <c r="C197" s="175" t="str">
        <f>IF(B197="","",DATEDIF(B197,#REF!,"y"))</f>
        <v/>
      </c>
      <c r="D197" s="258" t="s">
        <v>87</v>
      </c>
      <c r="E197" s="259"/>
      <c r="F197" s="260"/>
      <c r="G197" s="255"/>
      <c r="H197" s="256"/>
      <c r="I197" s="256"/>
      <c r="J197" s="256"/>
      <c r="K197" s="257"/>
      <c r="L197" s="46"/>
      <c r="M197" s="46"/>
      <c r="N197" s="46"/>
      <c r="O197" s="46"/>
      <c r="P197" s="46"/>
      <c r="Q197" s="46"/>
      <c r="R197" s="46"/>
      <c r="S197" s="46"/>
      <c r="T197" s="46"/>
      <c r="U197" s="46"/>
      <c r="V197" s="46"/>
      <c r="W197" s="46"/>
      <c r="X197" s="46"/>
      <c r="Y197" s="46"/>
      <c r="Z197" s="46"/>
      <c r="AA197" s="46"/>
      <c r="AB197" s="46"/>
      <c r="AC197" s="46"/>
      <c r="AD197" s="46"/>
      <c r="AE197" s="46"/>
      <c r="AF197" s="46"/>
      <c r="AG197" s="46"/>
      <c r="AH197" s="46"/>
      <c r="AI197" s="46"/>
      <c r="AJ197" s="46"/>
      <c r="AK197" s="46"/>
      <c r="AL197" s="46"/>
      <c r="AM197" s="46"/>
      <c r="AN197" s="46"/>
      <c r="AO197" s="46"/>
      <c r="AP197" s="46"/>
      <c r="AQ197" s="262"/>
      <c r="AR197" s="262"/>
      <c r="AS197" s="264"/>
      <c r="AT197" s="268"/>
      <c r="AU197" s="275"/>
      <c r="AV197" s="227"/>
    </row>
    <row r="198" spans="1:48" ht="28" customHeight="1" thickBot="1" x14ac:dyDescent="0.25">
      <c r="A198" s="233">
        <v>96</v>
      </c>
      <c r="B198" s="234"/>
      <c r="C198" s="235"/>
      <c r="D198" s="6"/>
      <c r="E198" s="7"/>
      <c r="F198" s="7"/>
      <c r="G198" s="7"/>
      <c r="H198" s="7"/>
      <c r="I198" s="7"/>
      <c r="J198" s="7"/>
      <c r="K198" s="116" t="str">
        <f>IF(COUNTA(D198:J198)=0,"",COUNTA(D198:J198))</f>
        <v/>
      </c>
      <c r="L198" s="114" t="str">
        <f t="shared" ref="L198:AP198" si="459">IF(L$7="","",IF( HLOOKUP(L$7,$D$7:$J$219,2*$A198,FALSE)="","","○"))</f>
        <v/>
      </c>
      <c r="M198" s="114" t="str">
        <f t="shared" si="459"/>
        <v/>
      </c>
      <c r="N198" s="114" t="str">
        <f t="shared" si="459"/>
        <v/>
      </c>
      <c r="O198" s="114" t="str">
        <f t="shared" si="459"/>
        <v/>
      </c>
      <c r="P198" s="114" t="str">
        <f t="shared" si="459"/>
        <v/>
      </c>
      <c r="Q198" s="114" t="str">
        <f t="shared" si="459"/>
        <v/>
      </c>
      <c r="R198" s="114" t="str">
        <f t="shared" si="459"/>
        <v/>
      </c>
      <c r="S198" s="155" t="str">
        <f t="shared" si="459"/>
        <v/>
      </c>
      <c r="T198" s="155" t="str">
        <f t="shared" si="459"/>
        <v/>
      </c>
      <c r="U198" s="155" t="str">
        <f t="shared" si="459"/>
        <v/>
      </c>
      <c r="V198" s="155" t="str">
        <f t="shared" si="459"/>
        <v/>
      </c>
      <c r="W198" s="155" t="str">
        <f t="shared" si="459"/>
        <v/>
      </c>
      <c r="X198" s="155" t="str">
        <f t="shared" si="459"/>
        <v/>
      </c>
      <c r="Y198" s="155" t="str">
        <f t="shared" si="459"/>
        <v/>
      </c>
      <c r="Z198" s="114" t="str">
        <f t="shared" si="459"/>
        <v/>
      </c>
      <c r="AA198" s="114" t="str">
        <f t="shared" si="459"/>
        <v/>
      </c>
      <c r="AB198" s="114" t="str">
        <f t="shared" si="459"/>
        <v/>
      </c>
      <c r="AC198" s="114" t="str">
        <f t="shared" si="459"/>
        <v/>
      </c>
      <c r="AD198" s="114" t="str">
        <f t="shared" si="459"/>
        <v/>
      </c>
      <c r="AE198" s="114" t="str">
        <f t="shared" si="459"/>
        <v/>
      </c>
      <c r="AF198" s="114" t="str">
        <f t="shared" si="459"/>
        <v/>
      </c>
      <c r="AG198" s="155" t="str">
        <f t="shared" si="459"/>
        <v/>
      </c>
      <c r="AH198" s="155" t="str">
        <f t="shared" si="459"/>
        <v/>
      </c>
      <c r="AI198" s="155" t="str">
        <f t="shared" si="459"/>
        <v/>
      </c>
      <c r="AJ198" s="155" t="str">
        <f t="shared" si="459"/>
        <v/>
      </c>
      <c r="AK198" s="155" t="str">
        <f t="shared" si="459"/>
        <v/>
      </c>
      <c r="AL198" s="155" t="str">
        <f t="shared" si="459"/>
        <v/>
      </c>
      <c r="AM198" s="155" t="str">
        <f t="shared" si="459"/>
        <v/>
      </c>
      <c r="AN198" s="114" t="str">
        <f t="shared" si="459"/>
        <v/>
      </c>
      <c r="AO198" s="114" t="str">
        <f t="shared" si="459"/>
        <v/>
      </c>
      <c r="AP198" s="114" t="str">
        <f t="shared" si="459"/>
        <v/>
      </c>
      <c r="AQ198" s="261">
        <f t="shared" ref="AQ198" si="460">COUNTA(L199:AP199)</f>
        <v>0</v>
      </c>
      <c r="AR198" s="261" t="str">
        <f t="shared" ref="AR198" si="461">IF(COUNTIF(L199:AP199,"A")*BB$9+COUNTIF(L199:AP199,"B")*$BB$10+COUNTIF(L199:AP199,"C")*$BB$11+COUNTIF(L199:AP199,"D")*$BB$12+COUNTIF(L199:AP199,"E")*$BB$13+COUNTIF(L199:AP199,"F")*$BB$14+COUNTIF(L199:AP199,"G")*$BB$15+COUNTIF(L199:AP199,"H")*$BB$16+COUNTIF(L199:AP199,"I")*$BB$17+COUNTIF(L199:AP199,"J")*$BB$18+COUNTIF(L199:AP199,"K")*$BB$19+COUNTIF(L199:AP199,"L")*$BB$20+COUNTIF(L199:AP199,"M")*$BB$21+COUNTIF(L199:AP199,"N")*$BB$22+COUNTIF(L199:AP199,"O")*$BB$23+COUNTIF(L199:AP199,"P")*$BB$24+COUNTIF(L199:AP199,"Q")*$BB$25+COUNTIF(L199:AP199,"R")*$BB$26+COUNTIF(L199:AP199,"S")*$BB$27+COUNTIF(L199:AP199,"T")=0,"",COUNTIF(L199:AP199,"A")*BB$9+COUNTIF(L199:AP199,"B")*$BB$10+COUNTIF(L199:AP199,"C")*$BB$11+COUNTIF(L199:AP199,"D")*$BB$12+COUNTIF(L199:AP199,"E")*$BB$13+COUNTIF(L199:AP199,"F")*$BB$14+COUNTIF(L199:AP199,"G")*$BB$15+COUNTIF(L199:AP199,"H")*$BB$16+COUNTIF(L199:AP199,"I")*$BB$17+COUNTIF(L199:AP199,"J")*$BB$18+COUNTIF(L199:AP199,"K")*$BB$19+COUNTIF(L199:AP199,"L")*$BB$20+COUNTIF(L199:AP199,"M")*$BB$21+COUNTIF(L199:AP199,"N")*$BB$22+COUNTIF(L199:AP199,"O")*$BB$23+COUNTIF(L199:AP199,"P")*$BB$24+COUNTIF(L199:AP199,"Q")*$BB$25+COUNTIF(L199:AP199,"R")*$BB$26+COUNTIF(L199:AP199,"S")*$BB$27+COUNTIF(L199:AP199,"T")*$BB$28)</f>
        <v/>
      </c>
      <c r="AS198" s="263">
        <f t="shared" ref="AS198" si="462">AQ198*AS$2</f>
        <v>0</v>
      </c>
      <c r="AT198" s="267"/>
      <c r="AU198" s="274"/>
      <c r="AV198" s="226" t="e">
        <f t="shared" ref="AV198" si="463">AR198+AS198</f>
        <v>#VALUE!</v>
      </c>
    </row>
    <row r="199" spans="1:48" ht="28" customHeight="1" thickBot="1" x14ac:dyDescent="0.25">
      <c r="A199" s="233"/>
      <c r="B199" s="174"/>
      <c r="C199" s="175" t="str">
        <f>IF(B199="","",DATEDIF(B199,#REF!,"y"))</f>
        <v/>
      </c>
      <c r="D199" s="258" t="s">
        <v>87</v>
      </c>
      <c r="E199" s="259"/>
      <c r="F199" s="260"/>
      <c r="G199" s="255"/>
      <c r="H199" s="256"/>
      <c r="I199" s="256"/>
      <c r="J199" s="256"/>
      <c r="K199" s="257"/>
      <c r="L199" s="46"/>
      <c r="M199" s="46"/>
      <c r="N199" s="46"/>
      <c r="O199" s="46"/>
      <c r="P199" s="46"/>
      <c r="Q199" s="46"/>
      <c r="R199" s="46"/>
      <c r="S199" s="46"/>
      <c r="T199" s="46"/>
      <c r="U199" s="46"/>
      <c r="V199" s="46"/>
      <c r="W199" s="46"/>
      <c r="X199" s="46"/>
      <c r="Y199" s="46"/>
      <c r="Z199" s="46"/>
      <c r="AA199" s="46"/>
      <c r="AB199" s="46"/>
      <c r="AC199" s="46"/>
      <c r="AD199" s="46"/>
      <c r="AE199" s="46"/>
      <c r="AF199" s="46"/>
      <c r="AG199" s="46"/>
      <c r="AH199" s="46"/>
      <c r="AI199" s="46"/>
      <c r="AJ199" s="46"/>
      <c r="AK199" s="46"/>
      <c r="AL199" s="46"/>
      <c r="AM199" s="46"/>
      <c r="AN199" s="46"/>
      <c r="AO199" s="46"/>
      <c r="AP199" s="46"/>
      <c r="AQ199" s="262"/>
      <c r="AR199" s="262"/>
      <c r="AS199" s="264"/>
      <c r="AT199" s="268"/>
      <c r="AU199" s="275"/>
      <c r="AV199" s="227"/>
    </row>
    <row r="200" spans="1:48" ht="28" customHeight="1" thickBot="1" x14ac:dyDescent="0.25">
      <c r="A200" s="233">
        <v>97</v>
      </c>
      <c r="B200" s="234"/>
      <c r="C200" s="235"/>
      <c r="D200" s="6"/>
      <c r="E200" s="7"/>
      <c r="F200" s="7"/>
      <c r="G200" s="7"/>
      <c r="H200" s="7"/>
      <c r="I200" s="7"/>
      <c r="J200" s="7"/>
      <c r="K200" s="116" t="str">
        <f>IF(COUNTA(D200:J200)=0,"",COUNTA(D200:J200))</f>
        <v/>
      </c>
      <c r="L200" s="114" t="str">
        <f t="shared" ref="L200:AP200" si="464">IF(L$7="","",IF( HLOOKUP(L$7,$D$7:$J$219,2*$A200,FALSE)="","","○"))</f>
        <v/>
      </c>
      <c r="M200" s="114" t="str">
        <f t="shared" si="464"/>
        <v/>
      </c>
      <c r="N200" s="114" t="str">
        <f t="shared" si="464"/>
        <v/>
      </c>
      <c r="O200" s="114" t="str">
        <f t="shared" si="464"/>
        <v/>
      </c>
      <c r="P200" s="114" t="str">
        <f t="shared" si="464"/>
        <v/>
      </c>
      <c r="Q200" s="114" t="str">
        <f t="shared" si="464"/>
        <v/>
      </c>
      <c r="R200" s="114" t="str">
        <f t="shared" si="464"/>
        <v/>
      </c>
      <c r="S200" s="155" t="str">
        <f t="shared" si="464"/>
        <v/>
      </c>
      <c r="T200" s="155" t="str">
        <f t="shared" si="464"/>
        <v/>
      </c>
      <c r="U200" s="155" t="str">
        <f t="shared" si="464"/>
        <v/>
      </c>
      <c r="V200" s="155" t="str">
        <f t="shared" si="464"/>
        <v/>
      </c>
      <c r="W200" s="155" t="str">
        <f t="shared" si="464"/>
        <v/>
      </c>
      <c r="X200" s="155" t="str">
        <f t="shared" si="464"/>
        <v/>
      </c>
      <c r="Y200" s="155" t="str">
        <f t="shared" si="464"/>
        <v/>
      </c>
      <c r="Z200" s="114" t="str">
        <f t="shared" si="464"/>
        <v/>
      </c>
      <c r="AA200" s="114" t="str">
        <f t="shared" si="464"/>
        <v/>
      </c>
      <c r="AB200" s="114" t="str">
        <f t="shared" si="464"/>
        <v/>
      </c>
      <c r="AC200" s="114" t="str">
        <f t="shared" si="464"/>
        <v/>
      </c>
      <c r="AD200" s="114" t="str">
        <f t="shared" si="464"/>
        <v/>
      </c>
      <c r="AE200" s="114" t="str">
        <f t="shared" si="464"/>
        <v/>
      </c>
      <c r="AF200" s="114" t="str">
        <f t="shared" si="464"/>
        <v/>
      </c>
      <c r="AG200" s="155" t="str">
        <f t="shared" si="464"/>
        <v/>
      </c>
      <c r="AH200" s="155" t="str">
        <f t="shared" si="464"/>
        <v/>
      </c>
      <c r="AI200" s="155" t="str">
        <f t="shared" si="464"/>
        <v/>
      </c>
      <c r="AJ200" s="155" t="str">
        <f t="shared" si="464"/>
        <v/>
      </c>
      <c r="AK200" s="155" t="str">
        <f t="shared" si="464"/>
        <v/>
      </c>
      <c r="AL200" s="155" t="str">
        <f t="shared" si="464"/>
        <v/>
      </c>
      <c r="AM200" s="155" t="str">
        <f t="shared" si="464"/>
        <v/>
      </c>
      <c r="AN200" s="114" t="str">
        <f t="shared" si="464"/>
        <v/>
      </c>
      <c r="AO200" s="114" t="str">
        <f t="shared" si="464"/>
        <v/>
      </c>
      <c r="AP200" s="114" t="str">
        <f t="shared" si="464"/>
        <v/>
      </c>
      <c r="AQ200" s="261">
        <f t="shared" ref="AQ200" si="465">COUNTA(L201:AP201)</f>
        <v>0</v>
      </c>
      <c r="AR200" s="261" t="str">
        <f t="shared" ref="AR200" si="466">IF(COUNTIF(L201:AP201,"A")*BB$9+COUNTIF(L201:AP201,"B")*$BB$10+COUNTIF(L201:AP201,"C")*$BB$11+COUNTIF(L201:AP201,"D")*$BB$12+COUNTIF(L201:AP201,"E")*$BB$13+COUNTIF(L201:AP201,"F")*$BB$14+COUNTIF(L201:AP201,"G")*$BB$15+COUNTIF(L201:AP201,"H")*$BB$16+COUNTIF(L201:AP201,"I")*$BB$17+COUNTIF(L201:AP201,"J")*$BB$18+COUNTIF(L201:AP201,"K")*$BB$19+COUNTIF(L201:AP201,"L")*$BB$20+COUNTIF(L201:AP201,"M")*$BB$21+COUNTIF(L201:AP201,"N")*$BB$22+COUNTIF(L201:AP201,"O")*$BB$23+COUNTIF(L201:AP201,"P")*$BB$24+COUNTIF(L201:AP201,"Q")*$BB$25+COUNTIF(L201:AP201,"R")*$BB$26+COUNTIF(L201:AP201,"S")*$BB$27+COUNTIF(L201:AP201,"T")=0,"",COUNTIF(L201:AP201,"A")*BB$9+COUNTIF(L201:AP201,"B")*$BB$10+COUNTIF(L201:AP201,"C")*$BB$11+COUNTIF(L201:AP201,"D")*$BB$12+COUNTIF(L201:AP201,"E")*$BB$13+COUNTIF(L201:AP201,"F")*$BB$14+COUNTIF(L201:AP201,"G")*$BB$15+COUNTIF(L201:AP201,"H")*$BB$16+COUNTIF(L201:AP201,"I")*$BB$17+COUNTIF(L201:AP201,"J")*$BB$18+COUNTIF(L201:AP201,"K")*$BB$19+COUNTIF(L201:AP201,"L")*$BB$20+COUNTIF(L201:AP201,"M")*$BB$21+COUNTIF(L201:AP201,"N")*$BB$22+COUNTIF(L201:AP201,"O")*$BB$23+COUNTIF(L201:AP201,"P")*$BB$24+COUNTIF(L201:AP201,"Q")*$BB$25+COUNTIF(L201:AP201,"R")*$BB$26+COUNTIF(L201:AP201,"S")*$BB$27+COUNTIF(L201:AP201,"T")*$BB$28)</f>
        <v/>
      </c>
      <c r="AS200" s="263">
        <f t="shared" ref="AS200" si="467">AQ200*AS$2</f>
        <v>0</v>
      </c>
      <c r="AT200" s="267"/>
      <c r="AU200" s="274"/>
      <c r="AV200" s="226" t="e">
        <f t="shared" ref="AV200" si="468">AR200+AS200</f>
        <v>#VALUE!</v>
      </c>
    </row>
    <row r="201" spans="1:48" ht="28" customHeight="1" thickBot="1" x14ac:dyDescent="0.25">
      <c r="A201" s="233"/>
      <c r="B201" s="174"/>
      <c r="C201" s="175" t="str">
        <f>IF(B201="","",DATEDIF(B201,#REF!,"y"))</f>
        <v/>
      </c>
      <c r="D201" s="258" t="s">
        <v>87</v>
      </c>
      <c r="E201" s="259"/>
      <c r="F201" s="260"/>
      <c r="G201" s="255"/>
      <c r="H201" s="256"/>
      <c r="I201" s="256"/>
      <c r="J201" s="256"/>
      <c r="K201" s="257"/>
      <c r="L201" s="46"/>
      <c r="M201" s="46"/>
      <c r="N201" s="46"/>
      <c r="O201" s="46"/>
      <c r="P201" s="46"/>
      <c r="Q201" s="46"/>
      <c r="R201" s="46"/>
      <c r="S201" s="46"/>
      <c r="T201" s="46"/>
      <c r="U201" s="46"/>
      <c r="V201" s="46"/>
      <c r="W201" s="46"/>
      <c r="X201" s="46"/>
      <c r="Y201" s="46"/>
      <c r="Z201" s="46"/>
      <c r="AA201" s="46"/>
      <c r="AB201" s="46"/>
      <c r="AC201" s="46"/>
      <c r="AD201" s="46"/>
      <c r="AE201" s="46"/>
      <c r="AF201" s="46"/>
      <c r="AG201" s="46"/>
      <c r="AH201" s="46"/>
      <c r="AI201" s="46"/>
      <c r="AJ201" s="46"/>
      <c r="AK201" s="46"/>
      <c r="AL201" s="46"/>
      <c r="AM201" s="46"/>
      <c r="AN201" s="46"/>
      <c r="AO201" s="46"/>
      <c r="AP201" s="46"/>
      <c r="AQ201" s="262"/>
      <c r="AR201" s="262"/>
      <c r="AS201" s="264"/>
      <c r="AT201" s="268"/>
      <c r="AU201" s="275"/>
      <c r="AV201" s="227"/>
    </row>
    <row r="202" spans="1:48" ht="28" customHeight="1" thickBot="1" x14ac:dyDescent="0.25">
      <c r="A202" s="233">
        <v>98</v>
      </c>
      <c r="B202" s="234"/>
      <c r="C202" s="235"/>
      <c r="D202" s="6"/>
      <c r="E202" s="7"/>
      <c r="F202" s="7"/>
      <c r="G202" s="7"/>
      <c r="H202" s="7"/>
      <c r="I202" s="7"/>
      <c r="J202" s="7"/>
      <c r="K202" s="116" t="str">
        <f>IF(COUNTA(D202:J202)=0,"",COUNTA(D202:J202))</f>
        <v/>
      </c>
      <c r="L202" s="114" t="str">
        <f t="shared" ref="L202:AP202" si="469">IF(L$7="","",IF( HLOOKUP(L$7,$D$7:$J$219,2*$A202,FALSE)="","","○"))</f>
        <v/>
      </c>
      <c r="M202" s="114" t="str">
        <f t="shared" si="469"/>
        <v/>
      </c>
      <c r="N202" s="114" t="str">
        <f t="shared" si="469"/>
        <v/>
      </c>
      <c r="O202" s="114" t="str">
        <f t="shared" si="469"/>
        <v/>
      </c>
      <c r="P202" s="114" t="str">
        <f t="shared" si="469"/>
        <v/>
      </c>
      <c r="Q202" s="114" t="str">
        <f t="shared" si="469"/>
        <v/>
      </c>
      <c r="R202" s="114" t="str">
        <f t="shared" si="469"/>
        <v/>
      </c>
      <c r="S202" s="155" t="str">
        <f t="shared" si="469"/>
        <v/>
      </c>
      <c r="T202" s="155" t="str">
        <f t="shared" si="469"/>
        <v/>
      </c>
      <c r="U202" s="155" t="str">
        <f t="shared" si="469"/>
        <v/>
      </c>
      <c r="V202" s="155" t="str">
        <f t="shared" si="469"/>
        <v/>
      </c>
      <c r="W202" s="155" t="str">
        <f t="shared" si="469"/>
        <v/>
      </c>
      <c r="X202" s="155" t="str">
        <f t="shared" si="469"/>
        <v/>
      </c>
      <c r="Y202" s="155" t="str">
        <f t="shared" si="469"/>
        <v/>
      </c>
      <c r="Z202" s="114" t="str">
        <f t="shared" si="469"/>
        <v/>
      </c>
      <c r="AA202" s="114" t="str">
        <f t="shared" si="469"/>
        <v/>
      </c>
      <c r="AB202" s="114" t="str">
        <f t="shared" si="469"/>
        <v/>
      </c>
      <c r="AC202" s="114" t="str">
        <f t="shared" si="469"/>
        <v/>
      </c>
      <c r="AD202" s="114" t="str">
        <f t="shared" si="469"/>
        <v/>
      </c>
      <c r="AE202" s="114" t="str">
        <f t="shared" si="469"/>
        <v/>
      </c>
      <c r="AF202" s="114" t="str">
        <f t="shared" si="469"/>
        <v/>
      </c>
      <c r="AG202" s="155" t="str">
        <f t="shared" si="469"/>
        <v/>
      </c>
      <c r="AH202" s="155" t="str">
        <f t="shared" si="469"/>
        <v/>
      </c>
      <c r="AI202" s="155" t="str">
        <f t="shared" si="469"/>
        <v/>
      </c>
      <c r="AJ202" s="155" t="str">
        <f t="shared" si="469"/>
        <v/>
      </c>
      <c r="AK202" s="155" t="str">
        <f t="shared" si="469"/>
        <v/>
      </c>
      <c r="AL202" s="155" t="str">
        <f t="shared" si="469"/>
        <v/>
      </c>
      <c r="AM202" s="155" t="str">
        <f t="shared" si="469"/>
        <v/>
      </c>
      <c r="AN202" s="114" t="str">
        <f t="shared" si="469"/>
        <v/>
      </c>
      <c r="AO202" s="114" t="str">
        <f t="shared" si="469"/>
        <v/>
      </c>
      <c r="AP202" s="114" t="str">
        <f t="shared" si="469"/>
        <v/>
      </c>
      <c r="AQ202" s="261">
        <f t="shared" ref="AQ202" si="470">COUNTA(L203:AP203)</f>
        <v>0</v>
      </c>
      <c r="AR202" s="261" t="str">
        <f t="shared" ref="AR202" si="471">IF(COUNTIF(L203:AP203,"A")*BB$9+COUNTIF(L203:AP203,"B")*$BB$10+COUNTIF(L203:AP203,"C")*$BB$11+COUNTIF(L203:AP203,"D")*$BB$12+COUNTIF(L203:AP203,"E")*$BB$13+COUNTIF(L203:AP203,"F")*$BB$14+COUNTIF(L203:AP203,"G")*$BB$15+COUNTIF(L203:AP203,"H")*$BB$16+COUNTIF(L203:AP203,"I")*$BB$17+COUNTIF(L203:AP203,"J")*$BB$18+COUNTIF(L203:AP203,"K")*$BB$19+COUNTIF(L203:AP203,"L")*$BB$20+COUNTIF(L203:AP203,"M")*$BB$21+COUNTIF(L203:AP203,"N")*$BB$22+COUNTIF(L203:AP203,"O")*$BB$23+COUNTIF(L203:AP203,"P")*$BB$24+COUNTIF(L203:AP203,"Q")*$BB$25+COUNTIF(L203:AP203,"R")*$BB$26+COUNTIF(L203:AP203,"S")*$BB$27+COUNTIF(L203:AP203,"T")=0,"",COUNTIF(L203:AP203,"A")*BB$9+COUNTIF(L203:AP203,"B")*$BB$10+COUNTIF(L203:AP203,"C")*$BB$11+COUNTIF(L203:AP203,"D")*$BB$12+COUNTIF(L203:AP203,"E")*$BB$13+COUNTIF(L203:AP203,"F")*$BB$14+COUNTIF(L203:AP203,"G")*$BB$15+COUNTIF(L203:AP203,"H")*$BB$16+COUNTIF(L203:AP203,"I")*$BB$17+COUNTIF(L203:AP203,"J")*$BB$18+COUNTIF(L203:AP203,"K")*$BB$19+COUNTIF(L203:AP203,"L")*$BB$20+COUNTIF(L203:AP203,"M")*$BB$21+COUNTIF(L203:AP203,"N")*$BB$22+COUNTIF(L203:AP203,"O")*$BB$23+COUNTIF(L203:AP203,"P")*$BB$24+COUNTIF(L203:AP203,"Q")*$BB$25+COUNTIF(L203:AP203,"R")*$BB$26+COUNTIF(L203:AP203,"S")*$BB$27+COUNTIF(L203:AP203,"T")*$BB$28)</f>
        <v/>
      </c>
      <c r="AS202" s="263">
        <f t="shared" ref="AS202" si="472">AQ202*AS$2</f>
        <v>0</v>
      </c>
      <c r="AT202" s="267"/>
      <c r="AU202" s="274"/>
      <c r="AV202" s="226" t="e">
        <f t="shared" ref="AV202" si="473">AR202+AS202</f>
        <v>#VALUE!</v>
      </c>
    </row>
    <row r="203" spans="1:48" ht="28" customHeight="1" thickBot="1" x14ac:dyDescent="0.25">
      <c r="A203" s="233"/>
      <c r="B203" s="174"/>
      <c r="C203" s="175" t="str">
        <f>IF(B203="","",DATEDIF(B203,#REF!,"y"))</f>
        <v/>
      </c>
      <c r="D203" s="258" t="s">
        <v>87</v>
      </c>
      <c r="E203" s="259"/>
      <c r="F203" s="260"/>
      <c r="G203" s="255"/>
      <c r="H203" s="256"/>
      <c r="I203" s="256"/>
      <c r="J203" s="256"/>
      <c r="K203" s="257"/>
      <c r="L203" s="46"/>
      <c r="M203" s="46"/>
      <c r="N203" s="46"/>
      <c r="O203" s="46"/>
      <c r="P203" s="46"/>
      <c r="Q203" s="46"/>
      <c r="R203" s="46"/>
      <c r="S203" s="46"/>
      <c r="T203" s="46"/>
      <c r="U203" s="46"/>
      <c r="V203" s="46"/>
      <c r="W203" s="46"/>
      <c r="X203" s="46"/>
      <c r="Y203" s="46"/>
      <c r="Z203" s="46"/>
      <c r="AA203" s="46"/>
      <c r="AB203" s="46"/>
      <c r="AC203" s="46"/>
      <c r="AD203" s="46"/>
      <c r="AE203" s="46"/>
      <c r="AF203" s="46"/>
      <c r="AG203" s="46"/>
      <c r="AH203" s="46"/>
      <c r="AI203" s="46"/>
      <c r="AJ203" s="46"/>
      <c r="AK203" s="46"/>
      <c r="AL203" s="46"/>
      <c r="AM203" s="46"/>
      <c r="AN203" s="46"/>
      <c r="AO203" s="46"/>
      <c r="AP203" s="46"/>
      <c r="AQ203" s="262"/>
      <c r="AR203" s="262"/>
      <c r="AS203" s="264"/>
      <c r="AT203" s="268"/>
      <c r="AU203" s="275"/>
      <c r="AV203" s="227"/>
    </row>
    <row r="204" spans="1:48" ht="28" customHeight="1" thickBot="1" x14ac:dyDescent="0.25">
      <c r="A204" s="233">
        <v>99</v>
      </c>
      <c r="B204" s="234"/>
      <c r="C204" s="235"/>
      <c r="D204" s="6"/>
      <c r="E204" s="7"/>
      <c r="F204" s="7"/>
      <c r="G204" s="17"/>
      <c r="H204" s="17"/>
      <c r="I204" s="17"/>
      <c r="J204" s="17"/>
      <c r="K204" s="117" t="str">
        <f>IF(COUNTA(D204:J204)=0,"",COUNTA(D204:J204))</f>
        <v/>
      </c>
      <c r="L204" s="114" t="str">
        <f t="shared" ref="L204:AP204" si="474">IF(L$7="","",IF( HLOOKUP(L$7,$D$7:$J$219,2*$A204,FALSE)="","","○"))</f>
        <v/>
      </c>
      <c r="M204" s="114" t="str">
        <f t="shared" si="474"/>
        <v/>
      </c>
      <c r="N204" s="114" t="str">
        <f t="shared" si="474"/>
        <v/>
      </c>
      <c r="O204" s="114" t="str">
        <f t="shared" si="474"/>
        <v/>
      </c>
      <c r="P204" s="114" t="str">
        <f t="shared" si="474"/>
        <v/>
      </c>
      <c r="Q204" s="114" t="str">
        <f t="shared" si="474"/>
        <v/>
      </c>
      <c r="R204" s="114" t="str">
        <f t="shared" si="474"/>
        <v/>
      </c>
      <c r="S204" s="155" t="str">
        <f t="shared" si="474"/>
        <v/>
      </c>
      <c r="T204" s="155" t="str">
        <f t="shared" si="474"/>
        <v/>
      </c>
      <c r="U204" s="155" t="str">
        <f t="shared" si="474"/>
        <v/>
      </c>
      <c r="V204" s="155" t="str">
        <f t="shared" si="474"/>
        <v/>
      </c>
      <c r="W204" s="155" t="str">
        <f t="shared" si="474"/>
        <v/>
      </c>
      <c r="X204" s="155" t="str">
        <f t="shared" si="474"/>
        <v/>
      </c>
      <c r="Y204" s="155" t="str">
        <f t="shared" si="474"/>
        <v/>
      </c>
      <c r="Z204" s="114" t="str">
        <f t="shared" si="474"/>
        <v/>
      </c>
      <c r="AA204" s="114" t="str">
        <f t="shared" si="474"/>
        <v/>
      </c>
      <c r="AB204" s="114" t="str">
        <f t="shared" si="474"/>
        <v/>
      </c>
      <c r="AC204" s="114" t="str">
        <f t="shared" si="474"/>
        <v/>
      </c>
      <c r="AD204" s="114" t="str">
        <f t="shared" si="474"/>
        <v/>
      </c>
      <c r="AE204" s="114" t="str">
        <f t="shared" si="474"/>
        <v/>
      </c>
      <c r="AF204" s="114" t="str">
        <f t="shared" si="474"/>
        <v/>
      </c>
      <c r="AG204" s="155" t="str">
        <f t="shared" si="474"/>
        <v/>
      </c>
      <c r="AH204" s="155" t="str">
        <f t="shared" si="474"/>
        <v/>
      </c>
      <c r="AI204" s="155" t="str">
        <f t="shared" si="474"/>
        <v/>
      </c>
      <c r="AJ204" s="155" t="str">
        <f t="shared" si="474"/>
        <v/>
      </c>
      <c r="AK204" s="155" t="str">
        <f t="shared" si="474"/>
        <v/>
      </c>
      <c r="AL204" s="155" t="str">
        <f t="shared" si="474"/>
        <v/>
      </c>
      <c r="AM204" s="155" t="str">
        <f t="shared" si="474"/>
        <v/>
      </c>
      <c r="AN204" s="114" t="str">
        <f t="shared" si="474"/>
        <v/>
      </c>
      <c r="AO204" s="114" t="str">
        <f t="shared" si="474"/>
        <v/>
      </c>
      <c r="AP204" s="114" t="str">
        <f t="shared" si="474"/>
        <v/>
      </c>
      <c r="AQ204" s="261">
        <f t="shared" ref="AQ204" si="475">COUNTA(L205:AP205)</f>
        <v>0</v>
      </c>
      <c r="AR204" s="261" t="str">
        <f t="shared" ref="AR204" si="476">IF(COUNTIF(L205:AP205,"A")*BB$9+COUNTIF(L205:AP205,"B")*$BB$10+COUNTIF(L205:AP205,"C")*$BB$11+COUNTIF(L205:AP205,"D")*$BB$12+COUNTIF(L205:AP205,"E")*$BB$13+COUNTIF(L205:AP205,"F")*$BB$14+COUNTIF(L205:AP205,"G")*$BB$15+COUNTIF(L205:AP205,"H")*$BB$16+COUNTIF(L205:AP205,"I")*$BB$17+COUNTIF(L205:AP205,"J")*$BB$18+COUNTIF(L205:AP205,"K")*$BB$19+COUNTIF(L205:AP205,"L")*$BB$20+COUNTIF(L205:AP205,"M")*$BB$21+COUNTIF(L205:AP205,"N")*$BB$22+COUNTIF(L205:AP205,"O")*$BB$23+COUNTIF(L205:AP205,"P")*$BB$24+COUNTIF(L205:AP205,"Q")*$BB$25+COUNTIF(L205:AP205,"R")*$BB$26+COUNTIF(L205:AP205,"S")*$BB$27+COUNTIF(L205:AP205,"T")=0,"",COUNTIF(L205:AP205,"A")*BB$9+COUNTIF(L205:AP205,"B")*$BB$10+COUNTIF(L205:AP205,"C")*$BB$11+COUNTIF(L205:AP205,"D")*$BB$12+COUNTIF(L205:AP205,"E")*$BB$13+COUNTIF(L205:AP205,"F")*$BB$14+COUNTIF(L205:AP205,"G")*$BB$15+COUNTIF(L205:AP205,"H")*$BB$16+COUNTIF(L205:AP205,"I")*$BB$17+COUNTIF(L205:AP205,"J")*$BB$18+COUNTIF(L205:AP205,"K")*$BB$19+COUNTIF(L205:AP205,"L")*$BB$20+COUNTIF(L205:AP205,"M")*$BB$21+COUNTIF(L205:AP205,"N")*$BB$22+COUNTIF(L205:AP205,"O")*$BB$23+COUNTIF(L205:AP205,"P")*$BB$24+COUNTIF(L205:AP205,"Q")*$BB$25+COUNTIF(L205:AP205,"R")*$BB$26+COUNTIF(L205:AP205,"S")*$BB$27+COUNTIF(L205:AP205,"T")*$BB$28)</f>
        <v/>
      </c>
      <c r="AS204" s="263">
        <f t="shared" ref="AS204" si="477">AQ204*AS$2</f>
        <v>0</v>
      </c>
      <c r="AT204" s="267"/>
      <c r="AU204" s="274"/>
      <c r="AV204" s="226" t="e">
        <f t="shared" ref="AV204" si="478">AR204+AS204</f>
        <v>#VALUE!</v>
      </c>
    </row>
    <row r="205" spans="1:48" ht="28" customHeight="1" thickBot="1" x14ac:dyDescent="0.25">
      <c r="A205" s="233"/>
      <c r="B205" s="174"/>
      <c r="C205" s="175" t="str">
        <f>IF(B205="","",DATEDIF(B205,#REF!,"y"))</f>
        <v/>
      </c>
      <c r="D205" s="258" t="s">
        <v>87</v>
      </c>
      <c r="E205" s="259"/>
      <c r="F205" s="260"/>
      <c r="G205" s="255"/>
      <c r="H205" s="256"/>
      <c r="I205" s="256"/>
      <c r="J205" s="256"/>
      <c r="K205" s="257"/>
      <c r="L205" s="46"/>
      <c r="M205" s="46"/>
      <c r="N205" s="46"/>
      <c r="O205" s="46"/>
      <c r="P205" s="46"/>
      <c r="Q205" s="46"/>
      <c r="R205" s="46"/>
      <c r="S205" s="46"/>
      <c r="T205" s="46"/>
      <c r="U205" s="46"/>
      <c r="V205" s="46"/>
      <c r="W205" s="46"/>
      <c r="X205" s="46"/>
      <c r="Y205" s="46"/>
      <c r="Z205" s="46"/>
      <c r="AA205" s="46"/>
      <c r="AB205" s="46"/>
      <c r="AC205" s="46"/>
      <c r="AD205" s="46"/>
      <c r="AE205" s="46"/>
      <c r="AF205" s="46"/>
      <c r="AG205" s="46"/>
      <c r="AH205" s="46"/>
      <c r="AI205" s="46"/>
      <c r="AJ205" s="46"/>
      <c r="AK205" s="46"/>
      <c r="AL205" s="46"/>
      <c r="AM205" s="46"/>
      <c r="AN205" s="46"/>
      <c r="AO205" s="46"/>
      <c r="AP205" s="46"/>
      <c r="AQ205" s="262"/>
      <c r="AR205" s="262"/>
      <c r="AS205" s="264"/>
      <c r="AT205" s="268"/>
      <c r="AU205" s="275"/>
      <c r="AV205" s="227"/>
    </row>
    <row r="206" spans="1:48" ht="28" customHeight="1" thickBot="1" x14ac:dyDescent="0.25">
      <c r="A206" s="233">
        <v>100</v>
      </c>
      <c r="B206" s="234"/>
      <c r="C206" s="235"/>
      <c r="D206" s="6"/>
      <c r="E206" s="7"/>
      <c r="F206" s="7"/>
      <c r="G206" s="7"/>
      <c r="H206" s="7"/>
      <c r="I206" s="7"/>
      <c r="J206" s="7"/>
      <c r="K206" s="116" t="str">
        <f>IF(COUNTA(D206:J206)=0,"",COUNTA(D206:J206))</f>
        <v/>
      </c>
      <c r="L206" s="114" t="str">
        <f t="shared" ref="L206:AP206" si="479">IF(L$7="","",IF( HLOOKUP(L$7,$D$7:$J$219,2*$A206,FALSE)="","","○"))</f>
        <v/>
      </c>
      <c r="M206" s="114" t="str">
        <f t="shared" si="479"/>
        <v/>
      </c>
      <c r="N206" s="114" t="str">
        <f t="shared" si="479"/>
        <v/>
      </c>
      <c r="O206" s="114" t="str">
        <f t="shared" si="479"/>
        <v/>
      </c>
      <c r="P206" s="114" t="str">
        <f t="shared" si="479"/>
        <v/>
      </c>
      <c r="Q206" s="114" t="str">
        <f t="shared" si="479"/>
        <v/>
      </c>
      <c r="R206" s="114" t="str">
        <f t="shared" si="479"/>
        <v/>
      </c>
      <c r="S206" s="155" t="str">
        <f t="shared" si="479"/>
        <v/>
      </c>
      <c r="T206" s="155" t="str">
        <f t="shared" si="479"/>
        <v/>
      </c>
      <c r="U206" s="155" t="str">
        <f t="shared" si="479"/>
        <v/>
      </c>
      <c r="V206" s="155" t="str">
        <f t="shared" si="479"/>
        <v/>
      </c>
      <c r="W206" s="155" t="str">
        <f t="shared" si="479"/>
        <v/>
      </c>
      <c r="X206" s="155" t="str">
        <f t="shared" si="479"/>
        <v/>
      </c>
      <c r="Y206" s="155" t="str">
        <f t="shared" si="479"/>
        <v/>
      </c>
      <c r="Z206" s="114" t="str">
        <f t="shared" si="479"/>
        <v/>
      </c>
      <c r="AA206" s="114" t="str">
        <f t="shared" si="479"/>
        <v/>
      </c>
      <c r="AB206" s="114" t="str">
        <f t="shared" si="479"/>
        <v/>
      </c>
      <c r="AC206" s="114" t="str">
        <f t="shared" si="479"/>
        <v/>
      </c>
      <c r="AD206" s="114" t="str">
        <f t="shared" si="479"/>
        <v/>
      </c>
      <c r="AE206" s="114" t="str">
        <f t="shared" si="479"/>
        <v/>
      </c>
      <c r="AF206" s="114" t="str">
        <f t="shared" si="479"/>
        <v/>
      </c>
      <c r="AG206" s="155" t="str">
        <f t="shared" si="479"/>
        <v/>
      </c>
      <c r="AH206" s="155" t="str">
        <f t="shared" si="479"/>
        <v/>
      </c>
      <c r="AI206" s="155" t="str">
        <f t="shared" si="479"/>
        <v/>
      </c>
      <c r="AJ206" s="155" t="str">
        <f t="shared" si="479"/>
        <v/>
      </c>
      <c r="AK206" s="155" t="str">
        <f t="shared" si="479"/>
        <v/>
      </c>
      <c r="AL206" s="155" t="str">
        <f t="shared" si="479"/>
        <v/>
      </c>
      <c r="AM206" s="155" t="str">
        <f t="shared" si="479"/>
        <v/>
      </c>
      <c r="AN206" s="114" t="str">
        <f t="shared" si="479"/>
        <v/>
      </c>
      <c r="AO206" s="114" t="str">
        <f t="shared" si="479"/>
        <v/>
      </c>
      <c r="AP206" s="114" t="str">
        <f t="shared" si="479"/>
        <v/>
      </c>
      <c r="AQ206" s="261">
        <f t="shared" ref="AQ206" si="480">COUNTA(L207:AP207)</f>
        <v>0</v>
      </c>
      <c r="AR206" s="261" t="str">
        <f t="shared" ref="AR206" si="481">IF(COUNTIF(L207:AP207,"A")*BB$9+COUNTIF(L207:AP207,"B")*$BB$10+COUNTIF(L207:AP207,"C")*$BB$11+COUNTIF(L207:AP207,"D")*$BB$12+COUNTIF(L207:AP207,"E")*$BB$13+COUNTIF(L207:AP207,"F")*$BB$14+COUNTIF(L207:AP207,"G")*$BB$15+COUNTIF(L207:AP207,"H")*$BB$16+COUNTIF(L207:AP207,"I")*$BB$17+COUNTIF(L207:AP207,"J")*$BB$18+COUNTIF(L207:AP207,"K")*$BB$19+COUNTIF(L207:AP207,"L")*$BB$20+COUNTIF(L207:AP207,"M")*$BB$21+COUNTIF(L207:AP207,"N")*$BB$22+COUNTIF(L207:AP207,"O")*$BB$23+COUNTIF(L207:AP207,"P")*$BB$24+COUNTIF(L207:AP207,"Q")*$BB$25+COUNTIF(L207:AP207,"R")*$BB$26+COUNTIF(L207:AP207,"S")*$BB$27+COUNTIF(L207:AP207,"T")=0,"",COUNTIF(L207:AP207,"A")*BB$9+COUNTIF(L207:AP207,"B")*$BB$10+COUNTIF(L207:AP207,"C")*$BB$11+COUNTIF(L207:AP207,"D")*$BB$12+COUNTIF(L207:AP207,"E")*$BB$13+COUNTIF(L207:AP207,"F")*$BB$14+COUNTIF(L207:AP207,"G")*$BB$15+COUNTIF(L207:AP207,"H")*$BB$16+COUNTIF(L207:AP207,"I")*$BB$17+COUNTIF(L207:AP207,"J")*$BB$18+COUNTIF(L207:AP207,"K")*$BB$19+COUNTIF(L207:AP207,"L")*$BB$20+COUNTIF(L207:AP207,"M")*$BB$21+COUNTIF(L207:AP207,"N")*$BB$22+COUNTIF(L207:AP207,"O")*$BB$23+COUNTIF(L207:AP207,"P")*$BB$24+COUNTIF(L207:AP207,"Q")*$BB$25+COUNTIF(L207:AP207,"R")*$BB$26+COUNTIF(L207:AP207,"S")*$BB$27+COUNTIF(L207:AP207,"T")*$BB$28)</f>
        <v/>
      </c>
      <c r="AS206" s="263">
        <f t="shared" ref="AS206" si="482">AQ206*AS$2</f>
        <v>0</v>
      </c>
      <c r="AT206" s="267"/>
      <c r="AU206" s="274"/>
      <c r="AV206" s="226" t="e">
        <f t="shared" ref="AV206" si="483">AR206+AS206</f>
        <v>#VALUE!</v>
      </c>
    </row>
    <row r="207" spans="1:48" ht="28" customHeight="1" thickBot="1" x14ac:dyDescent="0.25">
      <c r="A207" s="233"/>
      <c r="B207" s="174"/>
      <c r="C207" s="175" t="str">
        <f>IF(B207="","",DATEDIF(B207,#REF!,"y"))</f>
        <v/>
      </c>
      <c r="D207" s="258" t="s">
        <v>87</v>
      </c>
      <c r="E207" s="259"/>
      <c r="F207" s="260"/>
      <c r="G207" s="255"/>
      <c r="H207" s="256"/>
      <c r="I207" s="256"/>
      <c r="J207" s="256"/>
      <c r="K207" s="257"/>
      <c r="L207" s="46"/>
      <c r="M207" s="46"/>
      <c r="N207" s="46"/>
      <c r="O207" s="46"/>
      <c r="P207" s="46"/>
      <c r="Q207" s="46"/>
      <c r="R207" s="46"/>
      <c r="S207" s="46"/>
      <c r="T207" s="46"/>
      <c r="U207" s="46"/>
      <c r="V207" s="46"/>
      <c r="W207" s="46"/>
      <c r="X207" s="46"/>
      <c r="Y207" s="46"/>
      <c r="Z207" s="46"/>
      <c r="AA207" s="46"/>
      <c r="AB207" s="46"/>
      <c r="AC207" s="46"/>
      <c r="AD207" s="46"/>
      <c r="AE207" s="46"/>
      <c r="AF207" s="46"/>
      <c r="AG207" s="46"/>
      <c r="AH207" s="46"/>
      <c r="AI207" s="46"/>
      <c r="AJ207" s="46"/>
      <c r="AK207" s="46"/>
      <c r="AL207" s="46"/>
      <c r="AM207" s="46"/>
      <c r="AN207" s="46"/>
      <c r="AO207" s="46"/>
      <c r="AP207" s="46"/>
      <c r="AQ207" s="262"/>
      <c r="AR207" s="262"/>
      <c r="AS207" s="264"/>
      <c r="AT207" s="268"/>
      <c r="AU207" s="275"/>
      <c r="AV207" s="227"/>
    </row>
    <row r="208" spans="1:48" ht="28" customHeight="1" thickBot="1" x14ac:dyDescent="0.25">
      <c r="A208" s="233">
        <v>101</v>
      </c>
      <c r="B208" s="234"/>
      <c r="C208" s="235"/>
      <c r="D208" s="6"/>
      <c r="E208" s="7"/>
      <c r="F208" s="7"/>
      <c r="G208" s="7"/>
      <c r="H208" s="7"/>
      <c r="I208" s="7"/>
      <c r="J208" s="7"/>
      <c r="K208" s="116" t="str">
        <f>IF(COUNTA(D208:J208)=0,"",COUNTA(D208:J208))</f>
        <v/>
      </c>
      <c r="L208" s="114" t="str">
        <f t="shared" ref="L208:AP208" si="484">IF(L$7="","",IF( HLOOKUP(L$7,$D$7:$J$219,2*$A208,FALSE)="","","○"))</f>
        <v/>
      </c>
      <c r="M208" s="114" t="str">
        <f t="shared" si="484"/>
        <v/>
      </c>
      <c r="N208" s="114" t="str">
        <f t="shared" si="484"/>
        <v/>
      </c>
      <c r="O208" s="114" t="str">
        <f t="shared" si="484"/>
        <v/>
      </c>
      <c r="P208" s="114" t="str">
        <f t="shared" si="484"/>
        <v/>
      </c>
      <c r="Q208" s="114" t="str">
        <f t="shared" si="484"/>
        <v/>
      </c>
      <c r="R208" s="114" t="str">
        <f t="shared" si="484"/>
        <v/>
      </c>
      <c r="S208" s="155" t="str">
        <f t="shared" si="484"/>
        <v/>
      </c>
      <c r="T208" s="155" t="str">
        <f t="shared" si="484"/>
        <v/>
      </c>
      <c r="U208" s="155" t="str">
        <f t="shared" si="484"/>
        <v/>
      </c>
      <c r="V208" s="155" t="str">
        <f t="shared" si="484"/>
        <v/>
      </c>
      <c r="W208" s="155" t="str">
        <f t="shared" si="484"/>
        <v/>
      </c>
      <c r="X208" s="155" t="str">
        <f t="shared" si="484"/>
        <v/>
      </c>
      <c r="Y208" s="155" t="str">
        <f t="shared" si="484"/>
        <v/>
      </c>
      <c r="Z208" s="114" t="str">
        <f t="shared" si="484"/>
        <v/>
      </c>
      <c r="AA208" s="114" t="str">
        <f t="shared" si="484"/>
        <v/>
      </c>
      <c r="AB208" s="114" t="str">
        <f t="shared" si="484"/>
        <v/>
      </c>
      <c r="AC208" s="114" t="str">
        <f t="shared" si="484"/>
        <v/>
      </c>
      <c r="AD208" s="114" t="str">
        <f t="shared" si="484"/>
        <v/>
      </c>
      <c r="AE208" s="114" t="str">
        <f t="shared" si="484"/>
        <v/>
      </c>
      <c r="AF208" s="114" t="str">
        <f t="shared" si="484"/>
        <v/>
      </c>
      <c r="AG208" s="155" t="str">
        <f t="shared" si="484"/>
        <v/>
      </c>
      <c r="AH208" s="155" t="str">
        <f t="shared" si="484"/>
        <v/>
      </c>
      <c r="AI208" s="155" t="str">
        <f t="shared" si="484"/>
        <v/>
      </c>
      <c r="AJ208" s="155" t="str">
        <f t="shared" si="484"/>
        <v/>
      </c>
      <c r="AK208" s="155" t="str">
        <f t="shared" si="484"/>
        <v/>
      </c>
      <c r="AL208" s="155" t="str">
        <f t="shared" si="484"/>
        <v/>
      </c>
      <c r="AM208" s="155" t="str">
        <f t="shared" si="484"/>
        <v/>
      </c>
      <c r="AN208" s="114" t="str">
        <f t="shared" si="484"/>
        <v/>
      </c>
      <c r="AO208" s="114" t="str">
        <f t="shared" si="484"/>
        <v/>
      </c>
      <c r="AP208" s="114" t="str">
        <f t="shared" si="484"/>
        <v/>
      </c>
      <c r="AQ208" s="261">
        <f t="shared" ref="AQ208" si="485">COUNTA(L209:AP209)</f>
        <v>0</v>
      </c>
      <c r="AR208" s="261" t="str">
        <f t="shared" ref="AR208" si="486">IF(COUNTIF(L209:AP209,"A")*BB$9+COUNTIF(L209:AP209,"B")*$BB$10+COUNTIF(L209:AP209,"C")*$BB$11+COUNTIF(L209:AP209,"D")*$BB$12+COUNTIF(L209:AP209,"E")*$BB$13+COUNTIF(L209:AP209,"F")*$BB$14+COUNTIF(L209:AP209,"G")*$BB$15+COUNTIF(L209:AP209,"H")*$BB$16+COUNTIF(L209:AP209,"I")*$BB$17+COUNTIF(L209:AP209,"J")*$BB$18+COUNTIF(L209:AP209,"K")*$BB$19+COUNTIF(L209:AP209,"L")*$BB$20+COUNTIF(L209:AP209,"M")*$BB$21+COUNTIF(L209:AP209,"N")*$BB$22+COUNTIF(L209:AP209,"O")*$BB$23+COUNTIF(L209:AP209,"P")*$BB$24+COUNTIF(L209:AP209,"Q")*$BB$25+COUNTIF(L209:AP209,"R")*$BB$26+COUNTIF(L209:AP209,"S")*$BB$27+COUNTIF(L209:AP209,"T")=0,"",COUNTIF(L209:AP209,"A")*BB$9+COUNTIF(L209:AP209,"B")*$BB$10+COUNTIF(L209:AP209,"C")*$BB$11+COUNTIF(L209:AP209,"D")*$BB$12+COUNTIF(L209:AP209,"E")*$BB$13+COUNTIF(L209:AP209,"F")*$BB$14+COUNTIF(L209:AP209,"G")*$BB$15+COUNTIF(L209:AP209,"H")*$BB$16+COUNTIF(L209:AP209,"I")*$BB$17+COUNTIF(L209:AP209,"J")*$BB$18+COUNTIF(L209:AP209,"K")*$BB$19+COUNTIF(L209:AP209,"L")*$BB$20+COUNTIF(L209:AP209,"M")*$BB$21+COUNTIF(L209:AP209,"N")*$BB$22+COUNTIF(L209:AP209,"O")*$BB$23+COUNTIF(L209:AP209,"P")*$BB$24+COUNTIF(L209:AP209,"Q")*$BB$25+COUNTIF(L209:AP209,"R")*$BB$26+COUNTIF(L209:AP209,"S")*$BB$27+COUNTIF(L209:AP209,"T")*$BB$28)</f>
        <v/>
      </c>
      <c r="AS208" s="263">
        <f t="shared" ref="AS208" si="487">AQ208*AS$2</f>
        <v>0</v>
      </c>
      <c r="AT208" s="267"/>
      <c r="AU208" s="274"/>
      <c r="AV208" s="226" t="e">
        <f t="shared" ref="AV208" si="488">AR208+AS208</f>
        <v>#VALUE!</v>
      </c>
    </row>
    <row r="209" spans="1:48" ht="28" customHeight="1" thickBot="1" x14ac:dyDescent="0.25">
      <c r="A209" s="233"/>
      <c r="B209" s="174"/>
      <c r="C209" s="175" t="str">
        <f>IF(B209="","",DATEDIF(B209,#REF!,"y"))</f>
        <v/>
      </c>
      <c r="D209" s="258" t="s">
        <v>87</v>
      </c>
      <c r="E209" s="259"/>
      <c r="F209" s="260"/>
      <c r="G209" s="255"/>
      <c r="H209" s="256"/>
      <c r="I209" s="256"/>
      <c r="J209" s="256"/>
      <c r="K209" s="257"/>
      <c r="L209" s="46"/>
      <c r="M209" s="46"/>
      <c r="N209" s="46"/>
      <c r="O209" s="46"/>
      <c r="P209" s="46"/>
      <c r="Q209" s="46"/>
      <c r="R209" s="46"/>
      <c r="S209" s="46"/>
      <c r="T209" s="46"/>
      <c r="U209" s="46"/>
      <c r="V209" s="46"/>
      <c r="W209" s="46"/>
      <c r="X209" s="46"/>
      <c r="Y209" s="46"/>
      <c r="Z209" s="46"/>
      <c r="AA209" s="46"/>
      <c r="AB209" s="46"/>
      <c r="AC209" s="46"/>
      <c r="AD209" s="46"/>
      <c r="AE209" s="46"/>
      <c r="AF209" s="46"/>
      <c r="AG209" s="46"/>
      <c r="AH209" s="46"/>
      <c r="AI209" s="46"/>
      <c r="AJ209" s="46"/>
      <c r="AK209" s="46"/>
      <c r="AL209" s="46"/>
      <c r="AM209" s="46"/>
      <c r="AN209" s="46"/>
      <c r="AO209" s="46"/>
      <c r="AP209" s="46"/>
      <c r="AQ209" s="262"/>
      <c r="AR209" s="262"/>
      <c r="AS209" s="264"/>
      <c r="AT209" s="268"/>
      <c r="AU209" s="275"/>
      <c r="AV209" s="227"/>
    </row>
    <row r="210" spans="1:48" ht="28" customHeight="1" thickBot="1" x14ac:dyDescent="0.25">
      <c r="A210" s="233">
        <v>102</v>
      </c>
      <c r="B210" s="234"/>
      <c r="C210" s="235"/>
      <c r="D210" s="6"/>
      <c r="E210" s="7"/>
      <c r="F210" s="7"/>
      <c r="G210" s="7"/>
      <c r="H210" s="7"/>
      <c r="I210" s="7"/>
      <c r="J210" s="7"/>
      <c r="K210" s="116" t="str">
        <f>IF(COUNTA(D210:J210)=0,"",COUNTA(D210:J210))</f>
        <v/>
      </c>
      <c r="L210" s="114" t="str">
        <f t="shared" ref="L210:AP210" si="489">IF(L$7="","",IF( HLOOKUP(L$7,$D$7:$J$219,2*$A210,FALSE)="","","○"))</f>
        <v/>
      </c>
      <c r="M210" s="114" t="str">
        <f t="shared" si="489"/>
        <v/>
      </c>
      <c r="N210" s="114" t="str">
        <f t="shared" si="489"/>
        <v/>
      </c>
      <c r="O210" s="114" t="str">
        <f t="shared" si="489"/>
        <v/>
      </c>
      <c r="P210" s="114" t="str">
        <f t="shared" si="489"/>
        <v/>
      </c>
      <c r="Q210" s="114" t="str">
        <f t="shared" si="489"/>
        <v/>
      </c>
      <c r="R210" s="114" t="str">
        <f t="shared" si="489"/>
        <v/>
      </c>
      <c r="S210" s="155" t="str">
        <f t="shared" si="489"/>
        <v/>
      </c>
      <c r="T210" s="155" t="str">
        <f t="shared" si="489"/>
        <v/>
      </c>
      <c r="U210" s="155" t="str">
        <f t="shared" si="489"/>
        <v/>
      </c>
      <c r="V210" s="155" t="str">
        <f t="shared" si="489"/>
        <v/>
      </c>
      <c r="W210" s="155" t="str">
        <f t="shared" si="489"/>
        <v/>
      </c>
      <c r="X210" s="155" t="str">
        <f t="shared" si="489"/>
        <v/>
      </c>
      <c r="Y210" s="155" t="str">
        <f t="shared" si="489"/>
        <v/>
      </c>
      <c r="Z210" s="114" t="str">
        <f t="shared" si="489"/>
        <v/>
      </c>
      <c r="AA210" s="114" t="str">
        <f t="shared" si="489"/>
        <v/>
      </c>
      <c r="AB210" s="114" t="str">
        <f t="shared" si="489"/>
        <v/>
      </c>
      <c r="AC210" s="114" t="str">
        <f t="shared" si="489"/>
        <v/>
      </c>
      <c r="AD210" s="114" t="str">
        <f t="shared" si="489"/>
        <v/>
      </c>
      <c r="AE210" s="114" t="str">
        <f t="shared" si="489"/>
        <v/>
      </c>
      <c r="AF210" s="114" t="str">
        <f t="shared" si="489"/>
        <v/>
      </c>
      <c r="AG210" s="155" t="str">
        <f t="shared" si="489"/>
        <v/>
      </c>
      <c r="AH210" s="155" t="str">
        <f t="shared" si="489"/>
        <v/>
      </c>
      <c r="AI210" s="155" t="str">
        <f t="shared" si="489"/>
        <v/>
      </c>
      <c r="AJ210" s="155" t="str">
        <f t="shared" si="489"/>
        <v/>
      </c>
      <c r="AK210" s="155" t="str">
        <f t="shared" si="489"/>
        <v/>
      </c>
      <c r="AL210" s="155" t="str">
        <f t="shared" si="489"/>
        <v/>
      </c>
      <c r="AM210" s="155" t="str">
        <f t="shared" si="489"/>
        <v/>
      </c>
      <c r="AN210" s="114" t="str">
        <f t="shared" si="489"/>
        <v/>
      </c>
      <c r="AO210" s="114" t="str">
        <f t="shared" si="489"/>
        <v/>
      </c>
      <c r="AP210" s="114" t="str">
        <f t="shared" si="489"/>
        <v/>
      </c>
      <c r="AQ210" s="261">
        <f t="shared" ref="AQ210" si="490">COUNTA(L211:AP211)</f>
        <v>0</v>
      </c>
      <c r="AR210" s="261" t="str">
        <f t="shared" ref="AR210" si="491">IF(COUNTIF(L211:AP211,"A")*BB$9+COUNTIF(L211:AP211,"B")*$BB$10+COUNTIF(L211:AP211,"C")*$BB$11+COUNTIF(L211:AP211,"D")*$BB$12+COUNTIF(L211:AP211,"E")*$BB$13+COUNTIF(L211:AP211,"F")*$BB$14+COUNTIF(L211:AP211,"G")*$BB$15+COUNTIF(L211:AP211,"H")*$BB$16+COUNTIF(L211:AP211,"I")*$BB$17+COUNTIF(L211:AP211,"J")*$BB$18+COUNTIF(L211:AP211,"K")*$BB$19+COUNTIF(L211:AP211,"L")*$BB$20+COUNTIF(L211:AP211,"M")*$BB$21+COUNTIF(L211:AP211,"N")*$BB$22+COUNTIF(L211:AP211,"O")*$BB$23+COUNTIF(L211:AP211,"P")*$BB$24+COUNTIF(L211:AP211,"Q")*$BB$25+COUNTIF(L211:AP211,"R")*$BB$26+COUNTIF(L211:AP211,"S")*$BB$27+COUNTIF(L211:AP211,"T")=0,"",COUNTIF(L211:AP211,"A")*BB$9+COUNTIF(L211:AP211,"B")*$BB$10+COUNTIF(L211:AP211,"C")*$BB$11+COUNTIF(L211:AP211,"D")*$BB$12+COUNTIF(L211:AP211,"E")*$BB$13+COUNTIF(L211:AP211,"F")*$BB$14+COUNTIF(L211:AP211,"G")*$BB$15+COUNTIF(L211:AP211,"H")*$BB$16+COUNTIF(L211:AP211,"I")*$BB$17+COUNTIF(L211:AP211,"J")*$BB$18+COUNTIF(L211:AP211,"K")*$BB$19+COUNTIF(L211:AP211,"L")*$BB$20+COUNTIF(L211:AP211,"M")*$BB$21+COUNTIF(L211:AP211,"N")*$BB$22+COUNTIF(L211:AP211,"O")*$BB$23+COUNTIF(L211:AP211,"P")*$BB$24+COUNTIF(L211:AP211,"Q")*$BB$25+COUNTIF(L211:AP211,"R")*$BB$26+COUNTIF(L211:AP211,"S")*$BB$27+COUNTIF(L211:AP211,"T")*$BB$28)</f>
        <v/>
      </c>
      <c r="AS210" s="263">
        <f t="shared" ref="AS210" si="492">AQ210*AS$2</f>
        <v>0</v>
      </c>
      <c r="AT210" s="267"/>
      <c r="AU210" s="274"/>
      <c r="AV210" s="226" t="e">
        <f t="shared" ref="AV210" si="493">AR210+AS210</f>
        <v>#VALUE!</v>
      </c>
    </row>
    <row r="211" spans="1:48" ht="28" customHeight="1" thickBot="1" x14ac:dyDescent="0.25">
      <c r="A211" s="233"/>
      <c r="B211" s="174"/>
      <c r="C211" s="175" t="str">
        <f>IF(B211="","",DATEDIF(B211,#REF!,"y"))</f>
        <v/>
      </c>
      <c r="D211" s="258" t="s">
        <v>87</v>
      </c>
      <c r="E211" s="259"/>
      <c r="F211" s="260"/>
      <c r="G211" s="255"/>
      <c r="H211" s="256"/>
      <c r="I211" s="256"/>
      <c r="J211" s="256"/>
      <c r="K211" s="257"/>
      <c r="L211" s="46"/>
      <c r="M211" s="46"/>
      <c r="N211" s="46"/>
      <c r="O211" s="46"/>
      <c r="P211" s="46"/>
      <c r="Q211" s="46"/>
      <c r="R211" s="46"/>
      <c r="S211" s="46"/>
      <c r="T211" s="46"/>
      <c r="U211" s="46"/>
      <c r="V211" s="46"/>
      <c r="W211" s="46"/>
      <c r="X211" s="46"/>
      <c r="Y211" s="46"/>
      <c r="Z211" s="46"/>
      <c r="AA211" s="46"/>
      <c r="AB211" s="46"/>
      <c r="AC211" s="46"/>
      <c r="AD211" s="46"/>
      <c r="AE211" s="46"/>
      <c r="AF211" s="46"/>
      <c r="AG211" s="46"/>
      <c r="AH211" s="46"/>
      <c r="AI211" s="46"/>
      <c r="AJ211" s="46"/>
      <c r="AK211" s="46"/>
      <c r="AL211" s="46"/>
      <c r="AM211" s="46"/>
      <c r="AN211" s="46"/>
      <c r="AO211" s="46"/>
      <c r="AP211" s="46"/>
      <c r="AQ211" s="262"/>
      <c r="AR211" s="262"/>
      <c r="AS211" s="264"/>
      <c r="AT211" s="268"/>
      <c r="AU211" s="275"/>
      <c r="AV211" s="227"/>
    </row>
    <row r="212" spans="1:48" ht="28" customHeight="1" thickBot="1" x14ac:dyDescent="0.25">
      <c r="A212" s="233">
        <v>103</v>
      </c>
      <c r="B212" s="234"/>
      <c r="C212" s="235"/>
      <c r="D212" s="6"/>
      <c r="E212" s="7"/>
      <c r="F212" s="7"/>
      <c r="G212" s="7"/>
      <c r="H212" s="7"/>
      <c r="I212" s="7"/>
      <c r="J212" s="7"/>
      <c r="K212" s="116" t="str">
        <f>IF(COUNTA(D212:J212)=0,"",COUNTA(D212:J212))</f>
        <v/>
      </c>
      <c r="L212" s="114" t="str">
        <f t="shared" ref="L212:AP212" si="494">IF(L$7="","",IF( HLOOKUP(L$7,$D$7:$J$219,2*$A212,FALSE)="","","○"))</f>
        <v/>
      </c>
      <c r="M212" s="114" t="str">
        <f t="shared" si="494"/>
        <v/>
      </c>
      <c r="N212" s="114" t="str">
        <f t="shared" si="494"/>
        <v/>
      </c>
      <c r="O212" s="114" t="str">
        <f t="shared" si="494"/>
        <v/>
      </c>
      <c r="P212" s="114" t="str">
        <f t="shared" si="494"/>
        <v/>
      </c>
      <c r="Q212" s="114" t="str">
        <f t="shared" si="494"/>
        <v/>
      </c>
      <c r="R212" s="114" t="str">
        <f t="shared" si="494"/>
        <v/>
      </c>
      <c r="S212" s="155" t="str">
        <f t="shared" si="494"/>
        <v/>
      </c>
      <c r="T212" s="155" t="str">
        <f t="shared" si="494"/>
        <v/>
      </c>
      <c r="U212" s="155" t="str">
        <f t="shared" si="494"/>
        <v/>
      </c>
      <c r="V212" s="155" t="str">
        <f t="shared" si="494"/>
        <v/>
      </c>
      <c r="W212" s="155" t="str">
        <f t="shared" si="494"/>
        <v/>
      </c>
      <c r="X212" s="155" t="str">
        <f t="shared" si="494"/>
        <v/>
      </c>
      <c r="Y212" s="155" t="str">
        <f t="shared" si="494"/>
        <v/>
      </c>
      <c r="Z212" s="114" t="str">
        <f t="shared" si="494"/>
        <v/>
      </c>
      <c r="AA212" s="114" t="str">
        <f t="shared" si="494"/>
        <v/>
      </c>
      <c r="AB212" s="114" t="str">
        <f t="shared" si="494"/>
        <v/>
      </c>
      <c r="AC212" s="114" t="str">
        <f t="shared" si="494"/>
        <v/>
      </c>
      <c r="AD212" s="114" t="str">
        <f t="shared" si="494"/>
        <v/>
      </c>
      <c r="AE212" s="114" t="str">
        <f t="shared" si="494"/>
        <v/>
      </c>
      <c r="AF212" s="114" t="str">
        <f t="shared" si="494"/>
        <v/>
      </c>
      <c r="AG212" s="155" t="str">
        <f t="shared" si="494"/>
        <v/>
      </c>
      <c r="AH212" s="155" t="str">
        <f t="shared" si="494"/>
        <v/>
      </c>
      <c r="AI212" s="155" t="str">
        <f t="shared" si="494"/>
        <v/>
      </c>
      <c r="AJ212" s="155" t="str">
        <f t="shared" si="494"/>
        <v/>
      </c>
      <c r="AK212" s="155" t="str">
        <f t="shared" si="494"/>
        <v/>
      </c>
      <c r="AL212" s="155" t="str">
        <f t="shared" si="494"/>
        <v/>
      </c>
      <c r="AM212" s="155" t="str">
        <f t="shared" si="494"/>
        <v/>
      </c>
      <c r="AN212" s="114" t="str">
        <f t="shared" si="494"/>
        <v/>
      </c>
      <c r="AO212" s="114" t="str">
        <f t="shared" si="494"/>
        <v/>
      </c>
      <c r="AP212" s="114" t="str">
        <f t="shared" si="494"/>
        <v/>
      </c>
      <c r="AQ212" s="261">
        <f t="shared" ref="AQ212" si="495">COUNTA(L213:AP213)</f>
        <v>0</v>
      </c>
      <c r="AR212" s="261" t="str">
        <f t="shared" ref="AR212" si="496">IF(COUNTIF(L213:AP213,"A")*BB$9+COUNTIF(L213:AP213,"B")*$BB$10+COUNTIF(L213:AP213,"C")*$BB$11+COUNTIF(L213:AP213,"D")*$BB$12+COUNTIF(L213:AP213,"E")*$BB$13+COUNTIF(L213:AP213,"F")*$BB$14+COUNTIF(L213:AP213,"G")*$BB$15+COUNTIF(L213:AP213,"H")*$BB$16+COUNTIF(L213:AP213,"I")*$BB$17+COUNTIF(L213:AP213,"J")*$BB$18+COUNTIF(L213:AP213,"K")*$BB$19+COUNTIF(L213:AP213,"L")*$BB$20+COUNTIF(L213:AP213,"M")*$BB$21+COUNTIF(L213:AP213,"N")*$BB$22+COUNTIF(L213:AP213,"O")*$BB$23+COUNTIF(L213:AP213,"P")*$BB$24+COUNTIF(L213:AP213,"Q")*$BB$25+COUNTIF(L213:AP213,"R")*$BB$26+COUNTIF(L213:AP213,"S")*$BB$27+COUNTIF(L213:AP213,"T")=0,"",COUNTIF(L213:AP213,"A")*BB$9+COUNTIF(L213:AP213,"B")*$BB$10+COUNTIF(L213:AP213,"C")*$BB$11+COUNTIF(L213:AP213,"D")*$BB$12+COUNTIF(L213:AP213,"E")*$BB$13+COUNTIF(L213:AP213,"F")*$BB$14+COUNTIF(L213:AP213,"G")*$BB$15+COUNTIF(L213:AP213,"H")*$BB$16+COUNTIF(L213:AP213,"I")*$BB$17+COUNTIF(L213:AP213,"J")*$BB$18+COUNTIF(L213:AP213,"K")*$BB$19+COUNTIF(L213:AP213,"L")*$BB$20+COUNTIF(L213:AP213,"M")*$BB$21+COUNTIF(L213:AP213,"N")*$BB$22+COUNTIF(L213:AP213,"O")*$BB$23+COUNTIF(L213:AP213,"P")*$BB$24+COUNTIF(L213:AP213,"Q")*$BB$25+COUNTIF(L213:AP213,"R")*$BB$26+COUNTIF(L213:AP213,"S")*$BB$27+COUNTIF(L213:AP213,"T")*$BB$28)</f>
        <v/>
      </c>
      <c r="AS212" s="263">
        <f t="shared" ref="AS212" si="497">AQ212*AS$2</f>
        <v>0</v>
      </c>
      <c r="AT212" s="267"/>
      <c r="AU212" s="274"/>
      <c r="AV212" s="226" t="e">
        <f t="shared" ref="AV212" si="498">AR212+AS212</f>
        <v>#VALUE!</v>
      </c>
    </row>
    <row r="213" spans="1:48" ht="28" customHeight="1" thickBot="1" x14ac:dyDescent="0.25">
      <c r="A213" s="233"/>
      <c r="B213" s="174"/>
      <c r="C213" s="175" t="str">
        <f>IF(B213="","",DATEDIF(B213,#REF!,"y"))</f>
        <v/>
      </c>
      <c r="D213" s="258" t="s">
        <v>87</v>
      </c>
      <c r="E213" s="259"/>
      <c r="F213" s="260"/>
      <c r="G213" s="255"/>
      <c r="H213" s="256"/>
      <c r="I213" s="256"/>
      <c r="J213" s="256"/>
      <c r="K213" s="257"/>
      <c r="L213" s="46"/>
      <c r="M213" s="46"/>
      <c r="N213" s="46"/>
      <c r="O213" s="46"/>
      <c r="P213" s="46"/>
      <c r="Q213" s="46"/>
      <c r="R213" s="46"/>
      <c r="S213" s="46"/>
      <c r="T213" s="46"/>
      <c r="U213" s="46"/>
      <c r="V213" s="46"/>
      <c r="W213" s="46"/>
      <c r="X213" s="46"/>
      <c r="Y213" s="46"/>
      <c r="Z213" s="46"/>
      <c r="AA213" s="46"/>
      <c r="AB213" s="46"/>
      <c r="AC213" s="46"/>
      <c r="AD213" s="46"/>
      <c r="AE213" s="46"/>
      <c r="AF213" s="46"/>
      <c r="AG213" s="46"/>
      <c r="AH213" s="46"/>
      <c r="AI213" s="46"/>
      <c r="AJ213" s="46"/>
      <c r="AK213" s="46"/>
      <c r="AL213" s="46"/>
      <c r="AM213" s="46"/>
      <c r="AN213" s="46"/>
      <c r="AO213" s="46"/>
      <c r="AP213" s="46"/>
      <c r="AQ213" s="262"/>
      <c r="AR213" s="262"/>
      <c r="AS213" s="264"/>
      <c r="AT213" s="268"/>
      <c r="AU213" s="275"/>
      <c r="AV213" s="227"/>
    </row>
    <row r="214" spans="1:48" ht="28" customHeight="1" thickBot="1" x14ac:dyDescent="0.25">
      <c r="A214" s="233">
        <v>104</v>
      </c>
      <c r="B214" s="234"/>
      <c r="C214" s="235"/>
      <c r="D214" s="6"/>
      <c r="E214" s="7"/>
      <c r="F214" s="7"/>
      <c r="G214" s="7"/>
      <c r="H214" s="7"/>
      <c r="I214" s="7"/>
      <c r="J214" s="7"/>
      <c r="K214" s="116" t="str">
        <f>IF(COUNTA(D214:J214)=0,"",COUNTA(D214:J214))</f>
        <v/>
      </c>
      <c r="L214" s="114" t="str">
        <f t="shared" ref="L214:AP214" si="499">IF(L$7="","",IF( HLOOKUP(L$7,$D$7:$J$219,2*$A214,FALSE)="","","○"))</f>
        <v/>
      </c>
      <c r="M214" s="114" t="str">
        <f t="shared" si="499"/>
        <v/>
      </c>
      <c r="N214" s="114" t="str">
        <f t="shared" si="499"/>
        <v/>
      </c>
      <c r="O214" s="114" t="str">
        <f t="shared" si="499"/>
        <v/>
      </c>
      <c r="P214" s="114" t="str">
        <f t="shared" si="499"/>
        <v/>
      </c>
      <c r="Q214" s="114" t="str">
        <f t="shared" si="499"/>
        <v/>
      </c>
      <c r="R214" s="114" t="str">
        <f t="shared" si="499"/>
        <v/>
      </c>
      <c r="S214" s="155" t="str">
        <f t="shared" si="499"/>
        <v/>
      </c>
      <c r="T214" s="155" t="str">
        <f t="shared" si="499"/>
        <v/>
      </c>
      <c r="U214" s="155" t="str">
        <f t="shared" si="499"/>
        <v/>
      </c>
      <c r="V214" s="155" t="str">
        <f t="shared" si="499"/>
        <v/>
      </c>
      <c r="W214" s="155" t="str">
        <f t="shared" si="499"/>
        <v/>
      </c>
      <c r="X214" s="155" t="str">
        <f t="shared" si="499"/>
        <v/>
      </c>
      <c r="Y214" s="155" t="str">
        <f t="shared" si="499"/>
        <v/>
      </c>
      <c r="Z214" s="114" t="str">
        <f t="shared" si="499"/>
        <v/>
      </c>
      <c r="AA214" s="114" t="str">
        <f t="shared" si="499"/>
        <v/>
      </c>
      <c r="AB214" s="114" t="str">
        <f t="shared" si="499"/>
        <v/>
      </c>
      <c r="AC214" s="114" t="str">
        <f t="shared" si="499"/>
        <v/>
      </c>
      <c r="AD214" s="114" t="str">
        <f t="shared" si="499"/>
        <v/>
      </c>
      <c r="AE214" s="114" t="str">
        <f t="shared" si="499"/>
        <v/>
      </c>
      <c r="AF214" s="114" t="str">
        <f t="shared" si="499"/>
        <v/>
      </c>
      <c r="AG214" s="155" t="str">
        <f t="shared" si="499"/>
        <v/>
      </c>
      <c r="AH214" s="155" t="str">
        <f t="shared" si="499"/>
        <v/>
      </c>
      <c r="AI214" s="155" t="str">
        <f t="shared" si="499"/>
        <v/>
      </c>
      <c r="AJ214" s="155" t="str">
        <f t="shared" si="499"/>
        <v/>
      </c>
      <c r="AK214" s="155" t="str">
        <f t="shared" si="499"/>
        <v/>
      </c>
      <c r="AL214" s="155" t="str">
        <f t="shared" si="499"/>
        <v/>
      </c>
      <c r="AM214" s="155" t="str">
        <f t="shared" si="499"/>
        <v/>
      </c>
      <c r="AN214" s="114" t="str">
        <f t="shared" si="499"/>
        <v/>
      </c>
      <c r="AO214" s="114" t="str">
        <f t="shared" si="499"/>
        <v/>
      </c>
      <c r="AP214" s="114" t="str">
        <f t="shared" si="499"/>
        <v/>
      </c>
      <c r="AQ214" s="261">
        <f t="shared" ref="AQ214" si="500">COUNTA(L215:AP215)</f>
        <v>0</v>
      </c>
      <c r="AR214" s="261" t="str">
        <f t="shared" ref="AR214" si="501">IF(COUNTIF(L215:AP215,"A")*BB$9+COUNTIF(L215:AP215,"B")*$BB$10+COUNTIF(L215:AP215,"C")*$BB$11+COUNTIF(L215:AP215,"D")*$BB$12+COUNTIF(L215:AP215,"E")*$BB$13+COUNTIF(L215:AP215,"F")*$BB$14+COUNTIF(L215:AP215,"G")*$BB$15+COUNTIF(L215:AP215,"H")*$BB$16+COUNTIF(L215:AP215,"I")*$BB$17+COUNTIF(L215:AP215,"J")*$BB$18+COUNTIF(L215:AP215,"K")*$BB$19+COUNTIF(L215:AP215,"L")*$BB$20+COUNTIF(L215:AP215,"M")*$BB$21+COUNTIF(L215:AP215,"N")*$BB$22+COUNTIF(L215:AP215,"O")*$BB$23+COUNTIF(L215:AP215,"P")*$BB$24+COUNTIF(L215:AP215,"Q")*$BB$25+COUNTIF(L215:AP215,"R")*$BB$26+COUNTIF(L215:AP215,"S")*$BB$27+COUNTIF(L215:AP215,"T")=0,"",COUNTIF(L215:AP215,"A")*BB$9+COUNTIF(L215:AP215,"B")*$BB$10+COUNTIF(L215:AP215,"C")*$BB$11+COUNTIF(L215:AP215,"D")*$BB$12+COUNTIF(L215:AP215,"E")*$BB$13+COUNTIF(L215:AP215,"F")*$BB$14+COUNTIF(L215:AP215,"G")*$BB$15+COUNTIF(L215:AP215,"H")*$BB$16+COUNTIF(L215:AP215,"I")*$BB$17+COUNTIF(L215:AP215,"J")*$BB$18+COUNTIF(L215:AP215,"K")*$BB$19+COUNTIF(L215:AP215,"L")*$BB$20+COUNTIF(L215:AP215,"M")*$BB$21+COUNTIF(L215:AP215,"N")*$BB$22+COUNTIF(L215:AP215,"O")*$BB$23+COUNTIF(L215:AP215,"P")*$BB$24+COUNTIF(L215:AP215,"Q")*$BB$25+COUNTIF(L215:AP215,"R")*$BB$26+COUNTIF(L215:AP215,"S")*$BB$27+COUNTIF(L215:AP215,"T")*$BB$28)</f>
        <v/>
      </c>
      <c r="AS214" s="263">
        <f t="shared" ref="AS214" si="502">AQ214*AS$2</f>
        <v>0</v>
      </c>
      <c r="AT214" s="267"/>
      <c r="AU214" s="274"/>
      <c r="AV214" s="226" t="e">
        <f t="shared" ref="AV214" si="503">AR214+AS214</f>
        <v>#VALUE!</v>
      </c>
    </row>
    <row r="215" spans="1:48" ht="28" customHeight="1" thickBot="1" x14ac:dyDescent="0.25">
      <c r="A215" s="233"/>
      <c r="B215" s="174"/>
      <c r="C215" s="175" t="str">
        <f>IF(B215="","",DATEDIF(B215,#REF!,"y"))</f>
        <v/>
      </c>
      <c r="D215" s="258" t="s">
        <v>87</v>
      </c>
      <c r="E215" s="259"/>
      <c r="F215" s="260"/>
      <c r="G215" s="255"/>
      <c r="H215" s="256"/>
      <c r="I215" s="256"/>
      <c r="J215" s="256"/>
      <c r="K215" s="257"/>
      <c r="L215" s="46"/>
      <c r="M215" s="46"/>
      <c r="N215" s="46"/>
      <c r="O215" s="46"/>
      <c r="P215" s="46"/>
      <c r="Q215" s="46"/>
      <c r="R215" s="46"/>
      <c r="S215" s="46"/>
      <c r="T215" s="46"/>
      <c r="U215" s="46"/>
      <c r="V215" s="46"/>
      <c r="W215" s="46"/>
      <c r="X215" s="46"/>
      <c r="Y215" s="46"/>
      <c r="Z215" s="46"/>
      <c r="AA215" s="46"/>
      <c r="AB215" s="46"/>
      <c r="AC215" s="46"/>
      <c r="AD215" s="46"/>
      <c r="AE215" s="46"/>
      <c r="AF215" s="46"/>
      <c r="AG215" s="46"/>
      <c r="AH215" s="46"/>
      <c r="AI215" s="46"/>
      <c r="AJ215" s="46"/>
      <c r="AK215" s="46"/>
      <c r="AL215" s="46"/>
      <c r="AM215" s="46"/>
      <c r="AN215" s="46"/>
      <c r="AO215" s="46"/>
      <c r="AP215" s="46"/>
      <c r="AQ215" s="262"/>
      <c r="AR215" s="262"/>
      <c r="AS215" s="264"/>
      <c r="AT215" s="268"/>
      <c r="AU215" s="275"/>
      <c r="AV215" s="227"/>
    </row>
    <row r="216" spans="1:48" ht="28" customHeight="1" thickBot="1" x14ac:dyDescent="0.25">
      <c r="A216" s="236">
        <v>105</v>
      </c>
      <c r="B216" s="234"/>
      <c r="C216" s="235"/>
      <c r="D216" s="6"/>
      <c r="E216" s="7"/>
      <c r="F216" s="7"/>
      <c r="G216" s="7"/>
      <c r="H216" s="7"/>
      <c r="I216" s="7"/>
      <c r="J216" s="7"/>
      <c r="K216" s="116" t="str">
        <f>IF(COUNTA(D216:J216)=0,"",COUNTA(D216:J216))</f>
        <v/>
      </c>
      <c r="L216" s="220" t="str">
        <f t="shared" ref="L216:AP216" si="504">IF(L$7="","",IF( HLOOKUP(L$7,$D$7:$J$219,2*$A216,FALSE)="","","○"))</f>
        <v/>
      </c>
      <c r="M216" s="220" t="str">
        <f t="shared" si="504"/>
        <v/>
      </c>
      <c r="N216" s="220" t="str">
        <f t="shared" si="504"/>
        <v/>
      </c>
      <c r="O216" s="220" t="str">
        <f t="shared" si="504"/>
        <v/>
      </c>
      <c r="P216" s="220" t="str">
        <f t="shared" si="504"/>
        <v/>
      </c>
      <c r="Q216" s="220" t="str">
        <f t="shared" si="504"/>
        <v/>
      </c>
      <c r="R216" s="220" t="str">
        <f t="shared" si="504"/>
        <v/>
      </c>
      <c r="S216" s="221" t="str">
        <f t="shared" si="504"/>
        <v/>
      </c>
      <c r="T216" s="221" t="str">
        <f t="shared" si="504"/>
        <v/>
      </c>
      <c r="U216" s="221" t="str">
        <f t="shared" si="504"/>
        <v/>
      </c>
      <c r="V216" s="221" t="str">
        <f t="shared" si="504"/>
        <v/>
      </c>
      <c r="W216" s="221" t="str">
        <f t="shared" si="504"/>
        <v/>
      </c>
      <c r="X216" s="221" t="str">
        <f t="shared" si="504"/>
        <v/>
      </c>
      <c r="Y216" s="221" t="str">
        <f t="shared" si="504"/>
        <v/>
      </c>
      <c r="Z216" s="220" t="str">
        <f t="shared" si="504"/>
        <v/>
      </c>
      <c r="AA216" s="220" t="str">
        <f t="shared" si="504"/>
        <v/>
      </c>
      <c r="AB216" s="220" t="str">
        <f t="shared" si="504"/>
        <v/>
      </c>
      <c r="AC216" s="220" t="str">
        <f t="shared" si="504"/>
        <v/>
      </c>
      <c r="AD216" s="220" t="str">
        <f t="shared" si="504"/>
        <v/>
      </c>
      <c r="AE216" s="220" t="str">
        <f t="shared" si="504"/>
        <v/>
      </c>
      <c r="AF216" s="220" t="str">
        <f t="shared" si="504"/>
        <v/>
      </c>
      <c r="AG216" s="221" t="str">
        <f t="shared" si="504"/>
        <v/>
      </c>
      <c r="AH216" s="221" t="str">
        <f t="shared" si="504"/>
        <v/>
      </c>
      <c r="AI216" s="221" t="str">
        <f t="shared" si="504"/>
        <v/>
      </c>
      <c r="AJ216" s="221" t="str">
        <f t="shared" si="504"/>
        <v/>
      </c>
      <c r="AK216" s="221" t="str">
        <f t="shared" si="504"/>
        <v/>
      </c>
      <c r="AL216" s="221" t="str">
        <f t="shared" si="504"/>
        <v/>
      </c>
      <c r="AM216" s="221" t="str">
        <f t="shared" si="504"/>
        <v/>
      </c>
      <c r="AN216" s="220" t="str">
        <f t="shared" si="504"/>
        <v/>
      </c>
      <c r="AO216" s="220" t="str">
        <f t="shared" si="504"/>
        <v/>
      </c>
      <c r="AP216" s="220" t="str">
        <f t="shared" si="504"/>
        <v/>
      </c>
      <c r="AQ216" s="261">
        <f t="shared" ref="AQ216" si="505">COUNTA(L217:AP217)</f>
        <v>0</v>
      </c>
      <c r="AR216" s="261" t="str">
        <f t="shared" ref="AR216" si="506">IF(COUNTIF(L217:AP217,"A")*BB$9+COUNTIF(L217:AP217,"B")*$BB$10+COUNTIF(L217:AP217,"C")*$BB$11+COUNTIF(L217:AP217,"D")*$BB$12+COUNTIF(L217:AP217,"E")*$BB$13+COUNTIF(L217:AP217,"F")*$BB$14+COUNTIF(L217:AP217,"G")*$BB$15+COUNTIF(L217:AP217,"H")*$BB$16+COUNTIF(L217:AP217,"I")*$BB$17+COUNTIF(L217:AP217,"J")*$BB$18+COUNTIF(L217:AP217,"K")*$BB$19+COUNTIF(L217:AP217,"L")*$BB$20+COUNTIF(L217:AP217,"M")*$BB$21+COUNTIF(L217:AP217,"N")*$BB$22+COUNTIF(L217:AP217,"O")*$BB$23+COUNTIF(L217:AP217,"P")*$BB$24+COUNTIF(L217:AP217,"Q")*$BB$25+COUNTIF(L217:AP217,"R")*$BB$26+COUNTIF(L217:AP217,"S")*$BB$27+COUNTIF(L217:AP217,"T")=0,"",COUNTIF(L217:AP217,"A")*BB$9+COUNTIF(L217:AP217,"B")*$BB$10+COUNTIF(L217:AP217,"C")*$BB$11+COUNTIF(L217:AP217,"D")*$BB$12+COUNTIF(L217:AP217,"E")*$BB$13+COUNTIF(L217:AP217,"F")*$BB$14+COUNTIF(L217:AP217,"G")*$BB$15+COUNTIF(L217:AP217,"H")*$BB$16+COUNTIF(L217:AP217,"I")*$BB$17+COUNTIF(L217:AP217,"J")*$BB$18+COUNTIF(L217:AP217,"K")*$BB$19+COUNTIF(L217:AP217,"L")*$BB$20+COUNTIF(L217:AP217,"M")*$BB$21+COUNTIF(L217:AP217,"N")*$BB$22+COUNTIF(L217:AP217,"O")*$BB$23+COUNTIF(L217:AP217,"P")*$BB$24+COUNTIF(L217:AP217,"Q")*$BB$25+COUNTIF(L217:AP217,"R")*$BB$26+COUNTIF(L217:AP217,"S")*$BB$27+COUNTIF(L217:AP217,"T")*$BB$28)</f>
        <v/>
      </c>
      <c r="AS216" s="263">
        <f t="shared" ref="AS216" si="507">AQ216*AS$2</f>
        <v>0</v>
      </c>
      <c r="AT216" s="267"/>
      <c r="AU216" s="274"/>
      <c r="AV216" s="226" t="e">
        <f t="shared" ref="AV216" si="508">AR216+AS216</f>
        <v>#VALUE!</v>
      </c>
    </row>
    <row r="217" spans="1:48" ht="28" customHeight="1" thickBot="1" x14ac:dyDescent="0.25">
      <c r="A217" s="237"/>
      <c r="B217" s="178"/>
      <c r="C217" s="175" t="str">
        <f>IF(B217="","",DATEDIF(B217,#REF!,"y"))</f>
        <v/>
      </c>
      <c r="D217" s="258" t="s">
        <v>87</v>
      </c>
      <c r="E217" s="259"/>
      <c r="F217" s="260"/>
      <c r="G217" s="255"/>
      <c r="H217" s="256"/>
      <c r="I217" s="256"/>
      <c r="J217" s="256"/>
      <c r="K217" s="257"/>
      <c r="L217" s="46"/>
      <c r="M217" s="46"/>
      <c r="N217" s="46"/>
      <c r="O217" s="46"/>
      <c r="P217" s="46"/>
      <c r="Q217" s="46"/>
      <c r="R217" s="46"/>
      <c r="S217" s="46"/>
      <c r="T217" s="46"/>
      <c r="U217" s="46"/>
      <c r="V217" s="46"/>
      <c r="W217" s="46"/>
      <c r="X217" s="46"/>
      <c r="Y217" s="46"/>
      <c r="Z217" s="46"/>
      <c r="AA217" s="46"/>
      <c r="AB217" s="46"/>
      <c r="AC217" s="46"/>
      <c r="AD217" s="46"/>
      <c r="AE217" s="46"/>
      <c r="AF217" s="46"/>
      <c r="AG217" s="46"/>
      <c r="AH217" s="46"/>
      <c r="AI217" s="46"/>
      <c r="AJ217" s="46"/>
      <c r="AK217" s="46"/>
      <c r="AL217" s="46"/>
      <c r="AM217" s="46"/>
      <c r="AN217" s="46"/>
      <c r="AO217" s="46"/>
      <c r="AP217" s="46"/>
      <c r="AQ217" s="262"/>
      <c r="AR217" s="262"/>
      <c r="AS217" s="264"/>
      <c r="AT217" s="268"/>
      <c r="AU217" s="275"/>
      <c r="AV217" s="227"/>
    </row>
    <row r="218" spans="1:48" ht="28" customHeight="1" thickBot="1" x14ac:dyDescent="0.25">
      <c r="A218" s="238">
        <v>106</v>
      </c>
      <c r="B218" s="234"/>
      <c r="C218" s="235"/>
      <c r="D218" s="6"/>
      <c r="E218" s="7"/>
      <c r="F218" s="7"/>
      <c r="G218" s="7"/>
      <c r="H218" s="7"/>
      <c r="I218" s="7"/>
      <c r="J218" s="7"/>
      <c r="K218" s="116" t="str">
        <f>IF(COUNTA(D218:J218)=0,"",COUNTA(D218:J218))</f>
        <v/>
      </c>
      <c r="L218" s="114" t="str">
        <f t="shared" ref="L218:AP218" si="509">IF(L$7="","",IF( HLOOKUP(L$7,$D$7:$J$219,2*$A218,FALSE)="","","○"))</f>
        <v/>
      </c>
      <c r="M218" s="114" t="str">
        <f t="shared" si="509"/>
        <v/>
      </c>
      <c r="N218" s="114" t="str">
        <f t="shared" si="509"/>
        <v/>
      </c>
      <c r="O218" s="114" t="str">
        <f t="shared" si="509"/>
        <v/>
      </c>
      <c r="P218" s="114" t="str">
        <f t="shared" si="509"/>
        <v/>
      </c>
      <c r="Q218" s="114" t="str">
        <f t="shared" si="509"/>
        <v/>
      </c>
      <c r="R218" s="114" t="str">
        <f t="shared" si="509"/>
        <v/>
      </c>
      <c r="S218" s="155" t="str">
        <f t="shared" si="509"/>
        <v/>
      </c>
      <c r="T218" s="155" t="str">
        <f t="shared" si="509"/>
        <v/>
      </c>
      <c r="U218" s="155" t="str">
        <f t="shared" si="509"/>
        <v/>
      </c>
      <c r="V218" s="155" t="str">
        <f t="shared" si="509"/>
        <v/>
      </c>
      <c r="W218" s="155" t="str">
        <f t="shared" si="509"/>
        <v/>
      </c>
      <c r="X218" s="155" t="str">
        <f t="shared" si="509"/>
        <v/>
      </c>
      <c r="Y218" s="155" t="str">
        <f t="shared" si="509"/>
        <v/>
      </c>
      <c r="Z218" s="114" t="str">
        <f t="shared" si="509"/>
        <v/>
      </c>
      <c r="AA218" s="114" t="str">
        <f t="shared" si="509"/>
        <v/>
      </c>
      <c r="AB218" s="114" t="str">
        <f t="shared" si="509"/>
        <v/>
      </c>
      <c r="AC218" s="114" t="str">
        <f t="shared" si="509"/>
        <v/>
      </c>
      <c r="AD218" s="114" t="str">
        <f t="shared" si="509"/>
        <v/>
      </c>
      <c r="AE218" s="114" t="str">
        <f t="shared" si="509"/>
        <v/>
      </c>
      <c r="AF218" s="114" t="str">
        <f t="shared" si="509"/>
        <v/>
      </c>
      <c r="AG218" s="155" t="str">
        <f t="shared" si="509"/>
        <v/>
      </c>
      <c r="AH218" s="155" t="str">
        <f t="shared" si="509"/>
        <v/>
      </c>
      <c r="AI218" s="155" t="str">
        <f t="shared" si="509"/>
        <v/>
      </c>
      <c r="AJ218" s="155" t="str">
        <f t="shared" si="509"/>
        <v/>
      </c>
      <c r="AK218" s="155" t="str">
        <f t="shared" si="509"/>
        <v/>
      </c>
      <c r="AL218" s="155" t="str">
        <f t="shared" si="509"/>
        <v/>
      </c>
      <c r="AM218" s="155" t="str">
        <f t="shared" si="509"/>
        <v/>
      </c>
      <c r="AN218" s="114" t="str">
        <f t="shared" si="509"/>
        <v/>
      </c>
      <c r="AO218" s="114" t="str">
        <f t="shared" si="509"/>
        <v/>
      </c>
      <c r="AP218" s="114" t="str">
        <f t="shared" si="509"/>
        <v/>
      </c>
      <c r="AQ218" s="261">
        <f t="shared" ref="AQ218" si="510">COUNTA(L219:AP219)</f>
        <v>0</v>
      </c>
      <c r="AR218" s="261" t="str">
        <f t="shared" ref="AR218" si="511">IF(COUNTIF(L219:AP219,"A")*BB$9+COUNTIF(L219:AP219,"B")*$BB$10+COUNTIF(L219:AP219,"C")*$BB$11+COUNTIF(L219:AP219,"D")*$BB$12+COUNTIF(L219:AP219,"E")*$BB$13+COUNTIF(L219:AP219,"F")*$BB$14+COUNTIF(L219:AP219,"G")*$BB$15+COUNTIF(L219:AP219,"H")*$BB$16+COUNTIF(L219:AP219,"I")*$BB$17+COUNTIF(L219:AP219,"J")*$BB$18+COUNTIF(L219:AP219,"K")*$BB$19+COUNTIF(L219:AP219,"L")*$BB$20+COUNTIF(L219:AP219,"M")*$BB$21+COUNTIF(L219:AP219,"N")*$BB$22+COUNTIF(L219:AP219,"O")*$BB$23+COUNTIF(L219:AP219,"P")*$BB$24+COUNTIF(L219:AP219,"Q")*$BB$25+COUNTIF(L219:AP219,"R")*$BB$26+COUNTIF(L219:AP219,"S")*$BB$27+COUNTIF(L219:AP219,"T")=0,"",COUNTIF(L219:AP219,"A")*BB$9+COUNTIF(L219:AP219,"B")*$BB$10+COUNTIF(L219:AP219,"C")*$BB$11+COUNTIF(L219:AP219,"D")*$BB$12+COUNTIF(L219:AP219,"E")*$BB$13+COUNTIF(L219:AP219,"F")*$BB$14+COUNTIF(L219:AP219,"G")*$BB$15+COUNTIF(L219:AP219,"H")*$BB$16+COUNTIF(L219:AP219,"I")*$BB$17+COUNTIF(L219:AP219,"J")*$BB$18+COUNTIF(L219:AP219,"K")*$BB$19+COUNTIF(L219:AP219,"L")*$BB$20+COUNTIF(L219:AP219,"M")*$BB$21+COUNTIF(L219:AP219,"N")*$BB$22+COUNTIF(L219:AP219,"O")*$BB$23+COUNTIF(L219:AP219,"P")*$BB$24+COUNTIF(L219:AP219,"Q")*$BB$25+COUNTIF(L219:AP219,"R")*$BB$26+COUNTIF(L219:AP219,"S")*$BB$27+COUNTIF(L219:AP219,"T")*$BB$28)</f>
        <v/>
      </c>
      <c r="AS218" s="263">
        <f t="shared" ref="AS218" si="512">AQ218*AS$2</f>
        <v>0</v>
      </c>
      <c r="AT218" s="267"/>
      <c r="AU218" s="274"/>
      <c r="AV218" s="226" t="e">
        <f t="shared" ref="AV218" si="513">AR218+AS218</f>
        <v>#VALUE!</v>
      </c>
    </row>
    <row r="219" spans="1:48" ht="28" customHeight="1" thickBot="1" x14ac:dyDescent="0.25">
      <c r="A219" s="238"/>
      <c r="B219" s="178"/>
      <c r="C219" s="175" t="str">
        <f>IF(B219="","",DATEDIF(B219,#REF!,"y"))</f>
        <v/>
      </c>
      <c r="D219" s="258" t="s">
        <v>87</v>
      </c>
      <c r="E219" s="259"/>
      <c r="F219" s="260"/>
      <c r="G219" s="255"/>
      <c r="H219" s="256"/>
      <c r="I219" s="256"/>
      <c r="J219" s="256"/>
      <c r="K219" s="257"/>
      <c r="L219" s="46"/>
      <c r="M219" s="46"/>
      <c r="N219" s="46"/>
      <c r="O219" s="46"/>
      <c r="P219" s="46"/>
      <c r="Q219" s="46"/>
      <c r="R219" s="46"/>
      <c r="S219" s="46"/>
      <c r="T219" s="46"/>
      <c r="U219" s="46"/>
      <c r="V219" s="46"/>
      <c r="W219" s="46"/>
      <c r="X219" s="46"/>
      <c r="Y219" s="46"/>
      <c r="Z219" s="46"/>
      <c r="AA219" s="46"/>
      <c r="AB219" s="46"/>
      <c r="AC219" s="46"/>
      <c r="AD219" s="46"/>
      <c r="AE219" s="46"/>
      <c r="AF219" s="46"/>
      <c r="AG219" s="46"/>
      <c r="AH219" s="46"/>
      <c r="AI219" s="46"/>
      <c r="AJ219" s="46"/>
      <c r="AK219" s="46"/>
      <c r="AL219" s="46"/>
      <c r="AM219" s="46"/>
      <c r="AN219" s="46"/>
      <c r="AO219" s="46"/>
      <c r="AP219" s="46"/>
      <c r="AQ219" s="262"/>
      <c r="AR219" s="262"/>
      <c r="AS219" s="264"/>
      <c r="AT219" s="268"/>
      <c r="AU219" s="275"/>
      <c r="AV219" s="227"/>
    </row>
  </sheetData>
  <sheetProtection formatCells="0" formatRows="0" insertRows="0" deleteRows="0"/>
  <mergeCells count="1084">
    <mergeCell ref="AU68:AU69"/>
    <mergeCell ref="AU70:AU71"/>
    <mergeCell ref="AU72:AU73"/>
    <mergeCell ref="AU74:AU75"/>
    <mergeCell ref="AU212:AU213"/>
    <mergeCell ref="AU214:AU215"/>
    <mergeCell ref="AU216:AU217"/>
    <mergeCell ref="AU218:AU219"/>
    <mergeCell ref="AU98:AU99"/>
    <mergeCell ref="AU100:AU101"/>
    <mergeCell ref="AU110:AU111"/>
    <mergeCell ref="AU112:AU113"/>
    <mergeCell ref="AU114:AU115"/>
    <mergeCell ref="AU116:AU117"/>
    <mergeCell ref="AU118:AU119"/>
    <mergeCell ref="AU120:AU121"/>
    <mergeCell ref="AU122:AU123"/>
    <mergeCell ref="AU124:AU125"/>
    <mergeCell ref="AU126:AU127"/>
    <mergeCell ref="AU128:AU129"/>
    <mergeCell ref="AU130:AU131"/>
    <mergeCell ref="AU132:AU133"/>
    <mergeCell ref="AU134:AU135"/>
    <mergeCell ref="AU136:AU137"/>
    <mergeCell ref="AU138:AU139"/>
    <mergeCell ref="AU106:AU107"/>
    <mergeCell ref="AU108:AU109"/>
    <mergeCell ref="AU142:AU143"/>
    <mergeCell ref="AU76:AU77"/>
    <mergeCell ref="AU78:AU79"/>
    <mergeCell ref="AU194:AU195"/>
    <mergeCell ref="AU196:AU197"/>
    <mergeCell ref="AU10:AU11"/>
    <mergeCell ref="AU12:AU13"/>
    <mergeCell ref="AU14:AU15"/>
    <mergeCell ref="AU16:AU17"/>
    <mergeCell ref="AU18:AU19"/>
    <mergeCell ref="AU20:AU21"/>
    <mergeCell ref="AU22:AU23"/>
    <mergeCell ref="AU24:AU25"/>
    <mergeCell ref="AU26:AU27"/>
    <mergeCell ref="AU28:AU29"/>
    <mergeCell ref="AU30:AU31"/>
    <mergeCell ref="AU32:AU33"/>
    <mergeCell ref="AU34:AU35"/>
    <mergeCell ref="AU36:AU37"/>
    <mergeCell ref="AU38:AU39"/>
    <mergeCell ref="AU40:AU41"/>
    <mergeCell ref="AU42:AU43"/>
    <mergeCell ref="AQ218:AQ219"/>
    <mergeCell ref="AR218:AR219"/>
    <mergeCell ref="AS218:AS219"/>
    <mergeCell ref="G219:K219"/>
    <mergeCell ref="G211:K211"/>
    <mergeCell ref="AQ212:AQ213"/>
    <mergeCell ref="AR212:AR213"/>
    <mergeCell ref="AS212:AS213"/>
    <mergeCell ref="G213:K213"/>
    <mergeCell ref="AQ214:AQ215"/>
    <mergeCell ref="AR214:AR215"/>
    <mergeCell ref="G217:K217"/>
    <mergeCell ref="G215:K215"/>
    <mergeCell ref="AQ210:AQ211"/>
    <mergeCell ref="AR210:AR211"/>
    <mergeCell ref="AS210:AS211"/>
    <mergeCell ref="AU140:AU141"/>
    <mergeCell ref="AU170:AU171"/>
    <mergeCell ref="AT212:AT213"/>
    <mergeCell ref="AT214:AT215"/>
    <mergeCell ref="AT216:AT217"/>
    <mergeCell ref="AT218:AT219"/>
    <mergeCell ref="AT204:AT205"/>
    <mergeCell ref="AT206:AT207"/>
    <mergeCell ref="AT208:AT209"/>
    <mergeCell ref="AT210:AT211"/>
    <mergeCell ref="AU206:AU207"/>
    <mergeCell ref="AU208:AU209"/>
    <mergeCell ref="AU210:AU211"/>
    <mergeCell ref="AU190:AU191"/>
    <mergeCell ref="AU192:AU193"/>
    <mergeCell ref="AT188:AT189"/>
    <mergeCell ref="AT190:AT191"/>
    <mergeCell ref="AT192:AT193"/>
    <mergeCell ref="AU188:AU189"/>
    <mergeCell ref="AT184:AT185"/>
    <mergeCell ref="AT182:AT183"/>
    <mergeCell ref="AT186:AT187"/>
    <mergeCell ref="AU182:AU183"/>
    <mergeCell ref="AU184:AU185"/>
    <mergeCell ref="AS214:AS215"/>
    <mergeCell ref="AQ216:AQ217"/>
    <mergeCell ref="AR216:AR217"/>
    <mergeCell ref="AS216:AS217"/>
    <mergeCell ref="G199:K199"/>
    <mergeCell ref="AQ200:AQ201"/>
    <mergeCell ref="AR200:AR201"/>
    <mergeCell ref="AS200:AS201"/>
    <mergeCell ref="G201:K201"/>
    <mergeCell ref="AQ202:AQ203"/>
    <mergeCell ref="AR202:AR203"/>
    <mergeCell ref="AS202:AS203"/>
    <mergeCell ref="G203:K203"/>
    <mergeCell ref="AT200:AT201"/>
    <mergeCell ref="AT202:AT203"/>
    <mergeCell ref="AU198:AU199"/>
    <mergeCell ref="AU200:AU201"/>
    <mergeCell ref="AT198:AT199"/>
    <mergeCell ref="AU202:AU203"/>
    <mergeCell ref="AQ204:AQ205"/>
    <mergeCell ref="AQ196:AQ197"/>
    <mergeCell ref="AR196:AR197"/>
    <mergeCell ref="AS196:AS197"/>
    <mergeCell ref="G197:K197"/>
    <mergeCell ref="AT194:AT195"/>
    <mergeCell ref="AT196:AT197"/>
    <mergeCell ref="AR204:AR205"/>
    <mergeCell ref="AS204:AS205"/>
    <mergeCell ref="AR206:AR207"/>
    <mergeCell ref="AS206:AS207"/>
    <mergeCell ref="G207:K207"/>
    <mergeCell ref="AQ208:AQ209"/>
    <mergeCell ref="AR208:AR209"/>
    <mergeCell ref="AS208:AS209"/>
    <mergeCell ref="G209:K209"/>
    <mergeCell ref="G205:K205"/>
    <mergeCell ref="AQ206:AQ207"/>
    <mergeCell ref="AU204:AU205"/>
    <mergeCell ref="G187:K187"/>
    <mergeCell ref="AQ182:AQ183"/>
    <mergeCell ref="AR182:AR183"/>
    <mergeCell ref="AS182:AS183"/>
    <mergeCell ref="G189:K189"/>
    <mergeCell ref="AQ190:AQ191"/>
    <mergeCell ref="AR190:AR191"/>
    <mergeCell ref="AS190:AS191"/>
    <mergeCell ref="G191:K191"/>
    <mergeCell ref="AQ192:AQ193"/>
    <mergeCell ref="AR192:AR193"/>
    <mergeCell ref="AS192:AS193"/>
    <mergeCell ref="G193:K193"/>
    <mergeCell ref="AQ188:AQ189"/>
    <mergeCell ref="AR188:AR189"/>
    <mergeCell ref="AS188:AS189"/>
    <mergeCell ref="AQ194:AQ195"/>
    <mergeCell ref="AR194:AR195"/>
    <mergeCell ref="AS194:AS195"/>
    <mergeCell ref="G195:K195"/>
    <mergeCell ref="AU186:AU187"/>
    <mergeCell ref="AQ172:AQ173"/>
    <mergeCell ref="AR172:AR173"/>
    <mergeCell ref="AS172:AS173"/>
    <mergeCell ref="AQ178:AQ179"/>
    <mergeCell ref="AR178:AR179"/>
    <mergeCell ref="AS178:AS179"/>
    <mergeCell ref="G179:K179"/>
    <mergeCell ref="AQ180:AQ181"/>
    <mergeCell ref="AR180:AR181"/>
    <mergeCell ref="AS180:AS181"/>
    <mergeCell ref="G181:K181"/>
    <mergeCell ref="AT178:AT179"/>
    <mergeCell ref="AT180:AT181"/>
    <mergeCell ref="AU178:AU179"/>
    <mergeCell ref="AU180:AU181"/>
    <mergeCell ref="G173:K173"/>
    <mergeCell ref="AQ174:AQ175"/>
    <mergeCell ref="AR174:AR175"/>
    <mergeCell ref="AS174:AS175"/>
    <mergeCell ref="G175:K175"/>
    <mergeCell ref="AQ176:AQ177"/>
    <mergeCell ref="AR176:AR177"/>
    <mergeCell ref="AS176:AS177"/>
    <mergeCell ref="G183:K183"/>
    <mergeCell ref="AQ184:AQ185"/>
    <mergeCell ref="AR184:AR185"/>
    <mergeCell ref="AS184:AS185"/>
    <mergeCell ref="G185:K185"/>
    <mergeCell ref="AQ186:AQ187"/>
    <mergeCell ref="AR186:AR187"/>
    <mergeCell ref="AS186:AS187"/>
    <mergeCell ref="AQ170:AQ171"/>
    <mergeCell ref="AR170:AR171"/>
    <mergeCell ref="AS170:AS171"/>
    <mergeCell ref="G171:K171"/>
    <mergeCell ref="AR166:AR167"/>
    <mergeCell ref="AS166:AS167"/>
    <mergeCell ref="AT166:AT167"/>
    <mergeCell ref="AT168:AT169"/>
    <mergeCell ref="AT170:AT171"/>
    <mergeCell ref="G177:K177"/>
    <mergeCell ref="AT174:AT175"/>
    <mergeCell ref="AT176:AT177"/>
    <mergeCell ref="AU176:AU177"/>
    <mergeCell ref="AQ162:AQ163"/>
    <mergeCell ref="AR162:AR163"/>
    <mergeCell ref="AS162:AS163"/>
    <mergeCell ref="G163:K163"/>
    <mergeCell ref="AQ164:AQ165"/>
    <mergeCell ref="AR164:AR165"/>
    <mergeCell ref="AS164:AS165"/>
    <mergeCell ref="G165:K165"/>
    <mergeCell ref="G167:K167"/>
    <mergeCell ref="AT162:AT163"/>
    <mergeCell ref="AT164:AT165"/>
    <mergeCell ref="AU162:AU163"/>
    <mergeCell ref="AU164:AU165"/>
    <mergeCell ref="AQ166:AQ167"/>
    <mergeCell ref="AT172:AT173"/>
    <mergeCell ref="AU172:AU173"/>
    <mergeCell ref="AU174:AU175"/>
    <mergeCell ref="AQ168:AQ169"/>
    <mergeCell ref="AR168:AR169"/>
    <mergeCell ref="AU166:AU167"/>
    <mergeCell ref="AU168:AU169"/>
    <mergeCell ref="AT154:AT155"/>
    <mergeCell ref="AU152:AU153"/>
    <mergeCell ref="AU154:AU155"/>
    <mergeCell ref="G157:K157"/>
    <mergeCell ref="AQ158:AQ159"/>
    <mergeCell ref="AR158:AR159"/>
    <mergeCell ref="AS158:AS159"/>
    <mergeCell ref="G159:K159"/>
    <mergeCell ref="AT156:AT157"/>
    <mergeCell ref="AT158:AT159"/>
    <mergeCell ref="AT160:AT161"/>
    <mergeCell ref="AU160:AU161"/>
    <mergeCell ref="AU156:AU157"/>
    <mergeCell ref="AU158:AU159"/>
    <mergeCell ref="G169:K169"/>
    <mergeCell ref="AS168:AS169"/>
    <mergeCell ref="AT150:AT151"/>
    <mergeCell ref="AU146:AU147"/>
    <mergeCell ref="AU148:AU149"/>
    <mergeCell ref="AU150:AU151"/>
    <mergeCell ref="AQ152:AQ153"/>
    <mergeCell ref="AR152:AR153"/>
    <mergeCell ref="AS152:AS153"/>
    <mergeCell ref="AT146:AT147"/>
    <mergeCell ref="AT148:AT149"/>
    <mergeCell ref="AT152:AT153"/>
    <mergeCell ref="AQ150:AQ151"/>
    <mergeCell ref="AR150:AR151"/>
    <mergeCell ref="AS150:AS151"/>
    <mergeCell ref="G151:K151"/>
    <mergeCell ref="AQ160:AQ161"/>
    <mergeCell ref="AR160:AR161"/>
    <mergeCell ref="AS160:AS161"/>
    <mergeCell ref="G161:K161"/>
    <mergeCell ref="AR156:AR157"/>
    <mergeCell ref="AS156:AS157"/>
    <mergeCell ref="AQ156:AQ157"/>
    <mergeCell ref="AQ154:AQ155"/>
    <mergeCell ref="AR154:AR155"/>
    <mergeCell ref="AS154:AS155"/>
    <mergeCell ref="G155:K155"/>
    <mergeCell ref="G153:K153"/>
    <mergeCell ref="AS134:AS135"/>
    <mergeCell ref="G135:K135"/>
    <mergeCell ref="AQ136:AQ137"/>
    <mergeCell ref="AR136:AR137"/>
    <mergeCell ref="AS136:AS137"/>
    <mergeCell ref="G137:K137"/>
    <mergeCell ref="AR132:AR133"/>
    <mergeCell ref="AS132:AS133"/>
    <mergeCell ref="AQ132:AQ133"/>
    <mergeCell ref="AQ144:AQ145"/>
    <mergeCell ref="AR144:AR145"/>
    <mergeCell ref="AS144:AS145"/>
    <mergeCell ref="G145:K145"/>
    <mergeCell ref="AU144:AU145"/>
    <mergeCell ref="G147:K147"/>
    <mergeCell ref="AQ148:AQ149"/>
    <mergeCell ref="AR148:AR149"/>
    <mergeCell ref="AS148:AS149"/>
    <mergeCell ref="G149:K149"/>
    <mergeCell ref="AQ146:AQ147"/>
    <mergeCell ref="AR146:AR147"/>
    <mergeCell ref="AS146:AS147"/>
    <mergeCell ref="AQ122:AQ123"/>
    <mergeCell ref="AR122:AR123"/>
    <mergeCell ref="AS122:AS123"/>
    <mergeCell ref="G123:K123"/>
    <mergeCell ref="AQ118:AQ119"/>
    <mergeCell ref="AR118:AR119"/>
    <mergeCell ref="AS118:AS119"/>
    <mergeCell ref="AT118:AT119"/>
    <mergeCell ref="AT120:AT121"/>
    <mergeCell ref="AT122:AT123"/>
    <mergeCell ref="AT134:AT135"/>
    <mergeCell ref="AT136:AT137"/>
    <mergeCell ref="AT132:AT133"/>
    <mergeCell ref="AT142:AT143"/>
    <mergeCell ref="AT144:AT145"/>
    <mergeCell ref="AQ138:AQ139"/>
    <mergeCell ref="AR138:AR139"/>
    <mergeCell ref="AS138:AS139"/>
    <mergeCell ref="G139:K139"/>
    <mergeCell ref="AQ140:AQ141"/>
    <mergeCell ref="AR140:AR141"/>
    <mergeCell ref="AS140:AS141"/>
    <mergeCell ref="G141:K141"/>
    <mergeCell ref="AQ142:AQ143"/>
    <mergeCell ref="AR142:AR143"/>
    <mergeCell ref="AS142:AS143"/>
    <mergeCell ref="G143:K143"/>
    <mergeCell ref="AT138:AT139"/>
    <mergeCell ref="AT140:AT141"/>
    <mergeCell ref="G133:K133"/>
    <mergeCell ref="AQ134:AQ135"/>
    <mergeCell ref="AR134:AR135"/>
    <mergeCell ref="AQ124:AQ125"/>
    <mergeCell ref="AR124:AR125"/>
    <mergeCell ref="AS124:AS125"/>
    <mergeCell ref="G125:K125"/>
    <mergeCell ref="AQ126:AQ127"/>
    <mergeCell ref="AR126:AR127"/>
    <mergeCell ref="AS126:AS127"/>
    <mergeCell ref="G127:K127"/>
    <mergeCell ref="AT124:AT125"/>
    <mergeCell ref="AT126:AT127"/>
    <mergeCell ref="AQ128:AQ129"/>
    <mergeCell ref="AR128:AR129"/>
    <mergeCell ref="AS128:AS129"/>
    <mergeCell ref="G129:K129"/>
    <mergeCell ref="AQ130:AQ131"/>
    <mergeCell ref="AR130:AR131"/>
    <mergeCell ref="AS130:AS131"/>
    <mergeCell ref="G131:K131"/>
    <mergeCell ref="AT128:AT129"/>
    <mergeCell ref="AT130:AT131"/>
    <mergeCell ref="AQ120:AQ121"/>
    <mergeCell ref="AR120:AR121"/>
    <mergeCell ref="AS120:AS121"/>
    <mergeCell ref="G121:K121"/>
    <mergeCell ref="AQ108:AQ109"/>
    <mergeCell ref="AR108:AR109"/>
    <mergeCell ref="AS108:AS109"/>
    <mergeCell ref="G109:K109"/>
    <mergeCell ref="AQ110:AQ111"/>
    <mergeCell ref="AR110:AR111"/>
    <mergeCell ref="AS110:AS111"/>
    <mergeCell ref="G111:K111"/>
    <mergeCell ref="AQ114:AQ115"/>
    <mergeCell ref="AR114:AR115"/>
    <mergeCell ref="AS114:AS115"/>
    <mergeCell ref="G115:K115"/>
    <mergeCell ref="AQ116:AQ117"/>
    <mergeCell ref="AR116:AR117"/>
    <mergeCell ref="AS116:AS117"/>
    <mergeCell ref="G117:K117"/>
    <mergeCell ref="AQ112:AQ113"/>
    <mergeCell ref="AR112:AR113"/>
    <mergeCell ref="AS112:AS113"/>
    <mergeCell ref="AU104:AU105"/>
    <mergeCell ref="AT100:AT101"/>
    <mergeCell ref="AQ100:AQ101"/>
    <mergeCell ref="AQ106:AQ107"/>
    <mergeCell ref="AR106:AR107"/>
    <mergeCell ref="AS106:AS107"/>
    <mergeCell ref="AT106:AT107"/>
    <mergeCell ref="AT108:AT109"/>
    <mergeCell ref="AT110:AT111"/>
    <mergeCell ref="D109:F109"/>
    <mergeCell ref="D111:F111"/>
    <mergeCell ref="G113:K113"/>
    <mergeCell ref="D113:F113"/>
    <mergeCell ref="AT112:AT113"/>
    <mergeCell ref="AT114:AT115"/>
    <mergeCell ref="AT116:AT117"/>
    <mergeCell ref="G119:K119"/>
    <mergeCell ref="D115:F115"/>
    <mergeCell ref="D99:F99"/>
    <mergeCell ref="D101:F101"/>
    <mergeCell ref="G107:K107"/>
    <mergeCell ref="AT102:AT103"/>
    <mergeCell ref="D105:F105"/>
    <mergeCell ref="D107:F107"/>
    <mergeCell ref="AT98:AT99"/>
    <mergeCell ref="AQ96:AQ97"/>
    <mergeCell ref="AR96:AR97"/>
    <mergeCell ref="AS96:AS97"/>
    <mergeCell ref="G97:K97"/>
    <mergeCell ref="D103:F103"/>
    <mergeCell ref="AQ104:AQ105"/>
    <mergeCell ref="AR104:AR105"/>
    <mergeCell ref="AS104:AS105"/>
    <mergeCell ref="G105:K105"/>
    <mergeCell ref="AR100:AR101"/>
    <mergeCell ref="AS100:AS101"/>
    <mergeCell ref="AT104:AT105"/>
    <mergeCell ref="AU96:AU97"/>
    <mergeCell ref="AQ98:AQ99"/>
    <mergeCell ref="AR98:AR99"/>
    <mergeCell ref="AS98:AS99"/>
    <mergeCell ref="G99:K99"/>
    <mergeCell ref="G101:K101"/>
    <mergeCell ref="AQ102:AQ103"/>
    <mergeCell ref="AR102:AR103"/>
    <mergeCell ref="AS102:AS103"/>
    <mergeCell ref="G103:K103"/>
    <mergeCell ref="AT92:AT93"/>
    <mergeCell ref="AT94:AT95"/>
    <mergeCell ref="AT96:AT97"/>
    <mergeCell ref="AQ92:AQ93"/>
    <mergeCell ref="AR92:AR93"/>
    <mergeCell ref="AS92:AS93"/>
    <mergeCell ref="G93:K93"/>
    <mergeCell ref="AQ94:AQ95"/>
    <mergeCell ref="AR94:AR95"/>
    <mergeCell ref="AS94:AS95"/>
    <mergeCell ref="G95:K95"/>
    <mergeCell ref="AU102:AU103"/>
    <mergeCell ref="AT82:AT83"/>
    <mergeCell ref="AT84:AT85"/>
    <mergeCell ref="G83:K83"/>
    <mergeCell ref="AQ90:AQ91"/>
    <mergeCell ref="AR90:AR91"/>
    <mergeCell ref="AS90:AS91"/>
    <mergeCell ref="G91:K91"/>
    <mergeCell ref="AQ86:AQ87"/>
    <mergeCell ref="AR86:AR87"/>
    <mergeCell ref="AS86:AS87"/>
    <mergeCell ref="AT86:AT87"/>
    <mergeCell ref="AU86:AU87"/>
    <mergeCell ref="AU88:AU89"/>
    <mergeCell ref="AU90:AU91"/>
    <mergeCell ref="AT90:AT91"/>
    <mergeCell ref="AU92:AU93"/>
    <mergeCell ref="AU94:AU95"/>
    <mergeCell ref="AT88:AT89"/>
    <mergeCell ref="AU80:AU81"/>
    <mergeCell ref="AU82:AU83"/>
    <mergeCell ref="AU84:AU85"/>
    <mergeCell ref="G87:K87"/>
    <mergeCell ref="AQ88:AQ89"/>
    <mergeCell ref="AR88:AR89"/>
    <mergeCell ref="AS88:AS89"/>
    <mergeCell ref="G89:K89"/>
    <mergeCell ref="G75:K75"/>
    <mergeCell ref="AQ76:AQ77"/>
    <mergeCell ref="AR76:AR77"/>
    <mergeCell ref="AS76:AS77"/>
    <mergeCell ref="G77:K77"/>
    <mergeCell ref="AQ78:AQ79"/>
    <mergeCell ref="AR78:AR79"/>
    <mergeCell ref="AS78:AS79"/>
    <mergeCell ref="G79:K79"/>
    <mergeCell ref="AT74:AT75"/>
    <mergeCell ref="AT76:AT77"/>
    <mergeCell ref="AT78:AT79"/>
    <mergeCell ref="G81:K81"/>
    <mergeCell ref="AQ82:AQ83"/>
    <mergeCell ref="AR82:AR83"/>
    <mergeCell ref="AS82:AS83"/>
    <mergeCell ref="AQ84:AQ85"/>
    <mergeCell ref="AR84:AR85"/>
    <mergeCell ref="AS84:AS85"/>
    <mergeCell ref="G85:K85"/>
    <mergeCell ref="AQ80:AQ81"/>
    <mergeCell ref="AR80:AR81"/>
    <mergeCell ref="AS80:AS81"/>
    <mergeCell ref="AT80:AT81"/>
    <mergeCell ref="AT68:AT69"/>
    <mergeCell ref="AT70:AT71"/>
    <mergeCell ref="AT72:AT73"/>
    <mergeCell ref="G65:K65"/>
    <mergeCell ref="AQ66:AQ67"/>
    <mergeCell ref="AR66:AR67"/>
    <mergeCell ref="AS66:AS67"/>
    <mergeCell ref="G67:K67"/>
    <mergeCell ref="AQ64:AQ65"/>
    <mergeCell ref="AR64:AR65"/>
    <mergeCell ref="AS64:AS65"/>
    <mergeCell ref="AT64:AT65"/>
    <mergeCell ref="AT66:AT67"/>
    <mergeCell ref="AS68:AS69"/>
    <mergeCell ref="G69:K69"/>
    <mergeCell ref="AQ70:AQ71"/>
    <mergeCell ref="AR70:AR71"/>
    <mergeCell ref="AS70:AS71"/>
    <mergeCell ref="G71:K71"/>
    <mergeCell ref="AQ72:AQ73"/>
    <mergeCell ref="AR72:AR73"/>
    <mergeCell ref="AS72:AS73"/>
    <mergeCell ref="G73:K73"/>
    <mergeCell ref="AQ68:AQ69"/>
    <mergeCell ref="AR68:AR69"/>
    <mergeCell ref="AU64:AU65"/>
    <mergeCell ref="AU66:AU67"/>
    <mergeCell ref="G59:K59"/>
    <mergeCell ref="AQ60:AQ61"/>
    <mergeCell ref="AR60:AR61"/>
    <mergeCell ref="AS60:AS61"/>
    <mergeCell ref="G61:K61"/>
    <mergeCell ref="AQ62:AQ63"/>
    <mergeCell ref="AR62:AR63"/>
    <mergeCell ref="AS62:AS63"/>
    <mergeCell ref="G63:K63"/>
    <mergeCell ref="AT62:AT63"/>
    <mergeCell ref="AU58:AU59"/>
    <mergeCell ref="AU60:AU61"/>
    <mergeCell ref="AU62:AU63"/>
    <mergeCell ref="AT58:AT59"/>
    <mergeCell ref="AT60:AT61"/>
    <mergeCell ref="AS58:AS59"/>
    <mergeCell ref="AU54:AU55"/>
    <mergeCell ref="AU56:AU57"/>
    <mergeCell ref="AU52:AU53"/>
    <mergeCell ref="AT52:AT53"/>
    <mergeCell ref="AT54:AT55"/>
    <mergeCell ref="AT56:AT57"/>
    <mergeCell ref="AQ52:AQ53"/>
    <mergeCell ref="AR52:AR53"/>
    <mergeCell ref="AS52:AS53"/>
    <mergeCell ref="G53:K53"/>
    <mergeCell ref="AQ54:AQ55"/>
    <mergeCell ref="AR54:AR55"/>
    <mergeCell ref="AS54:AS55"/>
    <mergeCell ref="G55:K55"/>
    <mergeCell ref="AQ56:AQ57"/>
    <mergeCell ref="AR56:AR57"/>
    <mergeCell ref="AS56:AS57"/>
    <mergeCell ref="G57:K57"/>
    <mergeCell ref="AU50:AU51"/>
    <mergeCell ref="AT46:AT47"/>
    <mergeCell ref="AT48:AT49"/>
    <mergeCell ref="AT50:AT51"/>
    <mergeCell ref="AQ44:AQ45"/>
    <mergeCell ref="AR44:AR45"/>
    <mergeCell ref="AS44:AS45"/>
    <mergeCell ref="G47:K47"/>
    <mergeCell ref="AQ48:AQ49"/>
    <mergeCell ref="AR48:AR49"/>
    <mergeCell ref="AS48:AS49"/>
    <mergeCell ref="G49:K49"/>
    <mergeCell ref="AQ50:AQ51"/>
    <mergeCell ref="AR50:AR51"/>
    <mergeCell ref="AS50:AS51"/>
    <mergeCell ref="G51:K51"/>
    <mergeCell ref="AQ46:AQ47"/>
    <mergeCell ref="AR46:AR47"/>
    <mergeCell ref="AS46:AS47"/>
    <mergeCell ref="AU44:AU45"/>
    <mergeCell ref="G45:K45"/>
    <mergeCell ref="AT44:AT45"/>
    <mergeCell ref="AT40:AT41"/>
    <mergeCell ref="AT42:AT43"/>
    <mergeCell ref="AS36:AS37"/>
    <mergeCell ref="G37:K37"/>
    <mergeCell ref="AQ38:AQ39"/>
    <mergeCell ref="AR38:AR39"/>
    <mergeCell ref="AS38:AS39"/>
    <mergeCell ref="G39:K39"/>
    <mergeCell ref="AQ36:AQ37"/>
    <mergeCell ref="AT38:AT39"/>
    <mergeCell ref="G41:K41"/>
    <mergeCell ref="AQ42:AQ43"/>
    <mergeCell ref="AR42:AR43"/>
    <mergeCell ref="AS42:AS43"/>
    <mergeCell ref="AT36:AT37"/>
    <mergeCell ref="AU48:AU49"/>
    <mergeCell ref="G25:K25"/>
    <mergeCell ref="AQ26:AQ27"/>
    <mergeCell ref="G21:K21"/>
    <mergeCell ref="W3:AA3"/>
    <mergeCell ref="AQ10:AQ11"/>
    <mergeCell ref="G43:K43"/>
    <mergeCell ref="G29:K29"/>
    <mergeCell ref="AS24:AS25"/>
    <mergeCell ref="AQ24:AQ25"/>
    <mergeCell ref="AT28:AT29"/>
    <mergeCell ref="AT24:AT25"/>
    <mergeCell ref="AT26:AT27"/>
    <mergeCell ref="G31:K31"/>
    <mergeCell ref="AQ32:AQ33"/>
    <mergeCell ref="AR32:AR33"/>
    <mergeCell ref="AS32:AS33"/>
    <mergeCell ref="G33:K33"/>
    <mergeCell ref="AQ30:AQ31"/>
    <mergeCell ref="AR30:AR31"/>
    <mergeCell ref="AS30:AS31"/>
    <mergeCell ref="AT30:AT31"/>
    <mergeCell ref="AT32:AT33"/>
    <mergeCell ref="G35:K35"/>
    <mergeCell ref="AS34:AS35"/>
    <mergeCell ref="AR34:AR35"/>
    <mergeCell ref="AQ34:AQ35"/>
    <mergeCell ref="G27:K27"/>
    <mergeCell ref="AR24:AR25"/>
    <mergeCell ref="AQ40:AQ41"/>
    <mergeCell ref="AR40:AR41"/>
    <mergeCell ref="AS40:AS41"/>
    <mergeCell ref="AI2:AM2"/>
    <mergeCell ref="L3:V3"/>
    <mergeCell ref="AB3:AK3"/>
    <mergeCell ref="AM3:AP3"/>
    <mergeCell ref="AS3:AT3"/>
    <mergeCell ref="G19:K19"/>
    <mergeCell ref="AQ20:AQ21"/>
    <mergeCell ref="AQ16:AQ17"/>
    <mergeCell ref="AR16:AR17"/>
    <mergeCell ref="AR12:AR13"/>
    <mergeCell ref="AT14:AT15"/>
    <mergeCell ref="AT16:AT17"/>
    <mergeCell ref="AR22:AR23"/>
    <mergeCell ref="AS22:AS23"/>
    <mergeCell ref="AT34:AT35"/>
    <mergeCell ref="AQ4:AQ5"/>
    <mergeCell ref="AR4:AR5"/>
    <mergeCell ref="L2:R2"/>
    <mergeCell ref="X2:AB2"/>
    <mergeCell ref="AD2:AG2"/>
    <mergeCell ref="G15:K15"/>
    <mergeCell ref="G13:K13"/>
    <mergeCell ref="AQ14:AQ15"/>
    <mergeCell ref="AR14:AR15"/>
    <mergeCell ref="AS14:AS15"/>
    <mergeCell ref="AS12:AS13"/>
    <mergeCell ref="AQ18:AQ19"/>
    <mergeCell ref="AR18:AR19"/>
    <mergeCell ref="AS18:AS19"/>
    <mergeCell ref="G17:K17"/>
    <mergeCell ref="AQ12:AQ13"/>
    <mergeCell ref="G23:K23"/>
    <mergeCell ref="AQ198:AQ199"/>
    <mergeCell ref="AR198:AR199"/>
    <mergeCell ref="AS198:AS199"/>
    <mergeCell ref="AT4:AU4"/>
    <mergeCell ref="AT8:AT9"/>
    <mergeCell ref="AQ8:AQ9"/>
    <mergeCell ref="AR8:AR9"/>
    <mergeCell ref="AS8:AS9"/>
    <mergeCell ref="AO2:AR2"/>
    <mergeCell ref="AS4:AS5"/>
    <mergeCell ref="AS16:AS17"/>
    <mergeCell ref="AT7:AU7"/>
    <mergeCell ref="AT10:AT11"/>
    <mergeCell ref="AQ22:AQ23"/>
    <mergeCell ref="AR10:AR11"/>
    <mergeCell ref="AS10:AS11"/>
    <mergeCell ref="AT6:AU6"/>
    <mergeCell ref="AT12:AT13"/>
    <mergeCell ref="AT18:AT19"/>
    <mergeCell ref="AT20:AT21"/>
    <mergeCell ref="AT22:AT23"/>
    <mergeCell ref="AU8:AU9"/>
    <mergeCell ref="AR20:AR21"/>
    <mergeCell ref="AS20:AS21"/>
    <mergeCell ref="AR26:AR27"/>
    <mergeCell ref="AS26:AS27"/>
    <mergeCell ref="AQ74:AQ75"/>
    <mergeCell ref="AR74:AR75"/>
    <mergeCell ref="AS74:AS75"/>
    <mergeCell ref="AQ58:AQ59"/>
    <mergeCell ref="AR58:AR59"/>
    <mergeCell ref="AU46:AU47"/>
    <mergeCell ref="D97:F97"/>
    <mergeCell ref="D73:F73"/>
    <mergeCell ref="D151:F151"/>
    <mergeCell ref="D153:F153"/>
    <mergeCell ref="D155:F155"/>
    <mergeCell ref="D157:F157"/>
    <mergeCell ref="D75:F75"/>
    <mergeCell ref="D77:F77"/>
    <mergeCell ref="D79:F79"/>
    <mergeCell ref="D9:F9"/>
    <mergeCell ref="D11:F11"/>
    <mergeCell ref="D13:F13"/>
    <mergeCell ref="D15:F15"/>
    <mergeCell ref="D17:F17"/>
    <mergeCell ref="D19:F19"/>
    <mergeCell ref="D21:F21"/>
    <mergeCell ref="D23:F23"/>
    <mergeCell ref="D25:F25"/>
    <mergeCell ref="D27:F27"/>
    <mergeCell ref="D29:F29"/>
    <mergeCell ref="D31:F31"/>
    <mergeCell ref="D33:F33"/>
    <mergeCell ref="D35:F35"/>
    <mergeCell ref="D37:F37"/>
    <mergeCell ref="D43:F43"/>
    <mergeCell ref="D45:F45"/>
    <mergeCell ref="D65:F65"/>
    <mergeCell ref="D67:F67"/>
    <mergeCell ref="D57:F57"/>
    <mergeCell ref="D59:F59"/>
    <mergeCell ref="D61:F61"/>
    <mergeCell ref="D63:F63"/>
    <mergeCell ref="AQ28:AQ29"/>
    <mergeCell ref="AR28:AR29"/>
    <mergeCell ref="AS28:AS29"/>
    <mergeCell ref="AR36:AR37"/>
    <mergeCell ref="D47:F47"/>
    <mergeCell ref="D49:F49"/>
    <mergeCell ref="D51:F51"/>
    <mergeCell ref="D53:F53"/>
    <mergeCell ref="D55:F55"/>
    <mergeCell ref="D81:F81"/>
    <mergeCell ref="D83:F83"/>
    <mergeCell ref="D85:F85"/>
    <mergeCell ref="D87:F87"/>
    <mergeCell ref="D89:F89"/>
    <mergeCell ref="D91:F91"/>
    <mergeCell ref="D93:F93"/>
    <mergeCell ref="D95:F95"/>
    <mergeCell ref="D69:F69"/>
    <mergeCell ref="D71:F71"/>
    <mergeCell ref="D181:F181"/>
    <mergeCell ref="D183:F183"/>
    <mergeCell ref="D117:F117"/>
    <mergeCell ref="D119:F119"/>
    <mergeCell ref="D121:F121"/>
    <mergeCell ref="D123:F123"/>
    <mergeCell ref="D125:F125"/>
    <mergeCell ref="D127:F127"/>
    <mergeCell ref="D129:F129"/>
    <mergeCell ref="D131:F131"/>
    <mergeCell ref="D133:F133"/>
    <mergeCell ref="D135:F135"/>
    <mergeCell ref="D137:F137"/>
    <mergeCell ref="D139:F139"/>
    <mergeCell ref="D141:F141"/>
    <mergeCell ref="D143:F143"/>
    <mergeCell ref="D145:F145"/>
    <mergeCell ref="D147:F147"/>
    <mergeCell ref="D149:F149"/>
    <mergeCell ref="D175:F175"/>
    <mergeCell ref="D159:F159"/>
    <mergeCell ref="D161:F161"/>
    <mergeCell ref="D163:F163"/>
    <mergeCell ref="D165:F165"/>
    <mergeCell ref="D177:F177"/>
    <mergeCell ref="D179:F179"/>
    <mergeCell ref="D167:F167"/>
    <mergeCell ref="D169:F169"/>
    <mergeCell ref="D171:F171"/>
    <mergeCell ref="D173:F173"/>
    <mergeCell ref="A2:B2"/>
    <mergeCell ref="C2:K2"/>
    <mergeCell ref="A3:K3"/>
    <mergeCell ref="A4:A5"/>
    <mergeCell ref="B4:C4"/>
    <mergeCell ref="A8:A9"/>
    <mergeCell ref="B8:C8"/>
    <mergeCell ref="A10:A11"/>
    <mergeCell ref="B10:C10"/>
    <mergeCell ref="D4:J4"/>
    <mergeCell ref="G9:K9"/>
    <mergeCell ref="G11:K11"/>
    <mergeCell ref="D219:F219"/>
    <mergeCell ref="D39:F39"/>
    <mergeCell ref="D41:F41"/>
    <mergeCell ref="D185:F185"/>
    <mergeCell ref="D187:F187"/>
    <mergeCell ref="D189:F189"/>
    <mergeCell ref="D191:F191"/>
    <mergeCell ref="D193:F193"/>
    <mergeCell ref="D195:F195"/>
    <mergeCell ref="D197:F197"/>
    <mergeCell ref="D199:F199"/>
    <mergeCell ref="D201:F201"/>
    <mergeCell ref="D203:F203"/>
    <mergeCell ref="D205:F205"/>
    <mergeCell ref="D207:F207"/>
    <mergeCell ref="D209:F209"/>
    <mergeCell ref="D211:F211"/>
    <mergeCell ref="D213:F213"/>
    <mergeCell ref="D215:F215"/>
    <mergeCell ref="D217:F217"/>
    <mergeCell ref="A22:A23"/>
    <mergeCell ref="B22:C22"/>
    <mergeCell ref="A24:A25"/>
    <mergeCell ref="B24:C24"/>
    <mergeCell ref="A26:A27"/>
    <mergeCell ref="B26:C26"/>
    <mergeCell ref="A28:A29"/>
    <mergeCell ref="B28:C28"/>
    <mergeCell ref="A30:A31"/>
    <mergeCell ref="B30:C30"/>
    <mergeCell ref="A12:A13"/>
    <mergeCell ref="B12:C12"/>
    <mergeCell ref="A14:A15"/>
    <mergeCell ref="B14:C14"/>
    <mergeCell ref="A16:A17"/>
    <mergeCell ref="B16:C16"/>
    <mergeCell ref="A18:A19"/>
    <mergeCell ref="B18:C18"/>
    <mergeCell ref="A20:A21"/>
    <mergeCell ref="B20:C20"/>
    <mergeCell ref="A42:A43"/>
    <mergeCell ref="B42:C42"/>
    <mergeCell ref="A44:A45"/>
    <mergeCell ref="B44:C44"/>
    <mergeCell ref="A46:A47"/>
    <mergeCell ref="B46:C46"/>
    <mergeCell ref="A48:A49"/>
    <mergeCell ref="B48:C48"/>
    <mergeCell ref="A50:A51"/>
    <mergeCell ref="B50:C50"/>
    <mergeCell ref="A32:A33"/>
    <mergeCell ref="B32:C32"/>
    <mergeCell ref="A34:A35"/>
    <mergeCell ref="B34:C34"/>
    <mergeCell ref="A36:A37"/>
    <mergeCell ref="B36:C36"/>
    <mergeCell ref="A38:A39"/>
    <mergeCell ref="B38:C38"/>
    <mergeCell ref="A40:A41"/>
    <mergeCell ref="B40:C40"/>
    <mergeCell ref="A62:A63"/>
    <mergeCell ref="B62:C62"/>
    <mergeCell ref="A64:A65"/>
    <mergeCell ref="B64:C64"/>
    <mergeCell ref="A66:A67"/>
    <mergeCell ref="B66:C66"/>
    <mergeCell ref="A68:A69"/>
    <mergeCell ref="B68:C68"/>
    <mergeCell ref="A70:A71"/>
    <mergeCell ref="B70:C70"/>
    <mergeCell ref="A52:A53"/>
    <mergeCell ref="B52:C52"/>
    <mergeCell ref="A54:A55"/>
    <mergeCell ref="B54:C54"/>
    <mergeCell ref="A56:A57"/>
    <mergeCell ref="B56:C56"/>
    <mergeCell ref="A58:A59"/>
    <mergeCell ref="B58:C58"/>
    <mergeCell ref="A60:A61"/>
    <mergeCell ref="B60:C60"/>
    <mergeCell ref="A82:A83"/>
    <mergeCell ref="B82:C82"/>
    <mergeCell ref="A84:A85"/>
    <mergeCell ref="B84:C84"/>
    <mergeCell ref="A86:A87"/>
    <mergeCell ref="B86:C86"/>
    <mergeCell ref="A88:A89"/>
    <mergeCell ref="B88:C88"/>
    <mergeCell ref="A90:A91"/>
    <mergeCell ref="B90:C90"/>
    <mergeCell ref="A72:A73"/>
    <mergeCell ref="B72:C72"/>
    <mergeCell ref="A74:A75"/>
    <mergeCell ref="B74:C74"/>
    <mergeCell ref="A76:A77"/>
    <mergeCell ref="B76:C76"/>
    <mergeCell ref="A78:A79"/>
    <mergeCell ref="B78:C78"/>
    <mergeCell ref="A80:A81"/>
    <mergeCell ref="B80:C80"/>
    <mergeCell ref="A102:A103"/>
    <mergeCell ref="B102:C102"/>
    <mergeCell ref="A104:A105"/>
    <mergeCell ref="B104:C104"/>
    <mergeCell ref="A106:A107"/>
    <mergeCell ref="B106:C106"/>
    <mergeCell ref="A108:A109"/>
    <mergeCell ref="B108:C108"/>
    <mergeCell ref="A110:A111"/>
    <mergeCell ref="B110:C110"/>
    <mergeCell ref="A92:A93"/>
    <mergeCell ref="B92:C92"/>
    <mergeCell ref="A94:A95"/>
    <mergeCell ref="B94:C94"/>
    <mergeCell ref="A96:A97"/>
    <mergeCell ref="B96:C96"/>
    <mergeCell ref="A98:A99"/>
    <mergeCell ref="B98:C98"/>
    <mergeCell ref="A100:A101"/>
    <mergeCell ref="B100:C100"/>
    <mergeCell ref="A122:A123"/>
    <mergeCell ref="B122:C122"/>
    <mergeCell ref="A124:A125"/>
    <mergeCell ref="B124:C124"/>
    <mergeCell ref="A126:A127"/>
    <mergeCell ref="B126:C126"/>
    <mergeCell ref="A128:A129"/>
    <mergeCell ref="B128:C128"/>
    <mergeCell ref="A130:A131"/>
    <mergeCell ref="B130:C130"/>
    <mergeCell ref="A112:A113"/>
    <mergeCell ref="B112:C112"/>
    <mergeCell ref="A114:A115"/>
    <mergeCell ref="B114:C114"/>
    <mergeCell ref="A116:A117"/>
    <mergeCell ref="B116:C116"/>
    <mergeCell ref="A118:A119"/>
    <mergeCell ref="B118:C118"/>
    <mergeCell ref="A120:A121"/>
    <mergeCell ref="B120:C120"/>
    <mergeCell ref="A142:A143"/>
    <mergeCell ref="B142:C142"/>
    <mergeCell ref="A144:A145"/>
    <mergeCell ref="B144:C144"/>
    <mergeCell ref="A146:A147"/>
    <mergeCell ref="B146:C146"/>
    <mergeCell ref="A148:A149"/>
    <mergeCell ref="B148:C148"/>
    <mergeCell ref="A150:A151"/>
    <mergeCell ref="B150:C150"/>
    <mergeCell ref="A132:A133"/>
    <mergeCell ref="B132:C132"/>
    <mergeCell ref="A134:A135"/>
    <mergeCell ref="B134:C134"/>
    <mergeCell ref="A136:A137"/>
    <mergeCell ref="B136:C136"/>
    <mergeCell ref="A138:A139"/>
    <mergeCell ref="B138:C138"/>
    <mergeCell ref="A140:A141"/>
    <mergeCell ref="B140:C140"/>
    <mergeCell ref="A162:A163"/>
    <mergeCell ref="B162:C162"/>
    <mergeCell ref="A164:A165"/>
    <mergeCell ref="B164:C164"/>
    <mergeCell ref="A166:A167"/>
    <mergeCell ref="B166:C166"/>
    <mergeCell ref="A168:A169"/>
    <mergeCell ref="B168:C168"/>
    <mergeCell ref="A170:A171"/>
    <mergeCell ref="B170:C170"/>
    <mergeCell ref="A152:A153"/>
    <mergeCell ref="B152:C152"/>
    <mergeCell ref="A154:A155"/>
    <mergeCell ref="B154:C154"/>
    <mergeCell ref="A156:A157"/>
    <mergeCell ref="B156:C156"/>
    <mergeCell ref="A158:A159"/>
    <mergeCell ref="B158:C158"/>
    <mergeCell ref="A160:A161"/>
    <mergeCell ref="B160:C160"/>
    <mergeCell ref="B184:C184"/>
    <mergeCell ref="A186:A187"/>
    <mergeCell ref="B186:C186"/>
    <mergeCell ref="A188:A189"/>
    <mergeCell ref="B188:C188"/>
    <mergeCell ref="A190:A191"/>
    <mergeCell ref="B190:C190"/>
    <mergeCell ref="A172:A173"/>
    <mergeCell ref="B172:C172"/>
    <mergeCell ref="A174:A175"/>
    <mergeCell ref="B174:C174"/>
    <mergeCell ref="A176:A177"/>
    <mergeCell ref="B176:C176"/>
    <mergeCell ref="A178:A179"/>
    <mergeCell ref="B178:C178"/>
    <mergeCell ref="A180:A181"/>
    <mergeCell ref="B180:C180"/>
    <mergeCell ref="BD30:BE30"/>
    <mergeCell ref="A212:A213"/>
    <mergeCell ref="B212:C212"/>
    <mergeCell ref="A214:A215"/>
    <mergeCell ref="B214:C214"/>
    <mergeCell ref="A216:A217"/>
    <mergeCell ref="B216:C216"/>
    <mergeCell ref="A218:A219"/>
    <mergeCell ref="B218:C218"/>
    <mergeCell ref="A202:A203"/>
    <mergeCell ref="B202:C202"/>
    <mergeCell ref="A204:A205"/>
    <mergeCell ref="B204:C204"/>
    <mergeCell ref="A206:A207"/>
    <mergeCell ref="B206:C206"/>
    <mergeCell ref="A208:A209"/>
    <mergeCell ref="B208:C208"/>
    <mergeCell ref="A210:A211"/>
    <mergeCell ref="B210:C210"/>
    <mergeCell ref="A192:A193"/>
    <mergeCell ref="B192:C192"/>
    <mergeCell ref="A194:A195"/>
    <mergeCell ref="B194:C194"/>
    <mergeCell ref="A196:A197"/>
    <mergeCell ref="B196:C196"/>
    <mergeCell ref="A198:A199"/>
    <mergeCell ref="B198:C198"/>
    <mergeCell ref="A200:A201"/>
    <mergeCell ref="B200:C200"/>
    <mergeCell ref="A182:A183"/>
    <mergeCell ref="B182:C182"/>
    <mergeCell ref="A184:A185"/>
    <mergeCell ref="AV76:AV77"/>
    <mergeCell ref="AV78:AV79"/>
    <mergeCell ref="AV80:AV81"/>
    <mergeCell ref="AV82:AV83"/>
    <mergeCell ref="AV84:AV85"/>
    <mergeCell ref="AV86:AV87"/>
    <mergeCell ref="AV88:AV89"/>
    <mergeCell ref="AV90:AV91"/>
    <mergeCell ref="AV92:AV93"/>
    <mergeCell ref="AV66:AV67"/>
    <mergeCell ref="AV68:AV69"/>
    <mergeCell ref="AV70:AV71"/>
    <mergeCell ref="AV72:AV73"/>
    <mergeCell ref="AV74:AV75"/>
    <mergeCell ref="AV38:AV39"/>
    <mergeCell ref="AV40:AV41"/>
    <mergeCell ref="AV42:AV43"/>
    <mergeCell ref="AV44:AV45"/>
    <mergeCell ref="AV46:AV47"/>
    <mergeCell ref="AV136:AV137"/>
    <mergeCell ref="AV138:AV139"/>
    <mergeCell ref="AV140:AV141"/>
    <mergeCell ref="AV142:AV143"/>
    <mergeCell ref="AV144:AV145"/>
    <mergeCell ref="AV146:AV147"/>
    <mergeCell ref="AV112:AV113"/>
    <mergeCell ref="AV114:AV115"/>
    <mergeCell ref="AV116:AV117"/>
    <mergeCell ref="AV118:AV119"/>
    <mergeCell ref="AV120:AV121"/>
    <mergeCell ref="AV122:AV123"/>
    <mergeCell ref="AV124:AV125"/>
    <mergeCell ref="AV126:AV127"/>
    <mergeCell ref="AV128:AV129"/>
    <mergeCell ref="AV94:AV95"/>
    <mergeCell ref="AV96:AV97"/>
    <mergeCell ref="AV98:AV99"/>
    <mergeCell ref="AV100:AV101"/>
    <mergeCell ref="AV102:AV103"/>
    <mergeCell ref="AV104:AV105"/>
    <mergeCell ref="AV106:AV107"/>
    <mergeCell ref="AV108:AV109"/>
    <mergeCell ref="AV110:AV111"/>
    <mergeCell ref="AV2:AV5"/>
    <mergeCell ref="AV8:AV9"/>
    <mergeCell ref="AV10:AV11"/>
    <mergeCell ref="AV12:AV13"/>
    <mergeCell ref="AV14:AV15"/>
    <mergeCell ref="AV16:AV17"/>
    <mergeCell ref="AV18:AV19"/>
    <mergeCell ref="AV20:AV21"/>
    <mergeCell ref="AV22:AV23"/>
    <mergeCell ref="AV24:AV25"/>
    <mergeCell ref="AV26:AV27"/>
    <mergeCell ref="AV28:AV29"/>
    <mergeCell ref="AV30:AV31"/>
    <mergeCell ref="AV32:AV33"/>
    <mergeCell ref="AV34:AV35"/>
    <mergeCell ref="AV36:AV37"/>
    <mergeCell ref="AV184:AV185"/>
    <mergeCell ref="AV166:AV167"/>
    <mergeCell ref="AV168:AV169"/>
    <mergeCell ref="AV170:AV171"/>
    <mergeCell ref="AV172:AV173"/>
    <mergeCell ref="AV174:AV175"/>
    <mergeCell ref="AV176:AV177"/>
    <mergeCell ref="AV178:AV179"/>
    <mergeCell ref="AV180:AV181"/>
    <mergeCell ref="AV182:AV183"/>
    <mergeCell ref="AV148:AV149"/>
    <mergeCell ref="AV150:AV151"/>
    <mergeCell ref="AV152:AV153"/>
    <mergeCell ref="AV154:AV155"/>
    <mergeCell ref="AV156:AV157"/>
    <mergeCell ref="AV158:AV159"/>
    <mergeCell ref="AV204:AV205"/>
    <mergeCell ref="AV206:AV207"/>
    <mergeCell ref="AV208:AV209"/>
    <mergeCell ref="AV210:AV211"/>
    <mergeCell ref="AV212:AV213"/>
    <mergeCell ref="AV214:AV215"/>
    <mergeCell ref="AV216:AV217"/>
    <mergeCell ref="AV218:AV219"/>
    <mergeCell ref="AV48:AV49"/>
    <mergeCell ref="AV50:AV51"/>
    <mergeCell ref="AV52:AV53"/>
    <mergeCell ref="AV54:AV55"/>
    <mergeCell ref="AV56:AV57"/>
    <mergeCell ref="AV58:AV59"/>
    <mergeCell ref="AV60:AV61"/>
    <mergeCell ref="AV62:AV63"/>
    <mergeCell ref="AV64:AV65"/>
    <mergeCell ref="AV186:AV187"/>
    <mergeCell ref="AV188:AV189"/>
    <mergeCell ref="AV190:AV191"/>
    <mergeCell ref="AV192:AV193"/>
    <mergeCell ref="AV194:AV195"/>
    <mergeCell ref="AV196:AV197"/>
    <mergeCell ref="AV198:AV199"/>
    <mergeCell ref="AV200:AV201"/>
    <mergeCell ref="AV202:AV203"/>
    <mergeCell ref="AV160:AV161"/>
    <mergeCell ref="AV162:AV163"/>
    <mergeCell ref="AV164:AV165"/>
    <mergeCell ref="AV130:AV131"/>
    <mergeCell ref="AV132:AV133"/>
    <mergeCell ref="AV134:AV135"/>
  </mergeCells>
  <phoneticPr fontId="2"/>
  <dataValidations count="9">
    <dataValidation type="list" allowBlank="1" showInputMessage="1" showErrorMessage="1" sqref="L3" xr:uid="{CC36B8C3-1330-48AC-B75B-84F43AC58A14}">
      <formula1>"（高齢者配食サービス分）,（障がい者配食サービス分）"</formula1>
    </dataValidation>
    <dataValidation type="list" allowBlank="1" showInputMessage="1" showErrorMessage="1" sqref="C2" xr:uid="{5A03DF30-A473-4115-A689-809A03C0B158}">
      <formula1>"平,小名浜,勿来・田人,常磐・遠野,内郷・好間・三和,四倉・久之浜大久,小川・川前"</formula1>
    </dataValidation>
    <dataValidation type="list" allowBlank="1" showInputMessage="1" showErrorMessage="1" sqref="X2:AB2" xr:uid="{A91EAAE6-0F1E-4511-A24F-29A937287AB7}">
      <formula1>"平,小名浜,勿来,田人,常磐,遠野,内郷,好間,三和,四倉,久之浜大久,小川,川前"</formula1>
    </dataValidation>
    <dataValidation sqref="L8:AP8 L10:AP10 L12:AP12 L14:AP14 L16:AP16 L18:AP18 L20:AP20 L22:AP22 L24:AP24 L26:AP26 L28:AP28 L30:AP30 L32:AP32 L34:AP34 L36:AP36 L38:AP38 L40:AP40 L42:AP42 L44:AP44 L46:AP46 L48:AP48 L50:AP50 L52:AP52 L54:AP54 L56:AP56 L58:AP58 L60:AP60 L62:AP62 L64:AP64 L66:AP66 L68:AP68 L70:AP70 L72:AP72 L74:AP74 L76:AP76 L78:AP78 L80:AP80 L82:AP82 L84:AP84 L86:AP86 L88:AP88 L90:AP90 L92:AP92 L94:AP94 L96:AP96 L98:AP98 L100:AP100 L102:AP102 L104:AP104 L106:AP106 L108:AP108 L110:AP110 L112:AP112 L114:AP114 L116:AP116 L118:AP118 L120:AP120 L122:AP122 L124:AP124 L126:AP126 L128:AP128 L130:AP130 L132:AP132 L134:AP134 L136:AP136 L138:AP138 L140:AP140 L142:AP142 L144:AP144 L146:AP146 L148:AP148 L150:AP150 L152:AP152 L154:AP154 L156:AP156 L158:AP158 L160:AP160 L162:AP162 L164:AP164 L166:AP166 L168:AP168 L170:AP170 L172:AP172 L174:AP174 L176:AP176 L178:AP178 L180:AP180 L182:AP182 L184:AP184 L186:AP186 L188:AP188 L190:AP190 L192:AP192 L194:AP194 L196:AP196 L198:AP198 L200:AP200 L202:AP202 L204:AP204 L206:AP206 L208:AP208 L210:AP210 L212:AP212 L214:AP214 L216:AP216 L218:AP218" xr:uid="{013F0E81-2BF2-404D-B01B-12B39579375A}"/>
    <dataValidation type="list" allowBlank="1" showInputMessage="1" showErrorMessage="1" sqref="D8:J8 D10:J10 D12:J12 D14:J14 D16:J16 D18:J18 D20:J20 D22:J22 D24:J24 D26:J26 D28:J28 D30:J30 D32:J32 D34:J34 D206:J206 D64:J64 D36:J36 D38:J38 D40:J40 D42:J42 D44:J44 D46:J46 D48:J48 D66:J66 D68:J68 D70:J70 D72:J72 D74:J74 D76:J76 D92:J92 D94:J94 D96:J96 D98:J98 D100:J100 D102:J102 D104:J104 D120:J120 D122:J122 D124:J124 D126:J126 D128:J128 D130:J130 D132:J132 D148:J148 D150:J150 D152:J152 D154:J154 D156:J156 D158:J158 D160:J160 D176:J176 D178:J178 D180:J180 D182:J182 D184:J184 D186:J186 D188:J188 D208:J208 D210:J210 D212:J212 D214:J214 D216:J216 D50:J50 D52:J52 D54:J54 D56:J56 D58:J58 D60:J60 D62:J62 D78:J78 D80:J80 D82:J82 D84:J84 D86:J86 D88:J88 D90:J90 D106:J106 D108:J108 D110:J110 D112:J112 D114:J114 D116:J116 D118:J118 D134:J134 D136:J136 D138:J138 D140:J140 D142:J142 D144:J144 D146:J146 D162:J162 D164:J164 D166:J166 D168:J168 D170:J170 D172:J172 D174:J174 D190:J190 D192:J192 D194:J194 D196:J196 D198:J198 D200:J200 D202:J202 D218:J218 D204:J204" xr:uid="{537A065F-96C4-419D-BF95-FE8867CFA4E6}">
      <formula1>"昼,夕"</formula1>
    </dataValidation>
    <dataValidation type="list" allowBlank="1" showInputMessage="1" showErrorMessage="1" sqref="AI2:AM2" xr:uid="{3F92AC4B-EDFE-4E9B-B136-F90D02BF1145}">
      <formula1>"市街地,小川・久之浜大久,遠野・三和,田人・川前"</formula1>
    </dataValidation>
    <dataValidation type="list" allowBlank="1" showInputMessage="1" showErrorMessage="1" sqref="AT8:AT219" xr:uid="{260530DF-7E1D-4E2E-B8EF-713FA1B6C960}">
      <formula1>"○,△,×"</formula1>
    </dataValidation>
    <dataValidation type="list" allowBlank="1" showInputMessage="1" showErrorMessage="1" sqref="L219:AP219 M9:AP9 L217:AP217 L215:AP215 L213:AP213 L211:AP211 L209:AP209 L207:AP207 L205:AP205 L203:AP203 L201:AP201 L199:AP199 L197:AP197 L195:AP195 L193:AP193 L191:AP191 L189:AP189 L187:AP187 L185:AP185 L183:AP183 L181:AP181 L179:AP179 L177:AP177 L175:AP175 L173:AP173 L171:AP171 L169:AP169 L167:AP167 L165:AP165 L163:AP163 L161:AP161 L159:AP159 L157:AP157 L155:AP155 L153:AP153 L151:AP151 L149:AP149 L147:AP147 L145:AP145 L143:AP143 L141:AP141 L139:AP139 L137:AP137 L135:AP135 L133:AP133 L131:AP131 L129:AP129 L127:AP127 L125:AP125 L123:AP123 L121:AP121 L119:AP119 L117:AP117 L115:AP115 L113:AP113 L111:AP111 L109:AP109 L107:AP107 L105:AP105 L103:AP103 L101:AP101 L99:AP99 L97:AP97 L95:AP95 L93:AP93 L91:AP91 L89:AP89 L87:AP87 L85:AP85 L83:AP83 L81:AP81 L79:AP79 L77:AP77 L75:AP75 L73:AP73 L71:AP71 L69:AP69 L67:AP67 L65:AP65 L63:AP63 L61:AP61 L59:AP59 L57:AP57 L55:AP55 L53:AP53 L51:AP51 L49:AP49 L47:AP47 L45:AP45 L43:AP43 L41:AP41 L39:AP39 L37:AP37 L35:AP35 L33:AP33 L31:AP31 L29:AP29 L27:AP27 L25:AP25 L23:AP23 L21:AP21 L19:AP19 L17:AP17 L15:AP15 L13:AP13 L11:AP11" xr:uid="{CA062F3B-E3DF-48F6-83F0-6123AB1777BF}">
      <formula1>$AY$9:$AY$35</formula1>
    </dataValidation>
    <dataValidation type="list" allowBlank="1" showInputMessage="1" showErrorMessage="1" sqref="L9" xr:uid="{2B28E3F2-A602-4527-B5F7-E5FD45803F21}">
      <formula1>$AY$9:$AY$28</formula1>
    </dataValidation>
  </dataValidations>
  <printOptions horizontalCentered="1"/>
  <pageMargins left="0.23622047244094491" right="0.23622047244094491" top="0.15748031496062992" bottom="0.15748031496062992" header="0.11811023622047245" footer="0.11811023622047245"/>
  <pageSetup paperSize="9" scale="60" fitToHeight="0" orientation="landscape" horizontalDpi="300" verticalDpi="300" r:id="rId1"/>
  <headerFooter>
    <oddFooter>&amp;C（&amp;P / &amp;N ページ）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E0FAAC-CFE5-41CA-AD37-F1323E8D0631}">
  <sheetPr>
    <pageSetUpPr fitToPage="1"/>
  </sheetPr>
  <dimension ref="A1:I38"/>
  <sheetViews>
    <sheetView view="pageBreakPreview" topLeftCell="A10" zoomScale="60" zoomScaleNormal="59" workbookViewId="0">
      <selection activeCell="C31" sqref="C31:D31"/>
    </sheetView>
  </sheetViews>
  <sheetFormatPr defaultRowHeight="30" customHeight="1" x14ac:dyDescent="0.2"/>
  <cols>
    <col min="1" max="1" width="9.7265625" style="119" customWidth="1"/>
    <col min="2" max="2" width="23.54296875" style="119" customWidth="1"/>
    <col min="3" max="3" width="15.08984375" style="119" customWidth="1"/>
    <col min="4" max="4" width="11.1796875" style="119" customWidth="1"/>
    <col min="5" max="5" width="11.90625" style="119" bestFit="1" customWidth="1"/>
    <col min="6" max="6" width="13" style="119" customWidth="1"/>
    <col min="7" max="7" width="18.7265625" style="119" customWidth="1"/>
    <col min="8" max="8" width="2.36328125" style="119" bestFit="1" customWidth="1"/>
    <col min="9" max="9" width="13.26953125" style="119" customWidth="1"/>
    <col min="10" max="16384" width="8.7265625" style="119"/>
  </cols>
  <sheetData>
    <row r="1" spans="1:9" ht="13.5" thickBot="1" x14ac:dyDescent="0.25"/>
    <row r="2" spans="1:9" ht="30" customHeight="1" thickBot="1" x14ac:dyDescent="0.25">
      <c r="A2" s="153" t="s">
        <v>99</v>
      </c>
      <c r="B2" s="308" t="s">
        <v>141</v>
      </c>
      <c r="C2" s="309"/>
      <c r="D2" s="309"/>
      <c r="E2" s="309"/>
      <c r="F2" s="309"/>
      <c r="G2" s="309"/>
      <c r="H2" s="309"/>
      <c r="I2" s="309"/>
    </row>
    <row r="3" spans="1:9" ht="28" customHeight="1" x14ac:dyDescent="0.2">
      <c r="F3" s="157"/>
      <c r="G3" s="222"/>
      <c r="H3" s="158"/>
    </row>
    <row r="4" spans="1:9" s="121" customFormat="1" ht="30" customHeight="1" thickBot="1" x14ac:dyDescent="0.25">
      <c r="A4" s="317" t="s">
        <v>100</v>
      </c>
      <c r="B4" s="317"/>
      <c r="C4" s="317"/>
      <c r="D4" s="317"/>
      <c r="E4" s="317"/>
      <c r="F4" s="120"/>
      <c r="H4" s="120"/>
    </row>
    <row r="5" spans="1:9" s="121" customFormat="1" ht="30" customHeight="1" thickBot="1" x14ac:dyDescent="0.25">
      <c r="A5" s="123" t="s">
        <v>140</v>
      </c>
      <c r="B5" s="122" t="s">
        <v>102</v>
      </c>
      <c r="C5" s="123" t="s">
        <v>103</v>
      </c>
      <c r="D5" s="124" t="s">
        <v>104</v>
      </c>
      <c r="E5" s="148" t="s">
        <v>105</v>
      </c>
      <c r="F5" s="149" t="s">
        <v>106</v>
      </c>
      <c r="G5" s="125"/>
    </row>
    <row r="6" spans="1:9" s="121" customFormat="1" ht="30" customHeight="1" x14ac:dyDescent="0.2">
      <c r="A6" s="142" t="s">
        <v>107</v>
      </c>
      <c r="B6" s="143">
        <f>見守り実施報告書!AZ9</f>
        <v>0</v>
      </c>
      <c r="C6" s="144">
        <f>見守り実施報告書!BA9</f>
        <v>0</v>
      </c>
      <c r="D6" s="150">
        <f t="array" ref="D6">_xlfn.IFS(C6="","",C6&gt;=700,350,C6&lt;700,C6-350)</f>
        <v>-350</v>
      </c>
      <c r="E6" s="151">
        <f>COUNTIF(見守り実施報告書!$L$8:$AP$219,A6)</f>
        <v>0</v>
      </c>
      <c r="F6" s="147">
        <f>D6*E6</f>
        <v>0</v>
      </c>
      <c r="G6" s="120"/>
    </row>
    <row r="7" spans="1:9" s="121" customFormat="1" ht="30" customHeight="1" x14ac:dyDescent="0.2">
      <c r="A7" s="142" t="s">
        <v>108</v>
      </c>
      <c r="B7" s="143">
        <f>見守り実施報告書!AZ10</f>
        <v>0</v>
      </c>
      <c r="C7" s="144">
        <f>見守り実施報告書!BA10</f>
        <v>0</v>
      </c>
      <c r="D7" s="150" cm="1">
        <f t="array" ref="D7">_xlfn.IFS(C7="","",C7&gt;=700,350,C7&lt;700,C7-350)</f>
        <v>-350</v>
      </c>
      <c r="E7" s="152">
        <f>COUNTIF(見守り実施報告書!$L$8:$AP$219,A7)</f>
        <v>0</v>
      </c>
      <c r="F7" s="145">
        <f t="shared" ref="F7:F25" si="0">D7*E7</f>
        <v>0</v>
      </c>
      <c r="G7" s="120"/>
    </row>
    <row r="8" spans="1:9" s="121" customFormat="1" ht="30" customHeight="1" x14ac:dyDescent="0.2">
      <c r="A8" s="142" t="s">
        <v>109</v>
      </c>
      <c r="B8" s="143">
        <f>見守り実施報告書!AZ11</f>
        <v>0</v>
      </c>
      <c r="C8" s="144">
        <f>見守り実施報告書!BA11</f>
        <v>0</v>
      </c>
      <c r="D8" s="150">
        <f t="array" ref="D8">_xlfn.IFS(C8="","",C8&gt;=700,350,C8&lt;700,C8-350)</f>
        <v>-350</v>
      </c>
      <c r="E8" s="152">
        <f>COUNTIF(見守り実施報告書!$L$8:$AP$219,A8)</f>
        <v>0</v>
      </c>
      <c r="F8" s="145">
        <f t="shared" si="0"/>
        <v>0</v>
      </c>
      <c r="G8" s="120"/>
    </row>
    <row r="9" spans="1:9" s="121" customFormat="1" ht="30" customHeight="1" x14ac:dyDescent="0.2">
      <c r="A9" s="142" t="s">
        <v>110</v>
      </c>
      <c r="B9" s="143">
        <f>見守り実施報告書!AZ12</f>
        <v>0</v>
      </c>
      <c r="C9" s="144">
        <f>見守り実施報告書!BA12</f>
        <v>0</v>
      </c>
      <c r="D9" s="150">
        <f t="array" ref="D9">_xlfn.IFS(C9="","",C9&gt;=700,350,C9&lt;700,C9-350)</f>
        <v>-350</v>
      </c>
      <c r="E9" s="152">
        <f>COUNTIF(見守り実施報告書!$L$8:$AP$219,A9)</f>
        <v>0</v>
      </c>
      <c r="F9" s="145">
        <f t="shared" si="0"/>
        <v>0</v>
      </c>
      <c r="G9" s="120"/>
    </row>
    <row r="10" spans="1:9" s="121" customFormat="1" ht="30" customHeight="1" x14ac:dyDescent="0.2">
      <c r="A10" s="142" t="s">
        <v>111</v>
      </c>
      <c r="B10" s="143">
        <f>見守り実施報告書!AZ13</f>
        <v>0</v>
      </c>
      <c r="C10" s="144">
        <f>見守り実施報告書!BA13</f>
        <v>0</v>
      </c>
      <c r="D10" s="150">
        <f t="array" ref="D10">_xlfn.IFS(C10="","",C10&gt;=700,350,C10&lt;700,C10-350)</f>
        <v>-350</v>
      </c>
      <c r="E10" s="152">
        <f>COUNTIF(見守り実施報告書!$L$8:$AP$219,A10)</f>
        <v>0</v>
      </c>
      <c r="F10" s="145">
        <f t="shared" si="0"/>
        <v>0</v>
      </c>
      <c r="G10" s="120"/>
    </row>
    <row r="11" spans="1:9" s="121" customFormat="1" ht="30" customHeight="1" x14ac:dyDescent="0.2">
      <c r="A11" s="142" t="s">
        <v>112</v>
      </c>
      <c r="B11" s="143">
        <f>見守り実施報告書!AZ14</f>
        <v>0</v>
      </c>
      <c r="C11" s="144">
        <f>見守り実施報告書!BA14</f>
        <v>0</v>
      </c>
      <c r="D11" s="150">
        <f t="array" ref="D11">_xlfn.IFS(C11="","",C11&gt;=700,350,C11&lt;700,C11-350)</f>
        <v>-350</v>
      </c>
      <c r="E11" s="152">
        <f>COUNTIF(見守り実施報告書!$L$8:$AP$219,A11)</f>
        <v>0</v>
      </c>
      <c r="F11" s="145">
        <f t="shared" si="0"/>
        <v>0</v>
      </c>
      <c r="G11" s="120"/>
    </row>
    <row r="12" spans="1:9" s="121" customFormat="1" ht="30" customHeight="1" x14ac:dyDescent="0.2">
      <c r="A12" s="142" t="s">
        <v>113</v>
      </c>
      <c r="B12" s="143">
        <f>見守り実施報告書!AZ15</f>
        <v>0</v>
      </c>
      <c r="C12" s="144">
        <f>見守り実施報告書!BA15</f>
        <v>0</v>
      </c>
      <c r="D12" s="150">
        <f t="array" ref="D12">_xlfn.IFS(C12="","",C12&gt;=700,350,C12&lt;700,C12-350)</f>
        <v>-350</v>
      </c>
      <c r="E12" s="152">
        <f>COUNTIF(見守り実施報告書!$L$8:$AP$219,A12)</f>
        <v>0</v>
      </c>
      <c r="F12" s="145">
        <f t="shared" si="0"/>
        <v>0</v>
      </c>
      <c r="G12" s="120"/>
    </row>
    <row r="13" spans="1:9" s="121" customFormat="1" ht="30" customHeight="1" x14ac:dyDescent="0.2">
      <c r="A13" s="142" t="s">
        <v>114</v>
      </c>
      <c r="B13" s="143">
        <f>見守り実施報告書!AZ16</f>
        <v>0</v>
      </c>
      <c r="C13" s="144">
        <f>見守り実施報告書!BA16</f>
        <v>0</v>
      </c>
      <c r="D13" s="150">
        <f t="array" ref="D13">_xlfn.IFS(C13="","",C13&gt;=700,350,C13&lt;700,C13-350)</f>
        <v>-350</v>
      </c>
      <c r="E13" s="152">
        <f>COUNTIF(見守り実施報告書!$L$8:$AP$219,A13)</f>
        <v>0</v>
      </c>
      <c r="F13" s="145">
        <f t="shared" si="0"/>
        <v>0</v>
      </c>
      <c r="G13" s="120"/>
    </row>
    <row r="14" spans="1:9" s="121" customFormat="1" ht="30" customHeight="1" x14ac:dyDescent="0.2">
      <c r="A14" s="142" t="s">
        <v>115</v>
      </c>
      <c r="B14" s="143">
        <f>見守り実施報告書!AZ17</f>
        <v>0</v>
      </c>
      <c r="C14" s="144">
        <f>見守り実施報告書!BA17</f>
        <v>0</v>
      </c>
      <c r="D14" s="150">
        <f t="array" ref="D14">_xlfn.IFS(C14="","",C14&gt;=700,350,C14&lt;700,C14-350)</f>
        <v>-350</v>
      </c>
      <c r="E14" s="152">
        <f>COUNTIF(見守り実施報告書!$L$8:$AP$219,A14)</f>
        <v>0</v>
      </c>
      <c r="F14" s="145">
        <f t="shared" si="0"/>
        <v>0</v>
      </c>
      <c r="G14" s="120"/>
    </row>
    <row r="15" spans="1:9" s="121" customFormat="1" ht="30" customHeight="1" x14ac:dyDescent="0.2">
      <c r="A15" s="142" t="s">
        <v>116</v>
      </c>
      <c r="B15" s="143">
        <f>見守り実施報告書!AZ18</f>
        <v>0</v>
      </c>
      <c r="C15" s="144">
        <f>見守り実施報告書!BA18</f>
        <v>0</v>
      </c>
      <c r="D15" s="150">
        <f t="array" ref="D15">_xlfn.IFS(C15="","",C15&gt;=700,350,C15&lt;700,C15-350)</f>
        <v>-350</v>
      </c>
      <c r="E15" s="152">
        <f>COUNTIF(見守り実施報告書!$L$8:$AP$219,A15)</f>
        <v>0</v>
      </c>
      <c r="F15" s="145">
        <f t="shared" si="0"/>
        <v>0</v>
      </c>
      <c r="G15" s="120"/>
    </row>
    <row r="16" spans="1:9" s="121" customFormat="1" ht="30" customHeight="1" x14ac:dyDescent="0.2">
      <c r="A16" s="142" t="s">
        <v>117</v>
      </c>
      <c r="B16" s="143">
        <f>見守り実施報告書!AZ19</f>
        <v>0</v>
      </c>
      <c r="C16" s="144">
        <f>見守り実施報告書!BA19</f>
        <v>0</v>
      </c>
      <c r="D16" s="150">
        <f t="array" ref="D16">_xlfn.IFS(C16="","",C16&gt;=700,350,C16&lt;700,C16-350)</f>
        <v>-350</v>
      </c>
      <c r="E16" s="152">
        <f>COUNTIF(見守り実施報告書!$L$8:$AP$219,A16)</f>
        <v>0</v>
      </c>
      <c r="F16" s="145">
        <f t="shared" si="0"/>
        <v>0</v>
      </c>
      <c r="G16" s="120"/>
    </row>
    <row r="17" spans="1:8" s="121" customFormat="1" ht="30" customHeight="1" x14ac:dyDescent="0.2">
      <c r="A17" s="142" t="s">
        <v>118</v>
      </c>
      <c r="B17" s="143">
        <f>見守り実施報告書!AZ20</f>
        <v>0</v>
      </c>
      <c r="C17" s="144">
        <f>見守り実施報告書!BA20</f>
        <v>0</v>
      </c>
      <c r="D17" s="150">
        <f t="array" ref="D17">_xlfn.IFS(C17="","",C17&gt;=700,350,C17&lt;700,C17-350)</f>
        <v>-350</v>
      </c>
      <c r="E17" s="152">
        <f>COUNTIF(見守り実施報告書!$L$8:$AP$219,A17)</f>
        <v>0</v>
      </c>
      <c r="F17" s="145">
        <f t="shared" si="0"/>
        <v>0</v>
      </c>
      <c r="G17" s="120"/>
    </row>
    <row r="18" spans="1:8" s="121" customFormat="1" ht="30" customHeight="1" x14ac:dyDescent="0.2">
      <c r="A18" s="142" t="s">
        <v>119</v>
      </c>
      <c r="B18" s="143">
        <f>見守り実施報告書!AZ21</f>
        <v>0</v>
      </c>
      <c r="C18" s="144">
        <f>見守り実施報告書!BA21</f>
        <v>0</v>
      </c>
      <c r="D18" s="150">
        <f t="array" ref="D18">_xlfn.IFS(C18="","",C18&gt;=700,350,C18&lt;700,C18-350)</f>
        <v>-350</v>
      </c>
      <c r="E18" s="152">
        <f>COUNTIF(見守り実施報告書!$L$8:$AP$219,A18)</f>
        <v>0</v>
      </c>
      <c r="F18" s="145">
        <f t="shared" si="0"/>
        <v>0</v>
      </c>
      <c r="G18" s="120"/>
    </row>
    <row r="19" spans="1:8" s="121" customFormat="1" ht="30" customHeight="1" x14ac:dyDescent="0.2">
      <c r="A19" s="142" t="s">
        <v>120</v>
      </c>
      <c r="B19" s="143">
        <f>見守り実施報告書!AZ22</f>
        <v>0</v>
      </c>
      <c r="C19" s="144">
        <f>見守り実施報告書!BA22</f>
        <v>0</v>
      </c>
      <c r="D19" s="150">
        <f t="array" ref="D19">_xlfn.IFS(C19="","",C19&gt;=700,350,C19&lt;700,C19-350)</f>
        <v>-350</v>
      </c>
      <c r="E19" s="152">
        <f>COUNTIF(見守り実施報告書!$L$8:$AP$219,A19)</f>
        <v>0</v>
      </c>
      <c r="F19" s="145">
        <f t="shared" si="0"/>
        <v>0</v>
      </c>
      <c r="G19" s="120"/>
    </row>
    <row r="20" spans="1:8" s="121" customFormat="1" ht="30" customHeight="1" x14ac:dyDescent="0.2">
      <c r="A20" s="142" t="s">
        <v>121</v>
      </c>
      <c r="B20" s="143">
        <f>見守り実施報告書!AZ23</f>
        <v>0</v>
      </c>
      <c r="C20" s="144">
        <f>見守り実施報告書!BA23</f>
        <v>0</v>
      </c>
      <c r="D20" s="150">
        <f t="array" ref="D20">_xlfn.IFS(C20="","",C20&gt;=700,350,C20&lt;700,C20-350)</f>
        <v>-350</v>
      </c>
      <c r="E20" s="152">
        <f>COUNTIF(見守り実施報告書!$L$8:$AP$219,A20)</f>
        <v>0</v>
      </c>
      <c r="F20" s="145">
        <f t="shared" si="0"/>
        <v>0</v>
      </c>
      <c r="G20" s="120"/>
    </row>
    <row r="21" spans="1:8" s="121" customFormat="1" ht="30" customHeight="1" x14ac:dyDescent="0.2">
      <c r="A21" s="142" t="s">
        <v>122</v>
      </c>
      <c r="B21" s="143">
        <f>見守り実施報告書!AZ24</f>
        <v>0</v>
      </c>
      <c r="C21" s="144">
        <f>見守り実施報告書!BA24</f>
        <v>0</v>
      </c>
      <c r="D21" s="150">
        <f t="array" ref="D21">_xlfn.IFS(C21="","",C21&gt;=700,350,C21&lt;700,C21-350)</f>
        <v>-350</v>
      </c>
      <c r="E21" s="152">
        <f>COUNTIF(見守り実施報告書!$L$8:$AP$219,A21)</f>
        <v>0</v>
      </c>
      <c r="F21" s="145">
        <f t="shared" si="0"/>
        <v>0</v>
      </c>
      <c r="G21" s="120"/>
    </row>
    <row r="22" spans="1:8" s="121" customFormat="1" ht="30" customHeight="1" thickBot="1" x14ac:dyDescent="0.25">
      <c r="A22" s="142" t="s">
        <v>123</v>
      </c>
      <c r="B22" s="143">
        <f>見守り実施報告書!AZ25</f>
        <v>0</v>
      </c>
      <c r="C22" s="144">
        <f>見守り実施報告書!BA25</f>
        <v>0</v>
      </c>
      <c r="D22" s="150">
        <f t="array" ref="D22">_xlfn.IFS(C22="","",C22&gt;=700,350,C22&lt;700,C22-350)</f>
        <v>-350</v>
      </c>
      <c r="E22" s="152">
        <f>COUNTIF(見守り実施報告書!$L$8:$AP$219,A22)</f>
        <v>0</v>
      </c>
      <c r="F22" s="145">
        <f t="shared" si="0"/>
        <v>0</v>
      </c>
      <c r="G22" s="120"/>
    </row>
    <row r="23" spans="1:8" s="121" customFormat="1" ht="30" customHeight="1" x14ac:dyDescent="0.2">
      <c r="A23" s="142" t="s">
        <v>124</v>
      </c>
      <c r="B23" s="143">
        <f>見守り実施報告書!AZ26</f>
        <v>0</v>
      </c>
      <c r="C23" s="144">
        <f>見守り実施報告書!BA26</f>
        <v>0</v>
      </c>
      <c r="D23" s="150">
        <f t="array" ref="D23">_xlfn.IFS(C23="","",C23&gt;=700,350,C23&lt;700,C23-350)</f>
        <v>-350</v>
      </c>
      <c r="E23" s="152">
        <f>COUNTIF(見守り実施報告書!$L$8:$AP$219,A23)</f>
        <v>0</v>
      </c>
      <c r="F23" s="145">
        <f t="shared" si="0"/>
        <v>0</v>
      </c>
      <c r="G23" s="127" t="s">
        <v>125</v>
      </c>
    </row>
    <row r="24" spans="1:8" s="121" customFormat="1" ht="30" customHeight="1" x14ac:dyDescent="0.2">
      <c r="A24" s="142" t="s">
        <v>126</v>
      </c>
      <c r="B24" s="143">
        <f>見守り実施報告書!AZ27</f>
        <v>0</v>
      </c>
      <c r="C24" s="144">
        <f>見守り実施報告書!BA27</f>
        <v>0</v>
      </c>
      <c r="D24" s="150">
        <f t="array" ref="D24">_xlfn.IFS(C24="","",C24&gt;=700,350,C24&lt;700,C24-350)</f>
        <v>-350</v>
      </c>
      <c r="E24" s="152">
        <f>COUNTIF(見守り実施報告書!$L$8:$AP$219,A24)</f>
        <v>0</v>
      </c>
      <c r="F24" s="145">
        <f t="shared" si="0"/>
        <v>0</v>
      </c>
      <c r="G24" s="304">
        <f>SUM(F6:F25)</f>
        <v>0</v>
      </c>
    </row>
    <row r="25" spans="1:8" s="121" customFormat="1" ht="30" customHeight="1" thickBot="1" x14ac:dyDescent="0.25">
      <c r="A25" s="142" t="s">
        <v>127</v>
      </c>
      <c r="B25" s="143">
        <f>見守り実施報告書!AZ28</f>
        <v>0</v>
      </c>
      <c r="C25" s="144">
        <f>見守り実施報告書!BA28</f>
        <v>0</v>
      </c>
      <c r="D25" s="150">
        <f t="array" ref="D25">_xlfn.IFS(C25="","",C25&gt;=700,350,C25&lt;700,C25-350)</f>
        <v>-350</v>
      </c>
      <c r="E25" s="141">
        <f>COUNTIF(見守り実施報告書!$L$8:$AP$219,A25)</f>
        <v>0</v>
      </c>
      <c r="F25" s="146">
        <f t="shared" si="0"/>
        <v>0</v>
      </c>
      <c r="G25" s="305"/>
    </row>
    <row r="26" spans="1:8" s="121" customFormat="1" ht="30" customHeight="1" x14ac:dyDescent="0.2">
      <c r="A26" s="120"/>
      <c r="B26" s="120"/>
      <c r="D26" s="128"/>
      <c r="E26" s="120"/>
      <c r="F26" s="120"/>
      <c r="G26" s="120"/>
      <c r="H26" s="120"/>
    </row>
    <row r="27" spans="1:8" s="121" customFormat="1" ht="30" customHeight="1" thickBot="1" x14ac:dyDescent="0.25">
      <c r="A27" s="318" t="s">
        <v>128</v>
      </c>
      <c r="B27" s="318"/>
      <c r="C27" s="318"/>
      <c r="D27" s="128"/>
      <c r="F27" s="120"/>
      <c r="G27" s="120"/>
      <c r="H27" s="120"/>
    </row>
    <row r="28" spans="1:8" s="121" customFormat="1" ht="30" customHeight="1" x14ac:dyDescent="0.2">
      <c r="A28" s="161" t="s">
        <v>101</v>
      </c>
      <c r="B28" s="126" t="s">
        <v>129</v>
      </c>
      <c r="C28" s="310" t="s">
        <v>130</v>
      </c>
      <c r="D28" s="311"/>
      <c r="E28" s="129" t="s">
        <v>131</v>
      </c>
      <c r="F28" s="130" t="s">
        <v>106</v>
      </c>
      <c r="G28" s="120"/>
      <c r="H28" s="120"/>
    </row>
    <row r="29" spans="1:8" s="121" customFormat="1" ht="30" customHeight="1" thickBot="1" x14ac:dyDescent="0.25">
      <c r="A29" s="162" t="s">
        <v>132</v>
      </c>
      <c r="B29" s="131" t="s">
        <v>142</v>
      </c>
      <c r="C29" s="312">
        <v>50</v>
      </c>
      <c r="D29" s="313"/>
      <c r="E29" s="138">
        <f>SUM(見守り実施報告書!AQ8:AQ219)</f>
        <v>0</v>
      </c>
      <c r="F29" s="132">
        <f>C29*E29</f>
        <v>0</v>
      </c>
      <c r="G29" s="120"/>
      <c r="H29" s="120"/>
    </row>
    <row r="30" spans="1:8" s="121" customFormat="1" ht="30" customHeight="1" x14ac:dyDescent="0.2">
      <c r="A30" s="159" t="s">
        <v>133</v>
      </c>
      <c r="B30" s="156" t="s">
        <v>134</v>
      </c>
      <c r="C30" s="300">
        <v>100</v>
      </c>
      <c r="D30" s="301"/>
      <c r="E30" s="138">
        <f>COUNTIF(見守り実施報告書!$L$8:$AP$219,A30)</f>
        <v>0</v>
      </c>
      <c r="F30" s="134">
        <f t="shared" ref="F30:F32" si="1">C30*E30</f>
        <v>0</v>
      </c>
      <c r="G30" s="127" t="s">
        <v>125</v>
      </c>
    </row>
    <row r="31" spans="1:8" s="121" customFormat="1" ht="30" customHeight="1" x14ac:dyDescent="0.2">
      <c r="A31" s="159" t="s">
        <v>135</v>
      </c>
      <c r="B31" s="133" t="s">
        <v>136</v>
      </c>
      <c r="C31" s="302">
        <v>200</v>
      </c>
      <c r="D31" s="303"/>
      <c r="E31" s="138">
        <f>COUNTIF(見守り実施報告書!$L$8:$AP$219,A31)</f>
        <v>0</v>
      </c>
      <c r="F31" s="134">
        <f t="shared" si="1"/>
        <v>0</v>
      </c>
      <c r="G31" s="304">
        <f>SUM(F29:F32)</f>
        <v>0</v>
      </c>
    </row>
    <row r="32" spans="1:8" s="121" customFormat="1" ht="30" customHeight="1" thickBot="1" x14ac:dyDescent="0.25">
      <c r="A32" s="160" t="s">
        <v>137</v>
      </c>
      <c r="B32" s="135" t="s">
        <v>138</v>
      </c>
      <c r="C32" s="306">
        <v>300</v>
      </c>
      <c r="D32" s="307"/>
      <c r="E32" s="140">
        <f>COUNTIF(見守り実施報告書!$L$8:$AP$219,A32)</f>
        <v>0</v>
      </c>
      <c r="F32" s="136">
        <f t="shared" si="1"/>
        <v>0</v>
      </c>
      <c r="G32" s="305"/>
    </row>
    <row r="33" spans="3:9" ht="30" customHeight="1" thickBot="1" x14ac:dyDescent="0.25">
      <c r="C33" s="137"/>
    </row>
    <row r="34" spans="3:9" ht="30" customHeight="1" x14ac:dyDescent="0.2">
      <c r="C34" s="137"/>
      <c r="G34" s="314" t="s">
        <v>139</v>
      </c>
      <c r="H34" s="315"/>
      <c r="I34" s="316"/>
    </row>
    <row r="35" spans="3:9" ht="44.5" customHeight="1" thickBot="1" x14ac:dyDescent="0.25">
      <c r="C35" s="137"/>
      <c r="G35" s="297">
        <f>$G$24+G31</f>
        <v>0</v>
      </c>
      <c r="H35" s="298"/>
      <c r="I35" s="299"/>
    </row>
    <row r="36" spans="3:9" ht="30" customHeight="1" x14ac:dyDescent="0.2">
      <c r="C36" s="137"/>
    </row>
    <row r="37" spans="3:9" ht="30" customHeight="1" x14ac:dyDescent="0.2">
      <c r="C37" s="137"/>
    </row>
    <row r="38" spans="3:9" ht="30" customHeight="1" x14ac:dyDescent="0.2">
      <c r="C38" s="137"/>
    </row>
  </sheetData>
  <mergeCells count="12">
    <mergeCell ref="B2:I2"/>
    <mergeCell ref="C28:D28"/>
    <mergeCell ref="C29:D29"/>
    <mergeCell ref="G34:I34"/>
    <mergeCell ref="A4:E4"/>
    <mergeCell ref="G24:G25"/>
    <mergeCell ref="A27:C27"/>
    <mergeCell ref="G35:I35"/>
    <mergeCell ref="C30:D30"/>
    <mergeCell ref="C31:D31"/>
    <mergeCell ref="G31:G32"/>
    <mergeCell ref="C32:D32"/>
  </mergeCells>
  <phoneticPr fontId="2"/>
  <pageMargins left="0.7" right="0.7" top="0.75" bottom="0.75" header="0.3" footer="0.3"/>
  <pageSetup paperSize="9" scale="74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4F6982-D1A1-4E6A-A89B-E493DD747A03}">
  <sheetPr>
    <pageSetUpPr fitToPage="1"/>
  </sheetPr>
  <dimension ref="A1:BI46"/>
  <sheetViews>
    <sheetView showGridLines="0" view="pageBreakPreview" topLeftCell="A14" zoomScale="65" zoomScaleNormal="98" zoomScaleSheetLayoutView="65" zoomScalePageLayoutView="50" workbookViewId="0">
      <selection activeCell="BC39" sqref="BC39"/>
    </sheetView>
  </sheetViews>
  <sheetFormatPr defaultColWidth="3.90625" defaultRowHeight="22.5" customHeight="1" x14ac:dyDescent="0.2"/>
  <cols>
    <col min="1" max="1" width="2.08984375" style="3" customWidth="1"/>
    <col min="2" max="4" width="2.453125" style="1" customWidth="1"/>
    <col min="5" max="7" width="2.1796875" style="1" customWidth="1"/>
    <col min="8" max="14" width="2.08984375" style="1" customWidth="1"/>
    <col min="15" max="15" width="3.81640625" style="1" customWidth="1"/>
    <col min="16" max="47" width="4.453125" style="1" customWidth="1"/>
    <col min="48" max="48" width="11.81640625" style="1" customWidth="1"/>
    <col min="49" max="49" width="9.54296875" style="1" customWidth="1"/>
    <col min="50" max="50" width="6.36328125" style="4" customWidth="1"/>
    <col min="51" max="51" width="30.54296875" style="4" customWidth="1"/>
    <col min="52" max="53" width="3.81640625" style="1" customWidth="1"/>
    <col min="54" max="54" width="22" style="1" customWidth="1"/>
    <col min="55" max="55" width="14.1796875" style="1" bestFit="1" customWidth="1"/>
    <col min="56" max="57" width="10.6328125" style="1" customWidth="1"/>
    <col min="58" max="59" width="3.81640625" style="1" customWidth="1"/>
    <col min="60" max="60" width="34.54296875" style="1" customWidth="1"/>
    <col min="61" max="61" width="11.08984375" style="1" customWidth="1"/>
    <col min="62" max="80" width="3.81640625" style="1" customWidth="1"/>
    <col min="81" max="16384" width="3.90625" style="1"/>
  </cols>
  <sheetData>
    <row r="1" spans="1:61" ht="28" customHeight="1" thickBot="1" x14ac:dyDescent="0.25"/>
    <row r="2" spans="1:61" ht="30" customHeight="1" thickBot="1" x14ac:dyDescent="0.25">
      <c r="A2" s="337" t="s">
        <v>19</v>
      </c>
      <c r="B2" s="338"/>
      <c r="C2" s="338"/>
      <c r="D2" s="338"/>
      <c r="E2" s="339"/>
      <c r="F2" s="340" t="s">
        <v>81</v>
      </c>
      <c r="G2" s="341"/>
      <c r="H2" s="341"/>
      <c r="I2" s="341"/>
      <c r="J2" s="341"/>
      <c r="K2" s="341"/>
      <c r="L2" s="341"/>
      <c r="M2" s="341"/>
      <c r="N2" s="341"/>
      <c r="O2" s="342"/>
      <c r="P2" s="363" t="s">
        <v>12</v>
      </c>
      <c r="Q2" s="338"/>
      <c r="R2" s="338"/>
      <c r="S2" s="338"/>
      <c r="T2" s="338"/>
      <c r="U2" s="338"/>
      <c r="V2" s="339"/>
      <c r="W2" s="11"/>
      <c r="X2" s="12"/>
      <c r="Y2" s="12"/>
      <c r="Z2" s="13"/>
      <c r="AA2" s="14" t="s">
        <v>20</v>
      </c>
      <c r="AB2" s="364" t="s">
        <v>81</v>
      </c>
      <c r="AC2" s="365"/>
      <c r="AD2" s="365"/>
      <c r="AE2" s="365"/>
      <c r="AF2" s="366"/>
      <c r="AG2" s="169" t="s">
        <v>21</v>
      </c>
      <c r="AH2" s="369" t="s">
        <v>73</v>
      </c>
      <c r="AI2" s="370"/>
      <c r="AJ2" s="370"/>
      <c r="AK2" s="370"/>
      <c r="AL2" s="170" t="s">
        <v>70</v>
      </c>
      <c r="AM2" s="371" t="s">
        <v>72</v>
      </c>
      <c r="AN2" s="371"/>
      <c r="AO2" s="371"/>
      <c r="AP2" s="372"/>
      <c r="AQ2" s="372"/>
      <c r="AR2" s="12" t="s">
        <v>71</v>
      </c>
      <c r="AS2" s="36"/>
      <c r="AT2" s="360" t="s">
        <v>84</v>
      </c>
      <c r="AU2" s="360"/>
      <c r="AV2" s="360"/>
      <c r="AW2" s="63">
        <f>VLOOKUP(AM2,BB34:BC37,2,FALSE)</f>
        <v>50</v>
      </c>
      <c r="AX2" s="85" t="s">
        <v>79</v>
      </c>
      <c r="AY2" s="83"/>
      <c r="BH2" s="1" t="s">
        <v>16</v>
      </c>
      <c r="BI2" s="2">
        <f ca="1">TODAY()</f>
        <v>46164</v>
      </c>
    </row>
    <row r="3" spans="1:61" ht="30" customHeight="1" thickBot="1" x14ac:dyDescent="0.25">
      <c r="A3" s="367" t="s">
        <v>42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1"/>
      <c r="P3" s="278" t="s">
        <v>44</v>
      </c>
      <c r="Q3" s="279"/>
      <c r="R3" s="279"/>
      <c r="S3" s="279"/>
      <c r="T3" s="279"/>
      <c r="U3" s="279"/>
      <c r="V3" s="279"/>
      <c r="W3" s="279"/>
      <c r="X3" s="279"/>
      <c r="Y3" s="279"/>
      <c r="Z3" s="368"/>
      <c r="AA3" s="167"/>
      <c r="AB3" s="292" t="s">
        <v>0</v>
      </c>
      <c r="AC3" s="281"/>
      <c r="AD3" s="281"/>
      <c r="AE3" s="293"/>
      <c r="AF3" s="280"/>
      <c r="AG3" s="281"/>
      <c r="AH3" s="281"/>
      <c r="AI3" s="281"/>
      <c r="AJ3" s="281"/>
      <c r="AK3" s="281"/>
      <c r="AL3" s="281"/>
      <c r="AM3" s="281"/>
      <c r="AN3" s="281"/>
      <c r="AO3" s="282"/>
      <c r="AP3" s="168"/>
      <c r="AQ3" s="283">
        <v>2025</v>
      </c>
      <c r="AR3" s="284"/>
      <c r="AS3" s="284"/>
      <c r="AT3" s="285"/>
      <c r="AU3" s="37" t="s">
        <v>13</v>
      </c>
      <c r="AV3" s="49">
        <v>10</v>
      </c>
      <c r="AW3" s="335" t="s">
        <v>43</v>
      </c>
      <c r="AX3" s="336"/>
      <c r="AY3" s="336"/>
      <c r="BH3" s="1" t="s">
        <v>18</v>
      </c>
    </row>
    <row r="4" spans="1:61" ht="30" customHeight="1" x14ac:dyDescent="0.2">
      <c r="A4" s="236"/>
      <c r="B4" s="357" t="s">
        <v>9</v>
      </c>
      <c r="C4" s="358"/>
      <c r="D4" s="358"/>
      <c r="E4" s="358"/>
      <c r="F4" s="358"/>
      <c r="G4" s="358"/>
      <c r="H4" s="359" t="s">
        <v>15</v>
      </c>
      <c r="I4" s="359"/>
      <c r="J4" s="359"/>
      <c r="K4" s="359"/>
      <c r="L4" s="359"/>
      <c r="M4" s="359"/>
      <c r="N4" s="359"/>
      <c r="O4" s="10" t="s">
        <v>17</v>
      </c>
      <c r="P4" s="5">
        <f t="shared" ref="P4:AT4" si="0">IF(DAY(DATE($AQ3,$AV3,COLUMN()-15))=COLUMN()-15,DATE($AQ3,$AV3,COLUMN()-15),"")</f>
        <v>45931</v>
      </c>
      <c r="Q4" s="5">
        <f t="shared" si="0"/>
        <v>45932</v>
      </c>
      <c r="R4" s="5">
        <f t="shared" si="0"/>
        <v>45933</v>
      </c>
      <c r="S4" s="5">
        <f t="shared" si="0"/>
        <v>45934</v>
      </c>
      <c r="T4" s="5">
        <f t="shared" si="0"/>
        <v>45935</v>
      </c>
      <c r="U4" s="5">
        <f t="shared" si="0"/>
        <v>45936</v>
      </c>
      <c r="V4" s="5">
        <f t="shared" si="0"/>
        <v>45937</v>
      </c>
      <c r="W4" s="5">
        <f t="shared" si="0"/>
        <v>45938</v>
      </c>
      <c r="X4" s="5">
        <f t="shared" si="0"/>
        <v>45939</v>
      </c>
      <c r="Y4" s="5">
        <f t="shared" si="0"/>
        <v>45940</v>
      </c>
      <c r="Z4" s="5">
        <f t="shared" si="0"/>
        <v>45941</v>
      </c>
      <c r="AA4" s="5">
        <f t="shared" si="0"/>
        <v>45942</v>
      </c>
      <c r="AB4" s="5">
        <f t="shared" si="0"/>
        <v>45943</v>
      </c>
      <c r="AC4" s="5">
        <f t="shared" si="0"/>
        <v>45944</v>
      </c>
      <c r="AD4" s="5">
        <f t="shared" si="0"/>
        <v>45945</v>
      </c>
      <c r="AE4" s="5">
        <f t="shared" si="0"/>
        <v>45946</v>
      </c>
      <c r="AF4" s="5">
        <f t="shared" si="0"/>
        <v>45947</v>
      </c>
      <c r="AG4" s="5">
        <f t="shared" si="0"/>
        <v>45948</v>
      </c>
      <c r="AH4" s="5">
        <f t="shared" si="0"/>
        <v>45949</v>
      </c>
      <c r="AI4" s="5">
        <f t="shared" si="0"/>
        <v>45950</v>
      </c>
      <c r="AJ4" s="5">
        <f t="shared" si="0"/>
        <v>45951</v>
      </c>
      <c r="AK4" s="5">
        <f t="shared" si="0"/>
        <v>45952</v>
      </c>
      <c r="AL4" s="5">
        <f t="shared" si="0"/>
        <v>45953</v>
      </c>
      <c r="AM4" s="5">
        <f t="shared" si="0"/>
        <v>45954</v>
      </c>
      <c r="AN4" s="5">
        <f t="shared" si="0"/>
        <v>45955</v>
      </c>
      <c r="AO4" s="5">
        <f t="shared" si="0"/>
        <v>45956</v>
      </c>
      <c r="AP4" s="5">
        <f t="shared" si="0"/>
        <v>45957</v>
      </c>
      <c r="AQ4" s="5">
        <f t="shared" si="0"/>
        <v>45958</v>
      </c>
      <c r="AR4" s="5">
        <f t="shared" si="0"/>
        <v>45959</v>
      </c>
      <c r="AS4" s="5">
        <f t="shared" si="0"/>
        <v>45960</v>
      </c>
      <c r="AT4" s="5">
        <f t="shared" si="0"/>
        <v>45961</v>
      </c>
      <c r="AU4" s="361" t="s">
        <v>69</v>
      </c>
      <c r="AV4" s="349" t="s">
        <v>41</v>
      </c>
      <c r="AW4" s="349" t="s">
        <v>85</v>
      </c>
      <c r="AX4" s="351" t="s">
        <v>11</v>
      </c>
      <c r="AY4" s="352"/>
      <c r="BH4"/>
    </row>
    <row r="5" spans="1:61" ht="30" customHeight="1" thickBot="1" x14ac:dyDescent="0.25">
      <c r="A5" s="237"/>
      <c r="B5" s="345" t="s">
        <v>8</v>
      </c>
      <c r="C5" s="346"/>
      <c r="D5" s="346"/>
      <c r="E5" s="346"/>
      <c r="F5" s="346" t="s">
        <v>10</v>
      </c>
      <c r="G5" s="346"/>
      <c r="H5" s="38" t="s">
        <v>2</v>
      </c>
      <c r="I5" s="39" t="s">
        <v>3</v>
      </c>
      <c r="J5" s="39" t="s">
        <v>4</v>
      </c>
      <c r="K5" s="39" t="s">
        <v>5</v>
      </c>
      <c r="L5" s="39" t="s">
        <v>6</v>
      </c>
      <c r="M5" s="39" t="s">
        <v>7</v>
      </c>
      <c r="N5" s="38" t="s">
        <v>1</v>
      </c>
      <c r="O5" s="34" t="s">
        <v>14</v>
      </c>
      <c r="P5" s="35">
        <f t="shared" ref="P5:AT5" si="1">IF(P4="","",DATE($AQ3,$AV3,COLUMN()-15))</f>
        <v>45931</v>
      </c>
      <c r="Q5" s="35">
        <f t="shared" si="1"/>
        <v>45932</v>
      </c>
      <c r="R5" s="35">
        <f t="shared" si="1"/>
        <v>45933</v>
      </c>
      <c r="S5" s="35">
        <f t="shared" si="1"/>
        <v>45934</v>
      </c>
      <c r="T5" s="35">
        <f t="shared" si="1"/>
        <v>45935</v>
      </c>
      <c r="U5" s="35">
        <f t="shared" si="1"/>
        <v>45936</v>
      </c>
      <c r="V5" s="35">
        <f t="shared" si="1"/>
        <v>45937</v>
      </c>
      <c r="W5" s="35">
        <f t="shared" si="1"/>
        <v>45938</v>
      </c>
      <c r="X5" s="35">
        <f t="shared" si="1"/>
        <v>45939</v>
      </c>
      <c r="Y5" s="35">
        <f t="shared" si="1"/>
        <v>45940</v>
      </c>
      <c r="Z5" s="35">
        <f t="shared" si="1"/>
        <v>45941</v>
      </c>
      <c r="AA5" s="35">
        <f t="shared" si="1"/>
        <v>45942</v>
      </c>
      <c r="AB5" s="35">
        <f t="shared" si="1"/>
        <v>45943</v>
      </c>
      <c r="AC5" s="35">
        <f t="shared" si="1"/>
        <v>45944</v>
      </c>
      <c r="AD5" s="35">
        <f t="shared" si="1"/>
        <v>45945</v>
      </c>
      <c r="AE5" s="35">
        <f t="shared" si="1"/>
        <v>45946</v>
      </c>
      <c r="AF5" s="35">
        <f t="shared" si="1"/>
        <v>45947</v>
      </c>
      <c r="AG5" s="35">
        <f t="shared" si="1"/>
        <v>45948</v>
      </c>
      <c r="AH5" s="35">
        <f t="shared" si="1"/>
        <v>45949</v>
      </c>
      <c r="AI5" s="35">
        <f t="shared" si="1"/>
        <v>45950</v>
      </c>
      <c r="AJ5" s="35">
        <f t="shared" si="1"/>
        <v>45951</v>
      </c>
      <c r="AK5" s="35">
        <f t="shared" si="1"/>
        <v>45952</v>
      </c>
      <c r="AL5" s="35">
        <f t="shared" si="1"/>
        <v>45953</v>
      </c>
      <c r="AM5" s="35">
        <f t="shared" si="1"/>
        <v>45954</v>
      </c>
      <c r="AN5" s="35">
        <f t="shared" si="1"/>
        <v>45955</v>
      </c>
      <c r="AO5" s="35">
        <f t="shared" si="1"/>
        <v>45956</v>
      </c>
      <c r="AP5" s="35">
        <f t="shared" si="1"/>
        <v>45957</v>
      </c>
      <c r="AQ5" s="35">
        <f t="shared" si="1"/>
        <v>45958</v>
      </c>
      <c r="AR5" s="35">
        <f t="shared" si="1"/>
        <v>45959</v>
      </c>
      <c r="AS5" s="35">
        <f t="shared" si="1"/>
        <v>45960</v>
      </c>
      <c r="AT5" s="35">
        <f t="shared" si="1"/>
        <v>45961</v>
      </c>
      <c r="AU5" s="362"/>
      <c r="AV5" s="350"/>
      <c r="AW5" s="350"/>
      <c r="AX5" s="86" t="s">
        <v>82</v>
      </c>
      <c r="AY5" s="84" t="s">
        <v>83</v>
      </c>
    </row>
    <row r="6" spans="1:61" ht="30" hidden="1" customHeight="1" thickBot="1" x14ac:dyDescent="0.25">
      <c r="A6" s="20"/>
      <c r="B6" s="343" t="s">
        <v>8</v>
      </c>
      <c r="C6" s="344"/>
      <c r="D6" s="344"/>
      <c r="E6" s="344"/>
      <c r="F6" s="344" t="s">
        <v>10</v>
      </c>
      <c r="G6" s="344"/>
      <c r="H6" s="21" t="s">
        <v>2</v>
      </c>
      <c r="I6" s="22" t="s">
        <v>3</v>
      </c>
      <c r="J6" s="22" t="s">
        <v>4</v>
      </c>
      <c r="K6" s="22" t="s">
        <v>5</v>
      </c>
      <c r="L6" s="22" t="s">
        <v>6</v>
      </c>
      <c r="M6" s="22" t="s">
        <v>7</v>
      </c>
      <c r="N6" s="23" t="s">
        <v>1</v>
      </c>
      <c r="O6" s="24" t="s">
        <v>14</v>
      </c>
      <c r="P6" s="25">
        <f>IF(P5="","",MOD(P5,7))</f>
        <v>4</v>
      </c>
      <c r="Q6" s="25">
        <f t="shared" ref="Q6:AT6" si="2">IF(Q5="","",MOD(Q5,7))</f>
        <v>5</v>
      </c>
      <c r="R6" s="25">
        <f t="shared" si="2"/>
        <v>6</v>
      </c>
      <c r="S6" s="25">
        <f t="shared" si="2"/>
        <v>0</v>
      </c>
      <c r="T6" s="25">
        <f>IF(T5="","",MOD(T5,7))</f>
        <v>1</v>
      </c>
      <c r="U6" s="25">
        <f t="shared" si="2"/>
        <v>2</v>
      </c>
      <c r="V6" s="25">
        <f t="shared" si="2"/>
        <v>3</v>
      </c>
      <c r="W6" s="25">
        <f t="shared" si="2"/>
        <v>4</v>
      </c>
      <c r="X6" s="25">
        <f t="shared" si="2"/>
        <v>5</v>
      </c>
      <c r="Y6" s="25">
        <f t="shared" si="2"/>
        <v>6</v>
      </c>
      <c r="Z6" s="25">
        <f t="shared" si="2"/>
        <v>0</v>
      </c>
      <c r="AA6" s="25">
        <f t="shared" si="2"/>
        <v>1</v>
      </c>
      <c r="AB6" s="25">
        <f t="shared" si="2"/>
        <v>2</v>
      </c>
      <c r="AC6" s="25">
        <f t="shared" si="2"/>
        <v>3</v>
      </c>
      <c r="AD6" s="25">
        <f t="shared" si="2"/>
        <v>4</v>
      </c>
      <c r="AE6" s="25">
        <f t="shared" si="2"/>
        <v>5</v>
      </c>
      <c r="AF6" s="25">
        <f t="shared" si="2"/>
        <v>6</v>
      </c>
      <c r="AG6" s="25">
        <f t="shared" si="2"/>
        <v>0</v>
      </c>
      <c r="AH6" s="25">
        <f t="shared" si="2"/>
        <v>1</v>
      </c>
      <c r="AI6" s="25">
        <f t="shared" si="2"/>
        <v>2</v>
      </c>
      <c r="AJ6" s="25">
        <f t="shared" si="2"/>
        <v>3</v>
      </c>
      <c r="AK6" s="25">
        <f t="shared" si="2"/>
        <v>4</v>
      </c>
      <c r="AL6" s="25">
        <f t="shared" si="2"/>
        <v>5</v>
      </c>
      <c r="AM6" s="25">
        <f t="shared" si="2"/>
        <v>6</v>
      </c>
      <c r="AN6" s="25">
        <f t="shared" si="2"/>
        <v>0</v>
      </c>
      <c r="AO6" s="25">
        <f t="shared" si="2"/>
        <v>1</v>
      </c>
      <c r="AP6" s="25">
        <f t="shared" si="2"/>
        <v>2</v>
      </c>
      <c r="AQ6" s="25">
        <f t="shared" si="2"/>
        <v>3</v>
      </c>
      <c r="AR6" s="25">
        <f t="shared" si="2"/>
        <v>4</v>
      </c>
      <c r="AS6" s="25">
        <f t="shared" si="2"/>
        <v>5</v>
      </c>
      <c r="AT6" s="25">
        <f t="shared" si="2"/>
        <v>6</v>
      </c>
      <c r="AU6" s="26"/>
      <c r="AV6" s="26"/>
      <c r="AW6" s="47"/>
      <c r="AX6" s="353"/>
      <c r="AY6" s="354"/>
      <c r="BA6" s="15"/>
    </row>
    <row r="7" spans="1:61" ht="30" hidden="1" customHeight="1" thickBot="1" x14ac:dyDescent="0.25">
      <c r="A7" s="27"/>
      <c r="B7" s="347" t="s">
        <v>8</v>
      </c>
      <c r="C7" s="348"/>
      <c r="D7" s="348"/>
      <c r="E7" s="348"/>
      <c r="F7" s="348" t="s">
        <v>10</v>
      </c>
      <c r="G7" s="348"/>
      <c r="H7" s="28" t="s">
        <v>2</v>
      </c>
      <c r="I7" s="29" t="s">
        <v>3</v>
      </c>
      <c r="J7" s="29" t="s">
        <v>4</v>
      </c>
      <c r="K7" s="29" t="s">
        <v>5</v>
      </c>
      <c r="L7" s="29" t="s">
        <v>6</v>
      </c>
      <c r="M7" s="29" t="s">
        <v>7</v>
      </c>
      <c r="N7" s="30" t="s">
        <v>1</v>
      </c>
      <c r="O7" s="31" t="s">
        <v>14</v>
      </c>
      <c r="P7" s="32" t="str">
        <f>IF(P6=0,"土",IF(P6=1,"日",IF(P6=2,"月",IF(P6=3,"火",IF(P6=4,"水",IF(P6=5,"木",IF(P6=6,"金","")))))))</f>
        <v>水</v>
      </c>
      <c r="Q7" s="32" t="str">
        <f t="shared" ref="Q7:AT7" si="3">IF(Q6=0,"土",IF(Q6=1,"日",IF(Q6=2,"月",IF(Q6=3,"火",IF(Q6=4,"水",IF(Q6=5,"木",IF(Q6=6,"金","")))))))</f>
        <v>木</v>
      </c>
      <c r="R7" s="32" t="str">
        <f t="shared" si="3"/>
        <v>金</v>
      </c>
      <c r="S7" s="32" t="str">
        <f t="shared" si="3"/>
        <v>土</v>
      </c>
      <c r="T7" s="32" t="str">
        <f t="shared" si="3"/>
        <v>日</v>
      </c>
      <c r="U7" s="32" t="str">
        <f t="shared" si="3"/>
        <v>月</v>
      </c>
      <c r="V7" s="32" t="str">
        <f t="shared" si="3"/>
        <v>火</v>
      </c>
      <c r="W7" s="32" t="str">
        <f t="shared" si="3"/>
        <v>水</v>
      </c>
      <c r="X7" s="32" t="str">
        <f t="shared" si="3"/>
        <v>木</v>
      </c>
      <c r="Y7" s="32" t="str">
        <f t="shared" si="3"/>
        <v>金</v>
      </c>
      <c r="Z7" s="32" t="str">
        <f t="shared" si="3"/>
        <v>土</v>
      </c>
      <c r="AA7" s="32" t="str">
        <f t="shared" si="3"/>
        <v>日</v>
      </c>
      <c r="AB7" s="32" t="str">
        <f t="shared" si="3"/>
        <v>月</v>
      </c>
      <c r="AC7" s="32" t="str">
        <f t="shared" si="3"/>
        <v>火</v>
      </c>
      <c r="AD7" s="32" t="str">
        <f t="shared" si="3"/>
        <v>水</v>
      </c>
      <c r="AE7" s="32" t="str">
        <f t="shared" si="3"/>
        <v>木</v>
      </c>
      <c r="AF7" s="32" t="str">
        <f t="shared" si="3"/>
        <v>金</v>
      </c>
      <c r="AG7" s="32" t="str">
        <f t="shared" si="3"/>
        <v>土</v>
      </c>
      <c r="AH7" s="32" t="str">
        <f t="shared" si="3"/>
        <v>日</v>
      </c>
      <c r="AI7" s="32" t="str">
        <f t="shared" si="3"/>
        <v>月</v>
      </c>
      <c r="AJ7" s="32" t="str">
        <f t="shared" si="3"/>
        <v>火</v>
      </c>
      <c r="AK7" s="32" t="str">
        <f t="shared" si="3"/>
        <v>水</v>
      </c>
      <c r="AL7" s="32" t="str">
        <f t="shared" si="3"/>
        <v>木</v>
      </c>
      <c r="AM7" s="32" t="str">
        <f t="shared" si="3"/>
        <v>金</v>
      </c>
      <c r="AN7" s="32" t="str">
        <f t="shared" si="3"/>
        <v>土</v>
      </c>
      <c r="AO7" s="32" t="str">
        <f t="shared" si="3"/>
        <v>日</v>
      </c>
      <c r="AP7" s="32" t="str">
        <f t="shared" si="3"/>
        <v>月</v>
      </c>
      <c r="AQ7" s="32" t="str">
        <f t="shared" si="3"/>
        <v>火</v>
      </c>
      <c r="AR7" s="32" t="str">
        <f t="shared" si="3"/>
        <v>水</v>
      </c>
      <c r="AS7" s="32" t="str">
        <f t="shared" si="3"/>
        <v>木</v>
      </c>
      <c r="AT7" s="32" t="str">
        <f t="shared" si="3"/>
        <v>金</v>
      </c>
      <c r="AU7" s="33"/>
      <c r="AV7" s="33"/>
      <c r="AW7" s="48"/>
      <c r="AX7" s="355"/>
      <c r="AY7" s="356"/>
      <c r="BA7" s="15"/>
    </row>
    <row r="8" spans="1:61" ht="30" customHeight="1" thickBot="1" x14ac:dyDescent="0.25">
      <c r="A8" s="236">
        <v>1</v>
      </c>
      <c r="B8" s="234" t="s">
        <v>45</v>
      </c>
      <c r="C8" s="235"/>
      <c r="D8" s="235"/>
      <c r="E8" s="235"/>
      <c r="F8" s="235"/>
      <c r="G8" s="330"/>
      <c r="H8" s="16"/>
      <c r="I8" s="17" t="s">
        <v>38</v>
      </c>
      <c r="J8" s="17"/>
      <c r="K8" s="17" t="s">
        <v>38</v>
      </c>
      <c r="L8" s="17"/>
      <c r="M8" s="17" t="s">
        <v>80</v>
      </c>
      <c r="N8" s="17"/>
      <c r="O8" s="18">
        <f>IF(COUNTA(H8:N8)=0,"",COUNTA(H8:N8))</f>
        <v>3</v>
      </c>
      <c r="P8" s="19" t="str">
        <f t="shared" ref="P8:AT8" si="4">IF(P$7="","",IF( HLOOKUP(P$7,$H$7:$N$37,2*$A8,FALSE)="","","○"))</f>
        <v/>
      </c>
      <c r="Q8" s="19" t="str">
        <f t="shared" si="4"/>
        <v>○</v>
      </c>
      <c r="R8" s="19" t="str">
        <f t="shared" si="4"/>
        <v/>
      </c>
      <c r="S8" s="19" t="str">
        <f t="shared" si="4"/>
        <v>○</v>
      </c>
      <c r="T8" s="19" t="str">
        <f t="shared" si="4"/>
        <v/>
      </c>
      <c r="U8" s="19" t="str">
        <f t="shared" si="4"/>
        <v/>
      </c>
      <c r="V8" s="19" t="str">
        <f t="shared" si="4"/>
        <v>○</v>
      </c>
      <c r="W8" s="19" t="str">
        <f t="shared" si="4"/>
        <v/>
      </c>
      <c r="X8" s="19" t="str">
        <f t="shared" si="4"/>
        <v>○</v>
      </c>
      <c r="Y8" s="19" t="str">
        <f t="shared" si="4"/>
        <v/>
      </c>
      <c r="Z8" s="19" t="str">
        <f t="shared" si="4"/>
        <v>○</v>
      </c>
      <c r="AA8" s="19" t="str">
        <f t="shared" si="4"/>
        <v/>
      </c>
      <c r="AB8" s="19" t="str">
        <f t="shared" si="4"/>
        <v/>
      </c>
      <c r="AC8" s="19" t="str">
        <f t="shared" si="4"/>
        <v>○</v>
      </c>
      <c r="AD8" s="19" t="str">
        <f t="shared" si="4"/>
        <v/>
      </c>
      <c r="AE8" s="19" t="str">
        <f t="shared" si="4"/>
        <v>○</v>
      </c>
      <c r="AF8" s="19" t="str">
        <f t="shared" si="4"/>
        <v/>
      </c>
      <c r="AG8" s="19" t="str">
        <f t="shared" si="4"/>
        <v>○</v>
      </c>
      <c r="AH8" s="19" t="str">
        <f t="shared" si="4"/>
        <v/>
      </c>
      <c r="AI8" s="19" t="str">
        <f t="shared" si="4"/>
        <v/>
      </c>
      <c r="AJ8" s="19" t="str">
        <f t="shared" si="4"/>
        <v>○</v>
      </c>
      <c r="AK8" s="19" t="str">
        <f t="shared" si="4"/>
        <v/>
      </c>
      <c r="AL8" s="19" t="str">
        <f t="shared" si="4"/>
        <v>○</v>
      </c>
      <c r="AM8" s="19" t="str">
        <f t="shared" si="4"/>
        <v/>
      </c>
      <c r="AN8" s="19" t="str">
        <f t="shared" si="4"/>
        <v>○</v>
      </c>
      <c r="AO8" s="19" t="str">
        <f t="shared" si="4"/>
        <v/>
      </c>
      <c r="AP8" s="19" t="str">
        <f t="shared" si="4"/>
        <v/>
      </c>
      <c r="AQ8" s="19" t="str">
        <f t="shared" si="4"/>
        <v>○</v>
      </c>
      <c r="AR8" s="19" t="str">
        <f t="shared" si="4"/>
        <v/>
      </c>
      <c r="AS8" s="19" t="str">
        <f t="shared" si="4"/>
        <v>○</v>
      </c>
      <c r="AT8" s="19" t="str">
        <f t="shared" si="4"/>
        <v/>
      </c>
      <c r="AU8" s="331">
        <f>COUNTA(P9:AT9)</f>
        <v>12</v>
      </c>
      <c r="AV8" s="331">
        <f>IF(COUNTIF(P9:AT9,"A")*BD$9+COUNTIF(P9:AT9,"B")*$BD$10+COUNTIF(P9:AT9,"C")*$BD$11+COUNTIF(P9:AT9,"D")*$BD$12+COUNTIF(P9:AT9,"E")*$BD$13+COUNTIF(P9:AT9,"F")*$BD$14+COUNTIF(P9:AT9,"G")*$BD$15+COUNTIF(P9:AT9,"H")*$BD$16+COUNTIF(P9:AT9,"I")*$BD$17+COUNTIF(P9:AT9,"J")*$BD$18+COUNTIF(P9:AT9,"K")*$BD$19+COUNTIF(P9:AT9,"L")*$BD$20+COUNTIF(P9:AT9,"M")*$BD$21+COUNTIF(P9:AT9,"N")*$BD$22+COUNTIF(P9:AT9,"O")*$BD$23+COUNTIF(P9:AT9,"P")*$BD$24+COUNTIF(P9:AT9,"Q")*$BD$25+COUNTIF(P9:AT9,"R")*$BD$26+COUNTIF(P9:AT9,"S")*$BD$27+COUNTIF(P9:AT9,"T")=0,"",COUNTIF(P9:AT9,"A")*BD$9+COUNTIF(P9:AT9,"B")*$BD$10+COUNTIF(P9:AT9,"C")*$BD$11+COUNTIF(P9:AT9,"D")*$BD$12+COUNTIF(P9:AT9,"E")*$BD$13+COUNTIF(P9:AT9,"F")*$BD$14+COUNTIF(P9:AT9,"G")*$BD$15+COUNTIF(P9:AT9,"H")*$BD$16+COUNTIF(P9:AT9,"I")*$BD$17+COUNTIF(P9:AT9,"J")*$BD$18+COUNTIF(P9:AT9,"K")*$BD$19+COUNTIF(P9:AT9,"L")*$BD$20+COUNTIF(P9:AT9,"M")*$BD$21+COUNTIF(P9:AT9,"N")*$BD$22+COUNTIF(P9:AT9,"O")*$BD$23+COUNTIF(P9:AT9,"P")*$BD$24+COUNTIF(P9:AT9,"Q")*$BD$25+COUNTIF(P9:AT9,"R")*$BD$26+COUNTIF(P9:AT9,"S")*$BD$27+COUNTIF(P9:AT9,"T")*$BD$28)</f>
        <v>3000</v>
      </c>
      <c r="AW8" s="333">
        <f>AU8*AW$2</f>
        <v>600</v>
      </c>
      <c r="AX8" s="267" t="s">
        <v>91</v>
      </c>
      <c r="AY8" s="319" t="s">
        <v>92</v>
      </c>
      <c r="BA8" s="65"/>
      <c r="BB8" s="66" t="s">
        <v>49</v>
      </c>
      <c r="BC8" s="66" t="s">
        <v>98</v>
      </c>
      <c r="BD8" s="66" t="s">
        <v>40</v>
      </c>
      <c r="BE8" s="67" t="s">
        <v>39</v>
      </c>
    </row>
    <row r="9" spans="1:61" ht="30" customHeight="1" thickBot="1" x14ac:dyDescent="0.25">
      <c r="A9" s="237"/>
      <c r="B9" s="325">
        <v>18388</v>
      </c>
      <c r="C9" s="326"/>
      <c r="D9" s="326"/>
      <c r="E9" s="327"/>
      <c r="F9" s="328">
        <f ca="1">IF(B9="","",DATEDIF(B9,BI$2,"y"))</f>
        <v>76</v>
      </c>
      <c r="G9" s="329"/>
      <c r="H9" s="321" t="s">
        <v>87</v>
      </c>
      <c r="I9" s="322"/>
      <c r="J9" s="323"/>
      <c r="K9" s="255">
        <v>45435</v>
      </c>
      <c r="L9" s="256"/>
      <c r="M9" s="256"/>
      <c r="N9" s="256"/>
      <c r="O9" s="257"/>
      <c r="P9" s="46"/>
      <c r="Q9" s="46" t="s">
        <v>65</v>
      </c>
      <c r="R9" s="46"/>
      <c r="S9" s="46" t="s">
        <v>65</v>
      </c>
      <c r="T9" s="46"/>
      <c r="U9" s="46"/>
      <c r="V9" s="46" t="s">
        <v>65</v>
      </c>
      <c r="W9" s="46"/>
      <c r="X9" s="46" t="s">
        <v>65</v>
      </c>
      <c r="Y9" s="46"/>
      <c r="Z9" s="46" t="s">
        <v>65</v>
      </c>
      <c r="AA9" s="46"/>
      <c r="AB9" s="46"/>
      <c r="AC9" s="46" t="s">
        <v>65</v>
      </c>
      <c r="AD9" s="46"/>
      <c r="AE9" s="46" t="s">
        <v>65</v>
      </c>
      <c r="AF9" s="46"/>
      <c r="AG9" s="46" t="s">
        <v>65</v>
      </c>
      <c r="AH9" s="46"/>
      <c r="AI9" s="46"/>
      <c r="AJ9" s="46" t="s">
        <v>65</v>
      </c>
      <c r="AK9" s="46"/>
      <c r="AL9" s="46" t="s">
        <v>65</v>
      </c>
      <c r="AM9" s="46"/>
      <c r="AN9" s="46"/>
      <c r="AO9" s="46"/>
      <c r="AP9" s="46"/>
      <c r="AQ9" s="46" t="s">
        <v>65</v>
      </c>
      <c r="AR9" s="46"/>
      <c r="AS9" s="46" t="s">
        <v>65</v>
      </c>
      <c r="AT9" s="46"/>
      <c r="AU9" s="332"/>
      <c r="AV9" s="332"/>
      <c r="AW9" s="334"/>
      <c r="AX9" s="268"/>
      <c r="AY9" s="320"/>
      <c r="BA9" s="68" t="s">
        <v>22</v>
      </c>
      <c r="BB9" s="43" t="s">
        <v>50</v>
      </c>
      <c r="BC9" s="40">
        <v>600</v>
      </c>
      <c r="BD9" s="72">
        <f t="array" ref="BD9">_xlfn.IFS(BC9="","",BC9&gt;=700,350,BC9&lt;700,BC9-350)</f>
        <v>250</v>
      </c>
      <c r="BE9" s="73" cm="1">
        <f t="array" ref="BE9">_xlfn.IFS(BC9="","",BC9&gt;700,BC9-350,BC9&lt;=700,350)</f>
        <v>350</v>
      </c>
    </row>
    <row r="10" spans="1:61" ht="30" customHeight="1" thickBot="1" x14ac:dyDescent="0.25">
      <c r="A10" s="238">
        <v>2</v>
      </c>
      <c r="B10" s="234" t="s">
        <v>46</v>
      </c>
      <c r="C10" s="235"/>
      <c r="D10" s="235"/>
      <c r="E10" s="235"/>
      <c r="F10" s="235"/>
      <c r="G10" s="330"/>
      <c r="H10" s="6" t="s">
        <v>48</v>
      </c>
      <c r="I10" s="7"/>
      <c r="J10" s="7" t="s">
        <v>48</v>
      </c>
      <c r="K10" s="7"/>
      <c r="L10" s="7" t="s">
        <v>48</v>
      </c>
      <c r="M10" s="7"/>
      <c r="N10" s="7"/>
      <c r="O10" s="8">
        <f>IF(COUNTA(H10:N10)=0,"",COUNTA(H10:N10))</f>
        <v>3</v>
      </c>
      <c r="P10" s="9" t="str">
        <f t="shared" ref="P10:AT10" si="5">IF(P$7="","",IF( HLOOKUP(P$7,$H$7:$N$37,2*$A10,FALSE)="","","○"))</f>
        <v>○</v>
      </c>
      <c r="Q10" s="9" t="str">
        <f t="shared" si="5"/>
        <v/>
      </c>
      <c r="R10" s="9" t="str">
        <f t="shared" si="5"/>
        <v>○</v>
      </c>
      <c r="S10" s="9" t="str">
        <f t="shared" si="5"/>
        <v/>
      </c>
      <c r="T10" s="9" t="str">
        <f t="shared" si="5"/>
        <v/>
      </c>
      <c r="U10" s="9" t="str">
        <f t="shared" si="5"/>
        <v>○</v>
      </c>
      <c r="V10" s="9" t="str">
        <f t="shared" si="5"/>
        <v/>
      </c>
      <c r="W10" s="9" t="str">
        <f t="shared" si="5"/>
        <v>○</v>
      </c>
      <c r="X10" s="9" t="str">
        <f t="shared" si="5"/>
        <v/>
      </c>
      <c r="Y10" s="9" t="str">
        <f t="shared" si="5"/>
        <v>○</v>
      </c>
      <c r="Z10" s="9" t="str">
        <f t="shared" si="5"/>
        <v/>
      </c>
      <c r="AA10" s="9" t="str">
        <f t="shared" si="5"/>
        <v/>
      </c>
      <c r="AB10" s="9" t="str">
        <f t="shared" si="5"/>
        <v>○</v>
      </c>
      <c r="AC10" s="9" t="str">
        <f t="shared" si="5"/>
        <v/>
      </c>
      <c r="AD10" s="9" t="str">
        <f t="shared" si="5"/>
        <v>○</v>
      </c>
      <c r="AE10" s="9" t="str">
        <f t="shared" si="5"/>
        <v/>
      </c>
      <c r="AF10" s="9" t="str">
        <f t="shared" si="5"/>
        <v>○</v>
      </c>
      <c r="AG10" s="9" t="str">
        <f t="shared" si="5"/>
        <v/>
      </c>
      <c r="AH10" s="9" t="str">
        <f t="shared" si="5"/>
        <v/>
      </c>
      <c r="AI10" s="9" t="str">
        <f t="shared" si="5"/>
        <v>○</v>
      </c>
      <c r="AJ10" s="9" t="str">
        <f t="shared" si="5"/>
        <v/>
      </c>
      <c r="AK10" s="9" t="str">
        <f t="shared" si="5"/>
        <v>○</v>
      </c>
      <c r="AL10" s="9" t="str">
        <f t="shared" si="5"/>
        <v/>
      </c>
      <c r="AM10" s="9" t="str">
        <f t="shared" si="5"/>
        <v>○</v>
      </c>
      <c r="AN10" s="9" t="str">
        <f t="shared" si="5"/>
        <v/>
      </c>
      <c r="AO10" s="9" t="str">
        <f t="shared" si="5"/>
        <v/>
      </c>
      <c r="AP10" s="9" t="str">
        <f t="shared" si="5"/>
        <v>○</v>
      </c>
      <c r="AQ10" s="9" t="str">
        <f t="shared" si="5"/>
        <v/>
      </c>
      <c r="AR10" s="9" t="str">
        <f t="shared" si="5"/>
        <v>○</v>
      </c>
      <c r="AS10" s="9" t="str">
        <f t="shared" si="5"/>
        <v/>
      </c>
      <c r="AT10" s="9" t="str">
        <f t="shared" si="5"/>
        <v>○</v>
      </c>
      <c r="AU10" s="331">
        <f t="shared" ref="AU10" si="6">COUNTA(P11:AT11)</f>
        <v>13</v>
      </c>
      <c r="AV10" s="331">
        <f>IF(COUNTIF(P11:AT11,"A")*BD$9+COUNTIF(P11:AT11,"B")*$BD$10+COUNTIF(P11:AT11,"C")*$BD$11+COUNTIF(P11:AT11,"D")*$BD$12+COUNTIF(P11:AT11,"E")*$BD$13+COUNTIF(P11:AT11,"F")*$BD$14+COUNTIF(P11:AT11,"G")*$BD$15+COUNTIF(P11:AT11,"H")*$BD$16+COUNTIF(P11:AT11,"I")*$BD$17+COUNTIF(P11:AT11,"J")*$BD$18+COUNTIF(P11:AT11,"K")*$BD$19+COUNTIF(P11:AT11,"L")*$BD$20+COUNTIF(P11:AT11,"M")*$BD$21+COUNTIF(P11:AT11,"N")*$BD$22+COUNTIF(P11:AT11,"O")*$BD$23+COUNTIF(P11:AT11,"P")*$BD$24+COUNTIF(P11:AT11,"Q")*$BD$25+COUNTIF(P11:AT11,"R")*$BD$26+COUNTIF(P11:AT11,"S")*$BD$27+COUNTIF(P11:AT11,"T")=0,"",COUNTIF(P11:AT11,"A")*BD$9+COUNTIF(P11:AT11,"B")*$BD$10+COUNTIF(P11:AT11,"C")*$BD$11+COUNTIF(P11:AT11,"D")*$BD$12+COUNTIF(P11:AT11,"E")*$BD$13+COUNTIF(P11:AT11,"F")*$BD$14+COUNTIF(P11:AT11,"G")*$BD$15+COUNTIF(P11:AT11,"H")*$BD$16+COUNTIF(P11:AT11,"I")*$BD$17+COUNTIF(P11:AT11,"J")*$BD$18+COUNTIF(P11:AT11,"K")*$BD$19+COUNTIF(P11:AT11,"L")*$BD$20+COUNTIF(P11:AT11,"M")*$BD$21+COUNTIF(P11:AT11,"N")*$BD$22+COUNTIF(P11:AT11,"O")*$BD$23+COUNTIF(P11:AT11,"P")*$BD$24+COUNTIF(P11:AT11,"Q")*$BD$25+COUNTIF(P11:AT11,"R")*$BD$26+COUNTIF(P11:AT11,"S")*$BD$27+COUNTIF(P11:AT11,"T")*$BD$28)</f>
        <v>2400</v>
      </c>
      <c r="AW10" s="333">
        <f t="shared" ref="AW10" si="7">AU10*AW$2</f>
        <v>650</v>
      </c>
      <c r="AX10" s="267" t="s">
        <v>91</v>
      </c>
      <c r="AY10" s="319" t="s">
        <v>93</v>
      </c>
      <c r="BA10" s="69" t="s">
        <v>23</v>
      </c>
      <c r="BB10" s="44" t="s">
        <v>51</v>
      </c>
      <c r="BC10" s="41">
        <v>550</v>
      </c>
      <c r="BD10" s="74">
        <f t="array" ref="BD10">_xlfn.IFS(BC10="","",BC10&gt;=700,350,BC10&lt;700,BC10-350)</f>
        <v>200</v>
      </c>
      <c r="BE10" s="75">
        <f t="array" ref="BE10">_xlfn.IFS(BC10="","",BC10&gt;700,BC10-350,BC10&lt;=700,350)</f>
        <v>350</v>
      </c>
    </row>
    <row r="11" spans="1:61" ht="30" customHeight="1" thickBot="1" x14ac:dyDescent="0.25">
      <c r="A11" s="238"/>
      <c r="B11" s="325">
        <v>18785</v>
      </c>
      <c r="C11" s="326"/>
      <c r="D11" s="326"/>
      <c r="E11" s="327"/>
      <c r="F11" s="328">
        <f ca="1">IF(B11="","",DATEDIF(B11,BI$2,"y"))</f>
        <v>74</v>
      </c>
      <c r="G11" s="329"/>
      <c r="H11" s="321" t="s">
        <v>87</v>
      </c>
      <c r="I11" s="322"/>
      <c r="J11" s="323"/>
      <c r="K11" s="255">
        <v>45222</v>
      </c>
      <c r="L11" s="256"/>
      <c r="M11" s="256"/>
      <c r="N11" s="256"/>
      <c r="O11" s="257"/>
      <c r="P11" s="46" t="s">
        <v>66</v>
      </c>
      <c r="Q11" s="46"/>
      <c r="R11" s="46" t="s">
        <v>66</v>
      </c>
      <c r="S11" s="46"/>
      <c r="T11" s="46"/>
      <c r="U11" s="46" t="s">
        <v>66</v>
      </c>
      <c r="V11" s="46"/>
      <c r="W11" s="46"/>
      <c r="X11" s="46"/>
      <c r="Y11" s="46" t="s">
        <v>60</v>
      </c>
      <c r="Z11" s="46"/>
      <c r="AA11" s="46"/>
      <c r="AB11" s="46" t="s">
        <v>66</v>
      </c>
      <c r="AC11" s="46"/>
      <c r="AD11" s="46" t="s">
        <v>66</v>
      </c>
      <c r="AE11" s="46"/>
      <c r="AF11" s="46" t="s">
        <v>66</v>
      </c>
      <c r="AG11" s="46"/>
      <c r="AH11" s="46"/>
      <c r="AI11" s="46" t="s">
        <v>66</v>
      </c>
      <c r="AJ11" s="46"/>
      <c r="AK11" s="46" t="s">
        <v>66</v>
      </c>
      <c r="AL11" s="46"/>
      <c r="AM11" s="46" t="s">
        <v>66</v>
      </c>
      <c r="AN11" s="46"/>
      <c r="AO11" s="46"/>
      <c r="AP11" s="46" t="s">
        <v>66</v>
      </c>
      <c r="AQ11" s="46"/>
      <c r="AR11" s="46" t="s">
        <v>66</v>
      </c>
      <c r="AS11" s="46"/>
      <c r="AT11" s="46" t="s">
        <v>66</v>
      </c>
      <c r="AU11" s="332"/>
      <c r="AV11" s="332"/>
      <c r="AW11" s="334"/>
      <c r="AX11" s="268"/>
      <c r="AY11" s="320"/>
      <c r="AZ11" s="4"/>
      <c r="BA11" s="69" t="s">
        <v>24</v>
      </c>
      <c r="BB11" s="44" t="s">
        <v>52</v>
      </c>
      <c r="BC11" s="41">
        <v>700</v>
      </c>
      <c r="BD11" s="74" cm="1">
        <f t="array" ref="BD11">_xlfn.IFS(BC11="","",BC11&gt;=700,350,BC11&lt;700,BC11-350)</f>
        <v>350</v>
      </c>
      <c r="BE11" s="75">
        <f t="array" ref="BE11">_xlfn.IFS(BC11="","",BC11&gt;700,BC11-350,BC11&lt;=700,350)</f>
        <v>350</v>
      </c>
      <c r="BH11" s="4"/>
    </row>
    <row r="12" spans="1:61" ht="30" customHeight="1" thickBot="1" x14ac:dyDescent="0.25">
      <c r="A12" s="238">
        <v>3</v>
      </c>
      <c r="B12" s="234" t="s">
        <v>47</v>
      </c>
      <c r="C12" s="235"/>
      <c r="D12" s="235"/>
      <c r="E12" s="235"/>
      <c r="F12" s="235"/>
      <c r="G12" s="330"/>
      <c r="H12" s="6"/>
      <c r="I12" s="7"/>
      <c r="J12" s="7" t="s">
        <v>38</v>
      </c>
      <c r="K12" s="7"/>
      <c r="L12" s="7" t="s">
        <v>38</v>
      </c>
      <c r="M12" s="7" t="s">
        <v>38</v>
      </c>
      <c r="N12" s="7"/>
      <c r="O12" s="8">
        <f>IF(COUNTA(H12:N12)=0,"",COUNTA(H12:N12))</f>
        <v>3</v>
      </c>
      <c r="P12" s="9" t="str">
        <f t="shared" ref="P12:AT12" si="8">IF(P$7="","",IF( HLOOKUP(P$7,$H$7:$N$37,2*$A12,FALSE)="","","○"))</f>
        <v>○</v>
      </c>
      <c r="Q12" s="9" t="str">
        <f t="shared" si="8"/>
        <v/>
      </c>
      <c r="R12" s="9" t="str">
        <f t="shared" si="8"/>
        <v>○</v>
      </c>
      <c r="S12" s="9" t="str">
        <f t="shared" si="8"/>
        <v>○</v>
      </c>
      <c r="T12" s="9" t="str">
        <f t="shared" si="8"/>
        <v/>
      </c>
      <c r="U12" s="9" t="str">
        <f t="shared" si="8"/>
        <v/>
      </c>
      <c r="V12" s="9" t="str">
        <f t="shared" si="8"/>
        <v/>
      </c>
      <c r="W12" s="9" t="str">
        <f t="shared" si="8"/>
        <v>○</v>
      </c>
      <c r="X12" s="9" t="str">
        <f t="shared" si="8"/>
        <v/>
      </c>
      <c r="Y12" s="9" t="str">
        <f t="shared" si="8"/>
        <v>○</v>
      </c>
      <c r="Z12" s="9" t="str">
        <f t="shared" si="8"/>
        <v>○</v>
      </c>
      <c r="AA12" s="9" t="str">
        <f t="shared" si="8"/>
        <v/>
      </c>
      <c r="AB12" s="9" t="str">
        <f t="shared" si="8"/>
        <v/>
      </c>
      <c r="AC12" s="9" t="str">
        <f t="shared" si="8"/>
        <v/>
      </c>
      <c r="AD12" s="9" t="str">
        <f t="shared" si="8"/>
        <v>○</v>
      </c>
      <c r="AE12" s="9" t="str">
        <f t="shared" si="8"/>
        <v/>
      </c>
      <c r="AF12" s="9" t="str">
        <f t="shared" si="8"/>
        <v>○</v>
      </c>
      <c r="AG12" s="9" t="str">
        <f t="shared" si="8"/>
        <v>○</v>
      </c>
      <c r="AH12" s="9" t="str">
        <f t="shared" si="8"/>
        <v/>
      </c>
      <c r="AI12" s="9" t="str">
        <f t="shared" si="8"/>
        <v/>
      </c>
      <c r="AJ12" s="9" t="str">
        <f t="shared" si="8"/>
        <v/>
      </c>
      <c r="AK12" s="9" t="str">
        <f t="shared" si="8"/>
        <v>○</v>
      </c>
      <c r="AL12" s="9" t="str">
        <f t="shared" si="8"/>
        <v/>
      </c>
      <c r="AM12" s="9" t="str">
        <f t="shared" si="8"/>
        <v>○</v>
      </c>
      <c r="AN12" s="9" t="str">
        <f t="shared" si="8"/>
        <v>○</v>
      </c>
      <c r="AO12" s="9" t="str">
        <f t="shared" si="8"/>
        <v/>
      </c>
      <c r="AP12" s="9" t="str">
        <f t="shared" si="8"/>
        <v/>
      </c>
      <c r="AQ12" s="9" t="str">
        <f t="shared" si="8"/>
        <v/>
      </c>
      <c r="AR12" s="9" t="str">
        <f t="shared" si="8"/>
        <v>○</v>
      </c>
      <c r="AS12" s="9" t="str">
        <f t="shared" si="8"/>
        <v/>
      </c>
      <c r="AT12" s="9" t="str">
        <f t="shared" si="8"/>
        <v>○</v>
      </c>
      <c r="AU12" s="331">
        <f t="shared" ref="AU12" si="9">COUNTA(P13:AT13)</f>
        <v>14</v>
      </c>
      <c r="AV12" s="331">
        <f>IF(COUNTIF(P13:AT13,"A")*BD$9+COUNTIF(P13:AT13,"B")*$BD$10+COUNTIF(P13:AT13,"C")*$BD$11+COUNTIF(P13:AT13,"D")*$BD$12+COUNTIF(P13:AT13,"E")*$BD$13+COUNTIF(P13:AT13,"F")*$BD$14+COUNTIF(P13:AT13,"G")*$BD$15+COUNTIF(P13:AT13,"H")*$BD$16+COUNTIF(P13:AT13,"I")*$BD$17+COUNTIF(P13:AT13,"J")*$BD$18+COUNTIF(P13:AT13,"K")*$BD$19+COUNTIF(P13:AT13,"L")*$BD$20+COUNTIF(P13:AT13,"M")*$BD$21+COUNTIF(P13:AT13,"N")*$BD$22+COUNTIF(P13:AT13,"O")*$BD$23+COUNTIF(P13:AT13,"P")*$BD$24+COUNTIF(P13:AT13,"Q")*$BD$25+COUNTIF(P13:AT13,"R")*$BD$26+COUNTIF(P13:AT13,"S")*$BD$27+COUNTIF(P13:AT13,"T")=0,"",COUNTIF(P13:AT13,"A")*BD$9+COUNTIF(P13:AT13,"B")*$BD$10+COUNTIF(P13:AT13,"C")*$BD$11+COUNTIF(P13:AT13,"D")*$BD$12+COUNTIF(P13:AT13,"E")*$BD$13+COUNTIF(P13:AT13,"F")*$BD$14+COUNTIF(P13:AT13,"G")*$BD$15+COUNTIF(P13:AT13,"H")*$BD$16+COUNTIF(P13:AT13,"I")*$BD$17+COUNTIF(P13:AT13,"J")*$BD$18+COUNTIF(P13:AT13,"K")*$BD$19+COUNTIF(P13:AT13,"L")*$BD$20+COUNTIF(P13:AT13,"M")*$BD$21+COUNTIF(P13:AT13,"N")*$BD$22+COUNTIF(P13:AT13,"O")*$BD$23+COUNTIF(P13:AT13,"P")*$BD$24+COUNTIF(P13:AT13,"Q")*$BD$25+COUNTIF(P13:AT13,"R")*$BD$26+COUNTIF(P13:AT13,"S")*$BD$27+COUNTIF(P13:AT13,"T")*$BD$28)</f>
        <v>4700</v>
      </c>
      <c r="AW12" s="333">
        <f t="shared" ref="AW12" si="10">AU12*AW$2</f>
        <v>700</v>
      </c>
      <c r="AX12" s="267" t="s">
        <v>91</v>
      </c>
      <c r="AY12" s="319"/>
      <c r="AZ12" s="4"/>
      <c r="BA12" s="69" t="s">
        <v>25</v>
      </c>
      <c r="BB12" s="44" t="s">
        <v>53</v>
      </c>
      <c r="BC12" s="41">
        <v>650</v>
      </c>
      <c r="BD12" s="74">
        <f t="array" ref="BD12">_xlfn.IFS(BC12="","",BC12&gt;=700,350,BC12&lt;700,BC12-350)</f>
        <v>300</v>
      </c>
      <c r="BE12" s="75">
        <f t="array" ref="BE12">_xlfn.IFS(BC12="","",BC12&gt;700,BC12-350,BC12&lt;=700,350)</f>
        <v>350</v>
      </c>
      <c r="BH12" s="4"/>
    </row>
    <row r="13" spans="1:61" ht="30" customHeight="1" thickBot="1" x14ac:dyDescent="0.25">
      <c r="A13" s="238"/>
      <c r="B13" s="325">
        <v>19182</v>
      </c>
      <c r="C13" s="326"/>
      <c r="D13" s="326"/>
      <c r="E13" s="327"/>
      <c r="F13" s="328">
        <f ca="1">IF(B13="","",DATEDIF(B13,BI$2,"y"))</f>
        <v>73</v>
      </c>
      <c r="G13" s="329"/>
      <c r="H13" s="321" t="s">
        <v>87</v>
      </c>
      <c r="I13" s="322"/>
      <c r="J13" s="323"/>
      <c r="K13" s="255">
        <v>44643</v>
      </c>
      <c r="L13" s="256"/>
      <c r="M13" s="256"/>
      <c r="N13" s="256"/>
      <c r="O13" s="257"/>
      <c r="P13" s="46" t="s">
        <v>67</v>
      </c>
      <c r="Q13" s="46"/>
      <c r="R13" s="46" t="s">
        <v>67</v>
      </c>
      <c r="S13" s="46" t="s">
        <v>68</v>
      </c>
      <c r="T13" s="46"/>
      <c r="U13" s="46"/>
      <c r="V13" s="46"/>
      <c r="W13" s="46" t="s">
        <v>67</v>
      </c>
      <c r="X13" s="46"/>
      <c r="Y13" s="46" t="s">
        <v>67</v>
      </c>
      <c r="Z13" s="46" t="s">
        <v>68</v>
      </c>
      <c r="AA13" s="46"/>
      <c r="AB13" s="46"/>
      <c r="AC13" s="46"/>
      <c r="AD13" s="46" t="s">
        <v>67</v>
      </c>
      <c r="AE13" s="46"/>
      <c r="AF13" s="46" t="s">
        <v>67</v>
      </c>
      <c r="AG13" s="46" t="s">
        <v>68</v>
      </c>
      <c r="AH13" s="46"/>
      <c r="AI13" s="46"/>
      <c r="AJ13" s="46"/>
      <c r="AK13" s="46" t="s">
        <v>67</v>
      </c>
      <c r="AL13" s="46"/>
      <c r="AM13" s="46" t="s">
        <v>67</v>
      </c>
      <c r="AN13" s="46" t="s">
        <v>68</v>
      </c>
      <c r="AO13" s="46"/>
      <c r="AP13" s="46"/>
      <c r="AQ13" s="46"/>
      <c r="AR13" s="46" t="s">
        <v>67</v>
      </c>
      <c r="AS13" s="46"/>
      <c r="AT13" s="46" t="s">
        <v>67</v>
      </c>
      <c r="AU13" s="332"/>
      <c r="AV13" s="332"/>
      <c r="AW13" s="334"/>
      <c r="AX13" s="268"/>
      <c r="AY13" s="320"/>
      <c r="BA13" s="69" t="s">
        <v>26</v>
      </c>
      <c r="BB13" s="44" t="s">
        <v>54</v>
      </c>
      <c r="BC13" s="41">
        <v>700</v>
      </c>
      <c r="BD13" s="74">
        <f t="array" ref="BD13">_xlfn.IFS(BC13="","",BC13&gt;=700,350,BC13&lt;700,BC13-350)</f>
        <v>350</v>
      </c>
      <c r="BE13" s="75">
        <f t="array" ref="BE13">_xlfn.IFS(BC13="","",BC13&gt;700,BC13-350,BC13&lt;=700,350)</f>
        <v>350</v>
      </c>
    </row>
    <row r="14" spans="1:61" ht="30" customHeight="1" thickBot="1" x14ac:dyDescent="0.25">
      <c r="A14" s="238">
        <v>4</v>
      </c>
      <c r="B14" s="234" t="s">
        <v>96</v>
      </c>
      <c r="C14" s="235"/>
      <c r="D14" s="235"/>
      <c r="E14" s="235"/>
      <c r="F14" s="235"/>
      <c r="G14" s="330"/>
      <c r="H14" s="6"/>
      <c r="I14" s="7"/>
      <c r="J14" s="7" t="s">
        <v>38</v>
      </c>
      <c r="K14" s="7" t="s">
        <v>38</v>
      </c>
      <c r="L14" s="7" t="s">
        <v>38</v>
      </c>
      <c r="M14" s="7" t="s">
        <v>38</v>
      </c>
      <c r="N14" s="7"/>
      <c r="O14" s="8">
        <f>IF(COUNTA(H14:N14)=0,"",COUNTA(H14:N14))</f>
        <v>4</v>
      </c>
      <c r="P14" s="9" t="str">
        <f t="shared" ref="P14:AT14" si="11">IF(P$7="","",IF( HLOOKUP(P$7,$H$7:$N$37,2*$A14,FALSE)="","","○"))</f>
        <v>○</v>
      </c>
      <c r="Q14" s="9" t="str">
        <f t="shared" si="11"/>
        <v>○</v>
      </c>
      <c r="R14" s="9" t="str">
        <f t="shared" si="11"/>
        <v>○</v>
      </c>
      <c r="S14" s="9" t="str">
        <f t="shared" si="11"/>
        <v>○</v>
      </c>
      <c r="T14" s="9" t="str">
        <f t="shared" si="11"/>
        <v/>
      </c>
      <c r="U14" s="9" t="str">
        <f t="shared" si="11"/>
        <v/>
      </c>
      <c r="V14" s="9" t="str">
        <f t="shared" si="11"/>
        <v/>
      </c>
      <c r="W14" s="9" t="str">
        <f t="shared" si="11"/>
        <v>○</v>
      </c>
      <c r="X14" s="9" t="str">
        <f t="shared" si="11"/>
        <v>○</v>
      </c>
      <c r="Y14" s="9" t="str">
        <f t="shared" si="11"/>
        <v>○</v>
      </c>
      <c r="Z14" s="9" t="str">
        <f t="shared" si="11"/>
        <v>○</v>
      </c>
      <c r="AA14" s="9" t="str">
        <f t="shared" si="11"/>
        <v/>
      </c>
      <c r="AB14" s="9" t="str">
        <f t="shared" si="11"/>
        <v/>
      </c>
      <c r="AC14" s="9" t="str">
        <f t="shared" si="11"/>
        <v/>
      </c>
      <c r="AD14" s="9" t="str">
        <f t="shared" si="11"/>
        <v>○</v>
      </c>
      <c r="AE14" s="9" t="str">
        <f t="shared" si="11"/>
        <v>○</v>
      </c>
      <c r="AF14" s="9" t="str">
        <f t="shared" si="11"/>
        <v>○</v>
      </c>
      <c r="AG14" s="9" t="str">
        <f t="shared" si="11"/>
        <v>○</v>
      </c>
      <c r="AH14" s="9" t="str">
        <f t="shared" si="11"/>
        <v/>
      </c>
      <c r="AI14" s="9" t="str">
        <f t="shared" si="11"/>
        <v/>
      </c>
      <c r="AJ14" s="9" t="str">
        <f t="shared" si="11"/>
        <v/>
      </c>
      <c r="AK14" s="9" t="str">
        <f t="shared" si="11"/>
        <v>○</v>
      </c>
      <c r="AL14" s="9" t="str">
        <f t="shared" si="11"/>
        <v>○</v>
      </c>
      <c r="AM14" s="9" t="str">
        <f t="shared" si="11"/>
        <v>○</v>
      </c>
      <c r="AN14" s="9" t="str">
        <f t="shared" si="11"/>
        <v>○</v>
      </c>
      <c r="AO14" s="9" t="str">
        <f t="shared" si="11"/>
        <v/>
      </c>
      <c r="AP14" s="9" t="str">
        <f t="shared" si="11"/>
        <v/>
      </c>
      <c r="AQ14" s="9" t="str">
        <f t="shared" si="11"/>
        <v/>
      </c>
      <c r="AR14" s="9" t="str">
        <f t="shared" si="11"/>
        <v>○</v>
      </c>
      <c r="AS14" s="9" t="str">
        <f t="shared" si="11"/>
        <v>○</v>
      </c>
      <c r="AT14" s="9" t="str">
        <f t="shared" si="11"/>
        <v>○</v>
      </c>
      <c r="AU14" s="331">
        <f t="shared" ref="AU14" si="12">COUNTA(P15:AT15)</f>
        <v>7</v>
      </c>
      <c r="AV14" s="331">
        <f>IF(COUNTIF(P15:AT15,"A")*BD$9+COUNTIF(P15:AT15,"B")*$BD$10+COUNTIF(P15:AT15,"C")*$BD$11+COUNTIF(P15:AT15,"D")*$BD$12+COUNTIF(P15:AT15,"E")*$BD$13+COUNTIF(P15:AT15,"F")*$BD$14+COUNTIF(P15:AT15,"G")*$BD$15+COUNTIF(P15:AT15,"H")*$BD$16+COUNTIF(P15:AT15,"I")*$BD$17+COUNTIF(P15:AT15,"J")*$BD$18+COUNTIF(P15:AT15,"K")*$BD$19+COUNTIF(P15:AT15,"L")*$BD$20+COUNTIF(P15:AT15,"M")*$BD$21+COUNTIF(P15:AT15,"N")*$BD$22+COUNTIF(P15:AT15,"O")*$BD$23+COUNTIF(P15:AT15,"P")*$BD$24+COUNTIF(P15:AT15,"Q")*$BD$25+COUNTIF(P15:AT15,"R")*$BD$26+COUNTIF(P15:AT15,"S")*$BD$27+COUNTIF(P15:AT15,"T")=0,"",COUNTIF(P15:AT15,"A")*BD$9+COUNTIF(P15:AT15,"B")*$BD$10+COUNTIF(P15:AT15,"C")*$BD$11+COUNTIF(P15:AT15,"D")*$BD$12+COUNTIF(P15:AT15,"E")*$BD$13+COUNTIF(P15:AT15,"F")*$BD$14+COUNTIF(P15:AT15,"G")*$BD$15+COUNTIF(P15:AT15,"H")*$BD$16+COUNTIF(P15:AT15,"I")*$BD$17+COUNTIF(P15:AT15,"J")*$BD$18+COUNTIF(P15:AT15,"K")*$BD$19+COUNTIF(P15:AT15,"L")*$BD$20+COUNTIF(P15:AT15,"M")*$BD$21+COUNTIF(P15:AT15,"N")*$BD$22+COUNTIF(P15:AT15,"O")*$BD$23+COUNTIF(P15:AT15,"P")*$BD$24+COUNTIF(P15:AT15,"Q")*$BD$25+COUNTIF(P15:AT15,"R")*$BD$26+COUNTIF(P15:AT15,"S")*$BD$27+COUNTIF(P15:AT15,"T")*$BD$28)</f>
        <v>1750</v>
      </c>
      <c r="AW14" s="333">
        <f>AU14*AW$2</f>
        <v>350</v>
      </c>
      <c r="AX14" s="267" t="s">
        <v>91</v>
      </c>
      <c r="AY14" s="319" t="s">
        <v>95</v>
      </c>
      <c r="BA14" s="69" t="s">
        <v>27</v>
      </c>
      <c r="BB14" s="44" t="s">
        <v>55</v>
      </c>
      <c r="BC14" s="41">
        <v>650</v>
      </c>
      <c r="BD14" s="74">
        <f t="array" ref="BD14">_xlfn.IFS(BC14="","",BC14&gt;=700,350,BC14&lt;700,BC14-350)</f>
        <v>300</v>
      </c>
      <c r="BE14" s="75">
        <f t="array" ref="BE14">_xlfn.IFS(BC14="","",BC14&gt;700,BC14-350,BC14&lt;=700,350)</f>
        <v>350</v>
      </c>
    </row>
    <row r="15" spans="1:61" ht="30" customHeight="1" thickBot="1" x14ac:dyDescent="0.25">
      <c r="A15" s="238"/>
      <c r="B15" s="325">
        <v>19270</v>
      </c>
      <c r="C15" s="326"/>
      <c r="D15" s="326"/>
      <c r="E15" s="327"/>
      <c r="F15" s="328">
        <f ca="1">IF(B15="","",DATEDIF(B15,BI$2,"y"))</f>
        <v>73</v>
      </c>
      <c r="G15" s="329"/>
      <c r="H15" s="321" t="s">
        <v>87</v>
      </c>
      <c r="I15" s="322"/>
      <c r="J15" s="323"/>
      <c r="K15" s="255"/>
      <c r="L15" s="256"/>
      <c r="M15" s="256"/>
      <c r="N15" s="256"/>
      <c r="O15" s="257"/>
      <c r="P15" s="46" t="s">
        <v>65</v>
      </c>
      <c r="Q15" s="46" t="s">
        <v>65</v>
      </c>
      <c r="R15" s="46" t="s">
        <v>65</v>
      </c>
      <c r="S15" s="46" t="s">
        <v>65</v>
      </c>
      <c r="T15" s="46"/>
      <c r="U15" s="46"/>
      <c r="V15" s="46"/>
      <c r="W15" s="46" t="s">
        <v>65</v>
      </c>
      <c r="X15" s="46" t="s">
        <v>65</v>
      </c>
      <c r="Y15" s="46" t="s">
        <v>65</v>
      </c>
      <c r="Z15" s="46"/>
      <c r="AA15" s="46"/>
      <c r="AB15" s="46"/>
      <c r="AC15" s="46"/>
      <c r="AD15" s="46"/>
      <c r="AE15" s="46"/>
      <c r="AF15" s="46"/>
      <c r="AG15" s="46"/>
      <c r="AH15" s="46"/>
      <c r="AI15" s="46"/>
      <c r="AJ15" s="46"/>
      <c r="AK15" s="46"/>
      <c r="AL15" s="46"/>
      <c r="AM15" s="46"/>
      <c r="AN15" s="46"/>
      <c r="AO15" s="46"/>
      <c r="AP15" s="46"/>
      <c r="AQ15" s="46"/>
      <c r="AR15" s="46"/>
      <c r="AS15" s="46"/>
      <c r="AT15" s="46"/>
      <c r="AU15" s="332"/>
      <c r="AV15" s="332"/>
      <c r="AW15" s="334"/>
      <c r="AX15" s="268"/>
      <c r="AY15" s="320"/>
      <c r="BA15" s="69" t="s">
        <v>28</v>
      </c>
      <c r="BB15" s="44" t="s">
        <v>56</v>
      </c>
      <c r="BC15" s="41">
        <v>800</v>
      </c>
      <c r="BD15" s="74">
        <f t="array" ref="BD15">_xlfn.IFS(BC15="","",BC15&gt;=700,350,BC15&lt;700,BC15-350)</f>
        <v>350</v>
      </c>
      <c r="BE15" s="75">
        <f t="array" ref="BE15">_xlfn.IFS(BC15="","",BC15&gt;700,BC15-350,BC15&lt;=700,350)</f>
        <v>450</v>
      </c>
    </row>
    <row r="16" spans="1:61" ht="30" customHeight="1" thickBot="1" x14ac:dyDescent="0.25">
      <c r="A16" s="238">
        <v>5</v>
      </c>
      <c r="B16" s="234"/>
      <c r="C16" s="235"/>
      <c r="D16" s="235"/>
      <c r="E16" s="235"/>
      <c r="F16" s="235"/>
      <c r="G16" s="330"/>
      <c r="H16" s="321" t="s">
        <v>87</v>
      </c>
      <c r="I16" s="322"/>
      <c r="J16" s="323"/>
      <c r="K16" s="7"/>
      <c r="L16" s="7"/>
      <c r="M16" s="7"/>
      <c r="N16" s="7"/>
      <c r="O16" s="8">
        <f>IF(COUNTA(H16:N16)=0,"",COUNTA(H16:N16))</f>
        <v>1</v>
      </c>
      <c r="P16" s="9" t="str">
        <f t="shared" ref="P16:AT16" si="13">IF(P$7="","",IF( HLOOKUP(P$7,$H$7:$N$37,2*$A16,FALSE)="","","○"))</f>
        <v/>
      </c>
      <c r="Q16" s="9" t="str">
        <f t="shared" si="13"/>
        <v/>
      </c>
      <c r="R16" s="9" t="str">
        <f t="shared" si="13"/>
        <v/>
      </c>
      <c r="S16" s="9" t="str">
        <f t="shared" si="13"/>
        <v/>
      </c>
      <c r="T16" s="9" t="str">
        <f t="shared" si="13"/>
        <v/>
      </c>
      <c r="U16" s="9" t="str">
        <f t="shared" si="13"/>
        <v>○</v>
      </c>
      <c r="V16" s="9" t="str">
        <f t="shared" si="13"/>
        <v/>
      </c>
      <c r="W16" s="9" t="str">
        <f t="shared" si="13"/>
        <v/>
      </c>
      <c r="X16" s="9" t="str">
        <f t="shared" si="13"/>
        <v/>
      </c>
      <c r="Y16" s="9" t="str">
        <f t="shared" si="13"/>
        <v/>
      </c>
      <c r="Z16" s="9" t="str">
        <f t="shared" si="13"/>
        <v/>
      </c>
      <c r="AA16" s="9" t="str">
        <f t="shared" si="13"/>
        <v/>
      </c>
      <c r="AB16" s="9" t="str">
        <f t="shared" si="13"/>
        <v>○</v>
      </c>
      <c r="AC16" s="9" t="str">
        <f t="shared" si="13"/>
        <v/>
      </c>
      <c r="AD16" s="9" t="str">
        <f t="shared" si="13"/>
        <v/>
      </c>
      <c r="AE16" s="9" t="str">
        <f t="shared" si="13"/>
        <v/>
      </c>
      <c r="AF16" s="9" t="str">
        <f t="shared" si="13"/>
        <v/>
      </c>
      <c r="AG16" s="9" t="str">
        <f t="shared" si="13"/>
        <v/>
      </c>
      <c r="AH16" s="9" t="str">
        <f t="shared" si="13"/>
        <v/>
      </c>
      <c r="AI16" s="9" t="str">
        <f t="shared" si="13"/>
        <v>○</v>
      </c>
      <c r="AJ16" s="9" t="str">
        <f t="shared" si="13"/>
        <v/>
      </c>
      <c r="AK16" s="9" t="str">
        <f t="shared" si="13"/>
        <v/>
      </c>
      <c r="AL16" s="9" t="str">
        <f t="shared" si="13"/>
        <v/>
      </c>
      <c r="AM16" s="9" t="str">
        <f t="shared" si="13"/>
        <v/>
      </c>
      <c r="AN16" s="9" t="str">
        <f t="shared" si="13"/>
        <v/>
      </c>
      <c r="AO16" s="9" t="str">
        <f t="shared" si="13"/>
        <v/>
      </c>
      <c r="AP16" s="9" t="str">
        <f t="shared" si="13"/>
        <v>○</v>
      </c>
      <c r="AQ16" s="9" t="str">
        <f t="shared" si="13"/>
        <v/>
      </c>
      <c r="AR16" s="9" t="str">
        <f t="shared" si="13"/>
        <v/>
      </c>
      <c r="AS16" s="9" t="str">
        <f t="shared" si="13"/>
        <v/>
      </c>
      <c r="AT16" s="9" t="str">
        <f t="shared" si="13"/>
        <v/>
      </c>
      <c r="AU16" s="331">
        <f t="shared" ref="AU16" si="14">COUNTA(P17:AT17)</f>
        <v>0</v>
      </c>
      <c r="AV16" s="331" t="str">
        <f>IF(COUNTIF(P17:AT17,"A")*BD$9+COUNTIF(P17:AT17,"B")*$BD$10+COUNTIF(P17:AT17,"C")*$BD$11+COUNTIF(P17:AT17,"D")*$BD$12+COUNTIF(P17:AT17,"E")*$BD$13+COUNTIF(P17:AT17,"F")*$BD$14+COUNTIF(P17:AT17,"G")*$BD$15+COUNTIF(P17:AT17,"H")*$BD$16+COUNTIF(P17:AT17,"I")*$BD$17+COUNTIF(P17:AT17,"J")*$BD$18+COUNTIF(P17:AT17,"K")*$BD$19+COUNTIF(P17:AT17,"L")*$BD$20+COUNTIF(P17:AT17,"M")*$BD$21+COUNTIF(P17:AT17,"N")*$BD$22+COUNTIF(P17:AT17,"O")*$BD$23+COUNTIF(P17:AT17,"P")*$BD$24+COUNTIF(P17:AT17,"Q")*$BD$25+COUNTIF(P17:AT17,"R")*$BD$26+COUNTIF(P17:AT17,"S")*$BD$27+COUNTIF(P17:AT17,"T")=0,"",COUNTIF(P17:AT17,"A")*BD$9+COUNTIF(P17:AT17,"B")*$BD$10+COUNTIF(P17:AT17,"C")*$BD$11+COUNTIF(P17:AT17,"D")*$BD$12+COUNTIF(P17:AT17,"E")*$BD$13+COUNTIF(P17:AT17,"F")*$BD$14+COUNTIF(P17:AT17,"G")*$BD$15+COUNTIF(P17:AT17,"H")*$BD$16+COUNTIF(P17:AT17,"I")*$BD$17+COUNTIF(P17:AT17,"J")*$BD$18+COUNTIF(P17:AT17,"K")*$BD$19+COUNTIF(P17:AT17,"L")*$BD$20+COUNTIF(P17:AT17,"M")*$BD$21+COUNTIF(P17:AT17,"N")*$BD$22+COUNTIF(P17:AT17,"O")*$BD$23+COUNTIF(P17:AT17,"P")*$BD$24+COUNTIF(P17:AT17,"Q")*$BD$25+COUNTIF(P17:AT17,"R")*$BD$26+COUNTIF(P17:AT17,"S")*$BD$27+COUNTIF(P17:AT17,"T")*$BD$28)</f>
        <v/>
      </c>
      <c r="AW16" s="333">
        <f t="shared" ref="AW16" si="15">AU16*AW$2</f>
        <v>0</v>
      </c>
      <c r="AX16" s="267" t="s">
        <v>91</v>
      </c>
      <c r="AY16" s="319"/>
      <c r="BA16" s="69" t="s">
        <v>29</v>
      </c>
      <c r="BB16" s="44" t="s">
        <v>57</v>
      </c>
      <c r="BC16" s="41">
        <v>750</v>
      </c>
      <c r="BD16" s="74">
        <f t="array" ref="BD16">_xlfn.IFS(BC16="","",BC16&gt;=700,350,BC16&lt;700,BC16-350)</f>
        <v>350</v>
      </c>
      <c r="BE16" s="75">
        <f t="array" ref="BE16">_xlfn.IFS(BC16="","",BC16&gt;700,BC16-350,BC16&lt;=700,350)</f>
        <v>400</v>
      </c>
    </row>
    <row r="17" spans="1:57" ht="30" customHeight="1" thickBot="1" x14ac:dyDescent="0.25">
      <c r="A17" s="238"/>
      <c r="B17" s="325"/>
      <c r="C17" s="326"/>
      <c r="D17" s="326"/>
      <c r="E17" s="327"/>
      <c r="F17" s="328" t="str">
        <f>IF(B17="","",DATEDIF(B17,BI$2,"y"))</f>
        <v/>
      </c>
      <c r="G17" s="329"/>
      <c r="H17" s="321" t="s">
        <v>87</v>
      </c>
      <c r="I17" s="322"/>
      <c r="J17" s="323"/>
      <c r="K17" s="255"/>
      <c r="L17" s="256"/>
      <c r="M17" s="256"/>
      <c r="N17" s="256"/>
      <c r="O17" s="257"/>
      <c r="P17" s="46"/>
      <c r="Q17" s="46"/>
      <c r="R17" s="46"/>
      <c r="S17" s="46"/>
      <c r="T17" s="46"/>
      <c r="U17" s="46"/>
      <c r="V17" s="46"/>
      <c r="W17" s="46"/>
      <c r="X17" s="46"/>
      <c r="Y17" s="46"/>
      <c r="Z17" s="46"/>
      <c r="AA17" s="46"/>
      <c r="AB17" s="46"/>
      <c r="AC17" s="46"/>
      <c r="AD17" s="46"/>
      <c r="AE17" s="46"/>
      <c r="AF17" s="46"/>
      <c r="AG17" s="46"/>
      <c r="AH17" s="46"/>
      <c r="AI17" s="46"/>
      <c r="AJ17" s="46"/>
      <c r="AK17" s="46"/>
      <c r="AL17" s="46"/>
      <c r="AM17" s="46"/>
      <c r="AN17" s="46"/>
      <c r="AO17" s="46"/>
      <c r="AP17" s="46"/>
      <c r="AQ17" s="46"/>
      <c r="AR17" s="46"/>
      <c r="AS17" s="46"/>
      <c r="AT17" s="46"/>
      <c r="AU17" s="332"/>
      <c r="AV17" s="332"/>
      <c r="AW17" s="334"/>
      <c r="AX17" s="268"/>
      <c r="AY17" s="320"/>
      <c r="BA17" s="70" t="s">
        <v>30</v>
      </c>
      <c r="BB17" s="44" t="s">
        <v>58</v>
      </c>
      <c r="BC17" s="41">
        <v>850</v>
      </c>
      <c r="BD17" s="74">
        <f t="array" ref="BD17">_xlfn.IFS(BC17="","",BC17&gt;=700,350,BC17&lt;700,BC17-350)</f>
        <v>350</v>
      </c>
      <c r="BE17" s="75">
        <f t="array" ref="BE17">_xlfn.IFS(BC17="","",BC17&gt;700,BC17-350,BC17&lt;=700,350)</f>
        <v>500</v>
      </c>
    </row>
    <row r="18" spans="1:57" ht="30" customHeight="1" thickBot="1" x14ac:dyDescent="0.25">
      <c r="A18" s="238">
        <v>6</v>
      </c>
      <c r="B18" s="234"/>
      <c r="C18" s="235"/>
      <c r="D18" s="235"/>
      <c r="E18" s="235"/>
      <c r="F18" s="235"/>
      <c r="G18" s="330"/>
      <c r="H18" s="6"/>
      <c r="I18" s="7"/>
      <c r="J18" s="7"/>
      <c r="K18" s="7"/>
      <c r="L18" s="7"/>
      <c r="M18" s="7"/>
      <c r="N18" s="7"/>
      <c r="O18" s="8" t="str">
        <f>IF(COUNTA(H18:N18)=0,"",COUNTA(H18:N18))</f>
        <v/>
      </c>
      <c r="P18" s="9" t="str">
        <f t="shared" ref="P18:AT18" si="16">IF(P$7="","",IF( HLOOKUP(P$7,$H$7:$N$37,2*$A18,FALSE)="","","○"))</f>
        <v/>
      </c>
      <c r="Q18" s="9" t="str">
        <f t="shared" si="16"/>
        <v/>
      </c>
      <c r="R18" s="9" t="str">
        <f t="shared" si="16"/>
        <v/>
      </c>
      <c r="S18" s="9" t="str">
        <f t="shared" si="16"/>
        <v/>
      </c>
      <c r="T18" s="9" t="str">
        <f t="shared" si="16"/>
        <v/>
      </c>
      <c r="U18" s="9" t="str">
        <f t="shared" si="16"/>
        <v/>
      </c>
      <c r="V18" s="9" t="str">
        <f t="shared" si="16"/>
        <v/>
      </c>
      <c r="W18" s="9" t="str">
        <f t="shared" si="16"/>
        <v/>
      </c>
      <c r="X18" s="9" t="str">
        <f t="shared" si="16"/>
        <v/>
      </c>
      <c r="Y18" s="9" t="str">
        <f t="shared" si="16"/>
        <v/>
      </c>
      <c r="Z18" s="9" t="str">
        <f t="shared" si="16"/>
        <v/>
      </c>
      <c r="AA18" s="9" t="str">
        <f t="shared" si="16"/>
        <v/>
      </c>
      <c r="AB18" s="9" t="str">
        <f t="shared" si="16"/>
        <v/>
      </c>
      <c r="AC18" s="9" t="str">
        <f t="shared" si="16"/>
        <v/>
      </c>
      <c r="AD18" s="9" t="str">
        <f t="shared" si="16"/>
        <v/>
      </c>
      <c r="AE18" s="9" t="str">
        <f t="shared" si="16"/>
        <v/>
      </c>
      <c r="AF18" s="9" t="str">
        <f t="shared" si="16"/>
        <v/>
      </c>
      <c r="AG18" s="9" t="str">
        <f t="shared" si="16"/>
        <v/>
      </c>
      <c r="AH18" s="9" t="str">
        <f t="shared" si="16"/>
        <v/>
      </c>
      <c r="AI18" s="9" t="str">
        <f t="shared" si="16"/>
        <v/>
      </c>
      <c r="AJ18" s="9" t="str">
        <f t="shared" si="16"/>
        <v/>
      </c>
      <c r="AK18" s="9" t="str">
        <f t="shared" si="16"/>
        <v/>
      </c>
      <c r="AL18" s="9" t="str">
        <f t="shared" si="16"/>
        <v/>
      </c>
      <c r="AM18" s="9" t="str">
        <f t="shared" si="16"/>
        <v/>
      </c>
      <c r="AN18" s="9" t="str">
        <f t="shared" si="16"/>
        <v/>
      </c>
      <c r="AO18" s="9" t="str">
        <f t="shared" si="16"/>
        <v/>
      </c>
      <c r="AP18" s="9" t="str">
        <f t="shared" si="16"/>
        <v/>
      </c>
      <c r="AQ18" s="9" t="str">
        <f t="shared" si="16"/>
        <v/>
      </c>
      <c r="AR18" s="9" t="str">
        <f t="shared" si="16"/>
        <v/>
      </c>
      <c r="AS18" s="9" t="str">
        <f t="shared" si="16"/>
        <v/>
      </c>
      <c r="AT18" s="9" t="str">
        <f t="shared" si="16"/>
        <v/>
      </c>
      <c r="AU18" s="331">
        <f t="shared" ref="AU18" si="17">COUNTA(P19:AT19)</f>
        <v>0</v>
      </c>
      <c r="AV18" s="331" t="str">
        <f>IF(COUNTIF(P19:AT19,"A")*BD$9+COUNTIF(P19:AT19,"B")*$BD$10+COUNTIF(P19:AT19,"C")*$BD$11+COUNTIF(P19:AT19,"D")*$BD$12+COUNTIF(P19:AT19,"E")*$BD$13+COUNTIF(P19:AT19,"F")*$BD$14+COUNTIF(P19:AT19,"G")*$BD$15+COUNTIF(P19:AT19,"H")*$BD$16+COUNTIF(P19:AT19,"I")*$BD$17+COUNTIF(P19:AT19,"J")*$BD$18+COUNTIF(P19:AT19,"K")*$BD$19+COUNTIF(P19:AT19,"L")*$BD$20+COUNTIF(P19:AT19,"M")*$BD$21+COUNTIF(P19:AT19,"N")*$BD$22+COUNTIF(P19:AT19,"O")*$BD$23+COUNTIF(P19:AT19,"P")*$BD$24+COUNTIF(P19:AT19,"Q")*$BD$25+COUNTIF(P19:AT19,"R")*$BD$26+COUNTIF(P19:AT19,"S")*$BD$27+COUNTIF(P19:AT19,"T")=0,"",COUNTIF(P19:AT19,"A")*BD$9+COUNTIF(P19:AT19,"B")*$BD$10+COUNTIF(P19:AT19,"C")*$BD$11+COUNTIF(P19:AT19,"D")*$BD$12+COUNTIF(P19:AT19,"E")*$BD$13+COUNTIF(P19:AT19,"F")*$BD$14+COUNTIF(P19:AT19,"G")*$BD$15+COUNTIF(P19:AT19,"H")*$BD$16+COUNTIF(P19:AT19,"I")*$BD$17+COUNTIF(P19:AT19,"J")*$BD$18+COUNTIF(P19:AT19,"K")*$BD$19+COUNTIF(P19:AT19,"L")*$BD$20+COUNTIF(P19:AT19,"M")*$BD$21+COUNTIF(P19:AT19,"N")*$BD$22+COUNTIF(P19:AT19,"O")*$BD$23+COUNTIF(P19:AT19,"P")*$BD$24+COUNTIF(P19:AT19,"Q")*$BD$25+COUNTIF(P19:AT19,"R")*$BD$26+COUNTIF(P19:AT19,"S")*$BD$27+COUNTIF(P19:AT19,"T")*$BD$28)</f>
        <v/>
      </c>
      <c r="AW18" s="333">
        <f t="shared" ref="AW18" si="18">AU18*AW$2</f>
        <v>0</v>
      </c>
      <c r="AX18" s="267"/>
      <c r="AY18" s="319"/>
      <c r="BA18" s="70" t="s">
        <v>31</v>
      </c>
      <c r="BB18" s="44" t="s">
        <v>59</v>
      </c>
      <c r="BC18" s="41">
        <v>800</v>
      </c>
      <c r="BD18" s="74">
        <f t="array" ref="BD18">_xlfn.IFS(BC18="","",BC18&gt;=700,350,BC18&lt;700,BC18-350)</f>
        <v>350</v>
      </c>
      <c r="BE18" s="75">
        <f t="array" ref="BE18">_xlfn.IFS(BC18="","",BC18&gt;700,BC18-350,BC18&lt;=700,350)</f>
        <v>450</v>
      </c>
    </row>
    <row r="19" spans="1:57" ht="30" customHeight="1" thickBot="1" x14ac:dyDescent="0.25">
      <c r="A19" s="238"/>
      <c r="B19" s="325"/>
      <c r="C19" s="326"/>
      <c r="D19" s="326"/>
      <c r="E19" s="327"/>
      <c r="F19" s="328" t="str">
        <f>IF(B19="","",DATEDIF(B19,BI$2,"y"))</f>
        <v/>
      </c>
      <c r="G19" s="329"/>
      <c r="H19" s="321" t="s">
        <v>87</v>
      </c>
      <c r="I19" s="322"/>
      <c r="J19" s="323"/>
      <c r="K19" s="255"/>
      <c r="L19" s="256"/>
      <c r="M19" s="256"/>
      <c r="N19" s="256"/>
      <c r="O19" s="257"/>
      <c r="P19" s="46"/>
      <c r="Q19" s="46"/>
      <c r="R19" s="46"/>
      <c r="S19" s="46"/>
      <c r="T19" s="46"/>
      <c r="U19" s="46"/>
      <c r="V19" s="46"/>
      <c r="W19" s="46"/>
      <c r="X19" s="46"/>
      <c r="Y19" s="46"/>
      <c r="Z19" s="46"/>
      <c r="AA19" s="46"/>
      <c r="AB19" s="46"/>
      <c r="AC19" s="46"/>
      <c r="AD19" s="46"/>
      <c r="AE19" s="46"/>
      <c r="AF19" s="46"/>
      <c r="AG19" s="46"/>
      <c r="AH19" s="46"/>
      <c r="AI19" s="46"/>
      <c r="AJ19" s="46"/>
      <c r="AK19" s="46"/>
      <c r="AL19" s="46"/>
      <c r="AM19" s="46"/>
      <c r="AN19" s="46"/>
      <c r="AO19" s="46"/>
      <c r="AP19" s="46"/>
      <c r="AQ19" s="46"/>
      <c r="AR19" s="46"/>
      <c r="AS19" s="46"/>
      <c r="AT19" s="46"/>
      <c r="AU19" s="332"/>
      <c r="AV19" s="332"/>
      <c r="AW19" s="334"/>
      <c r="AX19" s="268"/>
      <c r="AY19" s="320"/>
      <c r="BA19" s="70" t="s">
        <v>32</v>
      </c>
      <c r="BB19" s="44"/>
      <c r="BC19" s="41">
        <v>0</v>
      </c>
      <c r="BD19" s="74">
        <f t="array" ref="BD19">_xlfn.IFS(BC19="","",BC19&gt;=700,350,BC19&lt;700,BC19-350)</f>
        <v>-350</v>
      </c>
      <c r="BE19" s="75">
        <f t="array" ref="BE19">_xlfn.IFS(BC19="","",BC19&gt;700,BC19-350,BC19&lt;=700,350)</f>
        <v>350</v>
      </c>
    </row>
    <row r="20" spans="1:57" ht="30" customHeight="1" thickBot="1" x14ac:dyDescent="0.25">
      <c r="A20" s="238">
        <v>7</v>
      </c>
      <c r="B20" s="234"/>
      <c r="C20" s="235"/>
      <c r="D20" s="235"/>
      <c r="E20" s="235"/>
      <c r="F20" s="235"/>
      <c r="G20" s="330"/>
      <c r="H20" s="6"/>
      <c r="I20" s="7"/>
      <c r="J20" s="7"/>
      <c r="K20" s="7"/>
      <c r="L20" s="7"/>
      <c r="M20" s="7"/>
      <c r="N20" s="7"/>
      <c r="O20" s="8" t="str">
        <f>IF(COUNTA(H20:N20)=0,"",COUNTA(H20:N20))</f>
        <v/>
      </c>
      <c r="P20" s="9" t="str">
        <f t="shared" ref="P20:AT20" si="19">IF(P$7="","",IF( HLOOKUP(P$7,$H$7:$N$37,2*$A20,FALSE)="","","○"))</f>
        <v/>
      </c>
      <c r="Q20" s="9" t="str">
        <f t="shared" si="19"/>
        <v/>
      </c>
      <c r="R20" s="9" t="str">
        <f t="shared" si="19"/>
        <v/>
      </c>
      <c r="S20" s="9" t="str">
        <f t="shared" si="19"/>
        <v/>
      </c>
      <c r="T20" s="9" t="str">
        <f t="shared" si="19"/>
        <v/>
      </c>
      <c r="U20" s="9" t="str">
        <f t="shared" si="19"/>
        <v/>
      </c>
      <c r="V20" s="9" t="str">
        <f t="shared" si="19"/>
        <v/>
      </c>
      <c r="W20" s="9" t="str">
        <f t="shared" si="19"/>
        <v/>
      </c>
      <c r="X20" s="9" t="str">
        <f t="shared" si="19"/>
        <v/>
      </c>
      <c r="Y20" s="9" t="str">
        <f t="shared" si="19"/>
        <v/>
      </c>
      <c r="Z20" s="9" t="str">
        <f t="shared" si="19"/>
        <v/>
      </c>
      <c r="AA20" s="9" t="str">
        <f t="shared" si="19"/>
        <v/>
      </c>
      <c r="AB20" s="9" t="str">
        <f t="shared" si="19"/>
        <v/>
      </c>
      <c r="AC20" s="9" t="str">
        <f t="shared" si="19"/>
        <v/>
      </c>
      <c r="AD20" s="9" t="str">
        <f t="shared" si="19"/>
        <v/>
      </c>
      <c r="AE20" s="9" t="str">
        <f t="shared" si="19"/>
        <v/>
      </c>
      <c r="AF20" s="9" t="str">
        <f t="shared" si="19"/>
        <v/>
      </c>
      <c r="AG20" s="9" t="str">
        <f t="shared" si="19"/>
        <v/>
      </c>
      <c r="AH20" s="9" t="str">
        <f t="shared" si="19"/>
        <v/>
      </c>
      <c r="AI20" s="9" t="str">
        <f t="shared" si="19"/>
        <v/>
      </c>
      <c r="AJ20" s="9" t="str">
        <f t="shared" si="19"/>
        <v/>
      </c>
      <c r="AK20" s="9" t="str">
        <f t="shared" si="19"/>
        <v/>
      </c>
      <c r="AL20" s="9" t="str">
        <f t="shared" si="19"/>
        <v/>
      </c>
      <c r="AM20" s="9" t="str">
        <f t="shared" si="19"/>
        <v/>
      </c>
      <c r="AN20" s="9" t="str">
        <f t="shared" si="19"/>
        <v/>
      </c>
      <c r="AO20" s="9" t="str">
        <f t="shared" si="19"/>
        <v/>
      </c>
      <c r="AP20" s="9" t="str">
        <f t="shared" si="19"/>
        <v/>
      </c>
      <c r="AQ20" s="9" t="str">
        <f t="shared" si="19"/>
        <v/>
      </c>
      <c r="AR20" s="9" t="str">
        <f t="shared" si="19"/>
        <v/>
      </c>
      <c r="AS20" s="9" t="str">
        <f t="shared" si="19"/>
        <v/>
      </c>
      <c r="AT20" s="9" t="str">
        <f t="shared" si="19"/>
        <v/>
      </c>
      <c r="AU20" s="331">
        <f t="shared" ref="AU20" si="20">COUNTA(P21:AT21)</f>
        <v>0</v>
      </c>
      <c r="AV20" s="331" t="str">
        <f>IF(COUNTIF(P21:AT21,"A")*BD$9+COUNTIF(P21:AT21,"B")*$BD$10+COUNTIF(P21:AT21,"C")*$BD$11+COUNTIF(P21:AT21,"D")*$BD$12+COUNTIF(P21:AT21,"E")*$BD$13+COUNTIF(P21:AT21,"F")*$BD$14+COUNTIF(P21:AT21,"G")*$BD$15+COUNTIF(P21:AT21,"H")*$BD$16+COUNTIF(P21:AT21,"I")*$BD$17+COUNTIF(P21:AT21,"J")*$BD$18+COUNTIF(P21:AT21,"K")*$BD$19+COUNTIF(P21:AT21,"L")*$BD$20+COUNTIF(P21:AT21,"M")*$BD$21+COUNTIF(P21:AT21,"N")*$BD$22+COUNTIF(P21:AT21,"O")*$BD$23+COUNTIF(P21:AT21,"P")*$BD$24+COUNTIF(P21:AT21,"Q")*$BD$25+COUNTIF(P21:AT21,"R")*$BD$26+COUNTIF(P21:AT21,"S")*$BD$27+COUNTIF(P21:AT21,"T")=0,"",COUNTIF(P21:AT21,"A")*BD$9+COUNTIF(P21:AT21,"B")*$BD$10+COUNTIF(P21:AT21,"C")*$BD$11+COUNTIF(P21:AT21,"D")*$BD$12+COUNTIF(P21:AT21,"E")*$BD$13+COUNTIF(P21:AT21,"F")*$BD$14+COUNTIF(P21:AT21,"G")*$BD$15+COUNTIF(P21:AT21,"H")*$BD$16+COUNTIF(P21:AT21,"I")*$BD$17+COUNTIF(P21:AT21,"J")*$BD$18+COUNTIF(P21:AT21,"K")*$BD$19+COUNTIF(P21:AT21,"L")*$BD$20+COUNTIF(P21:AT21,"M")*$BD$21+COUNTIF(P21:AT21,"N")*$BD$22+COUNTIF(P21:AT21,"O")*$BD$23+COUNTIF(P21:AT21,"P")*$BD$24+COUNTIF(P21:AT21,"Q")*$BD$25+COUNTIF(P21:AT21,"R")*$BD$26+COUNTIF(P21:AT21,"S")*$BD$27+COUNTIF(P21:AT21,"T")*$BD$28)</f>
        <v/>
      </c>
      <c r="AW20" s="333">
        <f t="shared" ref="AW20" si="21">AU20*AW$2</f>
        <v>0</v>
      </c>
      <c r="AX20" s="267"/>
      <c r="AY20" s="319"/>
      <c r="BA20" s="70" t="s">
        <v>33</v>
      </c>
      <c r="BB20" s="44"/>
      <c r="BC20" s="41">
        <v>0</v>
      </c>
      <c r="BD20" s="74">
        <f t="array" ref="BD20">_xlfn.IFS(BC20="","",BC20&gt;=700,350,BC20&lt;700,BC20-350)</f>
        <v>-350</v>
      </c>
      <c r="BE20" s="75">
        <f t="array" ref="BE20">_xlfn.IFS(BC20="","",BC20&gt;700,BC20-350,BC20&lt;=700,350)</f>
        <v>350</v>
      </c>
    </row>
    <row r="21" spans="1:57" ht="30" customHeight="1" thickBot="1" x14ac:dyDescent="0.25">
      <c r="A21" s="238"/>
      <c r="B21" s="325"/>
      <c r="C21" s="326"/>
      <c r="D21" s="326"/>
      <c r="E21" s="327"/>
      <c r="F21" s="328" t="str">
        <f>IF(B21="","",DATEDIF(B21,BI$2,"y"))</f>
        <v/>
      </c>
      <c r="G21" s="329"/>
      <c r="H21" s="321" t="s">
        <v>87</v>
      </c>
      <c r="I21" s="322"/>
      <c r="J21" s="323"/>
      <c r="K21" s="255"/>
      <c r="L21" s="256"/>
      <c r="M21" s="256"/>
      <c r="N21" s="256"/>
      <c r="O21" s="257"/>
      <c r="P21" s="46"/>
      <c r="Q21" s="46"/>
      <c r="R21" s="46"/>
      <c r="S21" s="46"/>
      <c r="T21" s="46"/>
      <c r="U21" s="46"/>
      <c r="V21" s="46"/>
      <c r="W21" s="46"/>
      <c r="X21" s="46"/>
      <c r="Y21" s="46"/>
      <c r="Z21" s="46"/>
      <c r="AA21" s="46"/>
      <c r="AB21" s="46"/>
      <c r="AC21" s="46"/>
      <c r="AD21" s="46"/>
      <c r="AE21" s="46"/>
      <c r="AF21" s="46"/>
      <c r="AG21" s="46"/>
      <c r="AH21" s="46"/>
      <c r="AI21" s="46"/>
      <c r="AJ21" s="46"/>
      <c r="AK21" s="46"/>
      <c r="AL21" s="46"/>
      <c r="AM21" s="46"/>
      <c r="AN21" s="46"/>
      <c r="AO21" s="46"/>
      <c r="AP21" s="46"/>
      <c r="AQ21" s="46"/>
      <c r="AR21" s="46"/>
      <c r="AS21" s="46"/>
      <c r="AT21" s="46"/>
      <c r="AU21" s="332"/>
      <c r="AV21" s="332"/>
      <c r="AW21" s="334"/>
      <c r="AX21" s="268"/>
      <c r="AY21" s="320"/>
      <c r="BA21" s="70" t="s">
        <v>34</v>
      </c>
      <c r="BB21" s="44"/>
      <c r="BC21" s="41">
        <v>0</v>
      </c>
      <c r="BD21" s="74">
        <f t="array" ref="BD21">_xlfn.IFS(BC21="","",BC21&gt;=700,350,BC21&lt;700,BC21-350)</f>
        <v>-350</v>
      </c>
      <c r="BE21" s="75">
        <f t="array" ref="BE21">_xlfn.IFS(BC21="","",BC21&gt;700,BC21-350,BC21&lt;=700,350)</f>
        <v>350</v>
      </c>
    </row>
    <row r="22" spans="1:57" ht="30" customHeight="1" thickBot="1" x14ac:dyDescent="0.25">
      <c r="A22" s="238">
        <v>8</v>
      </c>
      <c r="B22" s="234"/>
      <c r="C22" s="235"/>
      <c r="D22" s="235"/>
      <c r="E22" s="235"/>
      <c r="F22" s="235"/>
      <c r="G22" s="330"/>
      <c r="H22" s="6"/>
      <c r="I22" s="7"/>
      <c r="J22" s="7"/>
      <c r="K22" s="7"/>
      <c r="L22" s="7"/>
      <c r="M22" s="7"/>
      <c r="N22" s="7"/>
      <c r="O22" s="8" t="str">
        <f>IF(COUNTA(H22:N22)=0,"",COUNTA(H22:N22))</f>
        <v/>
      </c>
      <c r="P22" s="9" t="str">
        <f t="shared" ref="P22:AT22" si="22">IF(P$7="","",IF( HLOOKUP(P$7,$H$7:$N$37,2*$A22,FALSE)="","","○"))</f>
        <v/>
      </c>
      <c r="Q22" s="9" t="str">
        <f t="shared" si="22"/>
        <v/>
      </c>
      <c r="R22" s="9" t="str">
        <f t="shared" si="22"/>
        <v/>
      </c>
      <c r="S22" s="9" t="str">
        <f t="shared" si="22"/>
        <v/>
      </c>
      <c r="T22" s="9" t="str">
        <f t="shared" si="22"/>
        <v/>
      </c>
      <c r="U22" s="9" t="str">
        <f t="shared" si="22"/>
        <v/>
      </c>
      <c r="V22" s="9" t="str">
        <f t="shared" si="22"/>
        <v/>
      </c>
      <c r="W22" s="9" t="str">
        <f t="shared" si="22"/>
        <v/>
      </c>
      <c r="X22" s="9" t="str">
        <f t="shared" si="22"/>
        <v/>
      </c>
      <c r="Y22" s="9" t="str">
        <f t="shared" si="22"/>
        <v/>
      </c>
      <c r="Z22" s="9" t="str">
        <f t="shared" si="22"/>
        <v/>
      </c>
      <c r="AA22" s="9" t="str">
        <f t="shared" si="22"/>
        <v/>
      </c>
      <c r="AB22" s="9" t="str">
        <f t="shared" si="22"/>
        <v/>
      </c>
      <c r="AC22" s="9" t="str">
        <f t="shared" si="22"/>
        <v/>
      </c>
      <c r="AD22" s="9" t="str">
        <f t="shared" si="22"/>
        <v/>
      </c>
      <c r="AE22" s="9" t="str">
        <f t="shared" si="22"/>
        <v/>
      </c>
      <c r="AF22" s="9" t="str">
        <f t="shared" si="22"/>
        <v/>
      </c>
      <c r="AG22" s="9" t="str">
        <f t="shared" si="22"/>
        <v/>
      </c>
      <c r="AH22" s="9" t="str">
        <f t="shared" si="22"/>
        <v/>
      </c>
      <c r="AI22" s="9" t="str">
        <f t="shared" si="22"/>
        <v/>
      </c>
      <c r="AJ22" s="9" t="str">
        <f t="shared" si="22"/>
        <v/>
      </c>
      <c r="AK22" s="9" t="str">
        <f t="shared" si="22"/>
        <v/>
      </c>
      <c r="AL22" s="9" t="str">
        <f t="shared" si="22"/>
        <v/>
      </c>
      <c r="AM22" s="9" t="str">
        <f t="shared" si="22"/>
        <v/>
      </c>
      <c r="AN22" s="9" t="str">
        <f t="shared" si="22"/>
        <v/>
      </c>
      <c r="AO22" s="9" t="str">
        <f t="shared" si="22"/>
        <v/>
      </c>
      <c r="AP22" s="9" t="str">
        <f t="shared" si="22"/>
        <v/>
      </c>
      <c r="AQ22" s="9" t="str">
        <f t="shared" si="22"/>
        <v/>
      </c>
      <c r="AR22" s="9" t="str">
        <f t="shared" si="22"/>
        <v/>
      </c>
      <c r="AS22" s="9" t="str">
        <f t="shared" si="22"/>
        <v/>
      </c>
      <c r="AT22" s="9" t="str">
        <f t="shared" si="22"/>
        <v/>
      </c>
      <c r="AU22" s="331">
        <f t="shared" ref="AU22" si="23">COUNTA(P23:AT23)</f>
        <v>0</v>
      </c>
      <c r="AV22" s="331" t="str">
        <f>IF(COUNTIF(P23:AT23,"A")*BD$9+COUNTIF(P23:AT23,"B")*$BD$10+COUNTIF(P23:AT23,"C")*$BD$11+COUNTIF(P23:AT23,"D")*$BD$12+COUNTIF(P23:AT23,"E")*$BD$13+COUNTIF(P23:AT23,"F")*$BD$14+COUNTIF(P23:AT23,"G")*$BD$15+COUNTIF(P23:AT23,"H")*$BD$16+COUNTIF(P23:AT23,"I")*$BD$17+COUNTIF(P23:AT23,"J")*$BD$18+COUNTIF(P23:AT23,"K")*$BD$19+COUNTIF(P23:AT23,"L")*$BD$20+COUNTIF(P23:AT23,"M")*$BD$21+COUNTIF(P23:AT23,"N")*$BD$22+COUNTIF(P23:AT23,"O")*$BD$23+COUNTIF(P23:AT23,"P")*$BD$24+COUNTIF(P23:AT23,"Q")*$BD$25+COUNTIF(P23:AT23,"R")*$BD$26+COUNTIF(P23:AT23,"S")*$BD$27+COUNTIF(P23:AT23,"T")=0,"",COUNTIF(P23:AT23,"A")*BD$9+COUNTIF(P23:AT23,"B")*$BD$10+COUNTIF(P23:AT23,"C")*$BD$11+COUNTIF(P23:AT23,"D")*$BD$12+COUNTIF(P23:AT23,"E")*$BD$13+COUNTIF(P23:AT23,"F")*$BD$14+COUNTIF(P23:AT23,"G")*$BD$15+COUNTIF(P23:AT23,"H")*$BD$16+COUNTIF(P23:AT23,"I")*$BD$17+COUNTIF(P23:AT23,"J")*$BD$18+COUNTIF(P23:AT23,"K")*$BD$19+COUNTIF(P23:AT23,"L")*$BD$20+COUNTIF(P23:AT23,"M")*$BD$21+COUNTIF(P23:AT23,"N")*$BD$22+COUNTIF(P23:AT23,"O")*$BD$23+COUNTIF(P23:AT23,"P")*$BD$24+COUNTIF(P23:AT23,"Q")*$BD$25+COUNTIF(P23:AT23,"R")*$BD$26+COUNTIF(P23:AT23,"S")*$BD$27+COUNTIF(P23:AT23,"T")*$BD$28)</f>
        <v/>
      </c>
      <c r="AW22" s="333">
        <f t="shared" ref="AW22" si="24">AU22*AW$2</f>
        <v>0</v>
      </c>
      <c r="AX22" s="267"/>
      <c r="AY22" s="319"/>
      <c r="BA22" s="70" t="s">
        <v>35</v>
      </c>
      <c r="BB22" s="44"/>
      <c r="BC22" s="41">
        <v>0</v>
      </c>
      <c r="BD22" s="74">
        <f t="array" ref="BD22">_xlfn.IFS(BC22="","",BC22&gt;=700,350,BC22&lt;700,BC22-350)</f>
        <v>-350</v>
      </c>
      <c r="BE22" s="75">
        <f t="array" ref="BE22">_xlfn.IFS(BC22="","",BC22&gt;700,BC22-350,BC22&lt;=700,350)</f>
        <v>350</v>
      </c>
    </row>
    <row r="23" spans="1:57" ht="30" customHeight="1" thickBot="1" x14ac:dyDescent="0.25">
      <c r="A23" s="238"/>
      <c r="B23" s="325"/>
      <c r="C23" s="326"/>
      <c r="D23" s="326"/>
      <c r="E23" s="327"/>
      <c r="F23" s="328" t="str">
        <f>IF(B23="","",DATEDIF(B23,BI$2,"y"))</f>
        <v/>
      </c>
      <c r="G23" s="329"/>
      <c r="H23" s="321" t="s">
        <v>87</v>
      </c>
      <c r="I23" s="322"/>
      <c r="J23" s="323"/>
      <c r="K23" s="255"/>
      <c r="L23" s="256"/>
      <c r="M23" s="256"/>
      <c r="N23" s="256"/>
      <c r="O23" s="257"/>
      <c r="P23" s="46"/>
      <c r="Q23" s="46"/>
      <c r="R23" s="46"/>
      <c r="S23" s="46"/>
      <c r="T23" s="46"/>
      <c r="U23" s="46"/>
      <c r="V23" s="46"/>
      <c r="W23" s="46"/>
      <c r="X23" s="46"/>
      <c r="Y23" s="46"/>
      <c r="Z23" s="46"/>
      <c r="AA23" s="46"/>
      <c r="AB23" s="46"/>
      <c r="AC23" s="46"/>
      <c r="AD23" s="46"/>
      <c r="AE23" s="46"/>
      <c r="AF23" s="46"/>
      <c r="AG23" s="46"/>
      <c r="AH23" s="46"/>
      <c r="AI23" s="46"/>
      <c r="AJ23" s="46"/>
      <c r="AK23" s="46"/>
      <c r="AL23" s="46"/>
      <c r="AM23" s="46"/>
      <c r="AN23" s="46"/>
      <c r="AO23" s="46"/>
      <c r="AP23" s="46"/>
      <c r="AQ23" s="46"/>
      <c r="AR23" s="46"/>
      <c r="AS23" s="46"/>
      <c r="AT23" s="46"/>
      <c r="AU23" s="332"/>
      <c r="AV23" s="332"/>
      <c r="AW23" s="334"/>
      <c r="AX23" s="268"/>
      <c r="AY23" s="320"/>
      <c r="BA23" s="70" t="s">
        <v>36</v>
      </c>
      <c r="BB23" s="44"/>
      <c r="BC23" s="41">
        <v>0</v>
      </c>
      <c r="BD23" s="74">
        <f t="array" ref="BD23">_xlfn.IFS(BC23="","",BC23&gt;=700,350,BC23&lt;700,BC23-350)</f>
        <v>-350</v>
      </c>
      <c r="BE23" s="75">
        <f t="array" ref="BE23">_xlfn.IFS(BC23="","",BC23&gt;700,BC23-350,BC23&lt;=700,350)</f>
        <v>350</v>
      </c>
    </row>
    <row r="24" spans="1:57" ht="30" customHeight="1" thickBot="1" x14ac:dyDescent="0.25">
      <c r="A24" s="238">
        <v>9</v>
      </c>
      <c r="B24" s="234"/>
      <c r="C24" s="235"/>
      <c r="D24" s="235"/>
      <c r="E24" s="235"/>
      <c r="F24" s="235"/>
      <c r="G24" s="330"/>
      <c r="H24" s="6"/>
      <c r="I24" s="7"/>
      <c r="J24" s="7"/>
      <c r="K24" s="7"/>
      <c r="L24" s="7"/>
      <c r="M24" s="7"/>
      <c r="N24" s="7"/>
      <c r="O24" s="8" t="str">
        <f>IF(COUNTA(H24:N24)=0,"",COUNTA(H24:N24))</f>
        <v/>
      </c>
      <c r="P24" s="9" t="str">
        <f t="shared" ref="P24:AT24" si="25">IF(P$7="","",IF( HLOOKUP(P$7,$H$7:$N$37,2*$A24,FALSE)="","","○"))</f>
        <v/>
      </c>
      <c r="Q24" s="9" t="str">
        <f t="shared" si="25"/>
        <v/>
      </c>
      <c r="R24" s="9" t="str">
        <f t="shared" si="25"/>
        <v/>
      </c>
      <c r="S24" s="9" t="str">
        <f t="shared" si="25"/>
        <v/>
      </c>
      <c r="T24" s="9" t="str">
        <f t="shared" si="25"/>
        <v/>
      </c>
      <c r="U24" s="9" t="str">
        <f t="shared" si="25"/>
        <v/>
      </c>
      <c r="V24" s="9" t="str">
        <f t="shared" si="25"/>
        <v/>
      </c>
      <c r="W24" s="9" t="str">
        <f t="shared" si="25"/>
        <v/>
      </c>
      <c r="X24" s="9" t="str">
        <f t="shared" si="25"/>
        <v/>
      </c>
      <c r="Y24" s="9" t="str">
        <f t="shared" si="25"/>
        <v/>
      </c>
      <c r="Z24" s="9" t="str">
        <f t="shared" si="25"/>
        <v/>
      </c>
      <c r="AA24" s="9" t="str">
        <f t="shared" si="25"/>
        <v/>
      </c>
      <c r="AB24" s="9" t="str">
        <f t="shared" si="25"/>
        <v/>
      </c>
      <c r="AC24" s="9" t="str">
        <f t="shared" si="25"/>
        <v/>
      </c>
      <c r="AD24" s="9" t="str">
        <f t="shared" si="25"/>
        <v/>
      </c>
      <c r="AE24" s="9" t="str">
        <f t="shared" si="25"/>
        <v/>
      </c>
      <c r="AF24" s="9" t="str">
        <f t="shared" si="25"/>
        <v/>
      </c>
      <c r="AG24" s="9" t="str">
        <f t="shared" si="25"/>
        <v/>
      </c>
      <c r="AH24" s="9" t="str">
        <f t="shared" si="25"/>
        <v/>
      </c>
      <c r="AI24" s="9" t="str">
        <f t="shared" si="25"/>
        <v/>
      </c>
      <c r="AJ24" s="9" t="str">
        <f t="shared" si="25"/>
        <v/>
      </c>
      <c r="AK24" s="9" t="str">
        <f t="shared" si="25"/>
        <v/>
      </c>
      <c r="AL24" s="9" t="str">
        <f t="shared" si="25"/>
        <v/>
      </c>
      <c r="AM24" s="9" t="str">
        <f t="shared" si="25"/>
        <v/>
      </c>
      <c r="AN24" s="9" t="str">
        <f t="shared" si="25"/>
        <v/>
      </c>
      <c r="AO24" s="9" t="str">
        <f t="shared" si="25"/>
        <v/>
      </c>
      <c r="AP24" s="9" t="str">
        <f t="shared" si="25"/>
        <v/>
      </c>
      <c r="AQ24" s="9" t="str">
        <f t="shared" si="25"/>
        <v/>
      </c>
      <c r="AR24" s="9" t="str">
        <f t="shared" si="25"/>
        <v/>
      </c>
      <c r="AS24" s="9" t="str">
        <f t="shared" si="25"/>
        <v/>
      </c>
      <c r="AT24" s="9" t="str">
        <f t="shared" si="25"/>
        <v/>
      </c>
      <c r="AU24" s="331">
        <f t="shared" ref="AU24" si="26">COUNTA(P25:AT25)</f>
        <v>0</v>
      </c>
      <c r="AV24" s="331" t="str">
        <f>IF(COUNTIF(P25:AT25,"A")*BD$9+COUNTIF(P25:AT25,"B")*$BD$10+COUNTIF(P25:AT25,"C")*$BD$11+COUNTIF(P25:AT25,"D")*$BD$12+COUNTIF(P25:AT25,"E")*$BD$13+COUNTIF(P25:AT25,"F")*$BD$14+COUNTIF(P25:AT25,"G")*$BD$15+COUNTIF(P25:AT25,"H")*$BD$16+COUNTIF(P25:AT25,"I")*$BD$17+COUNTIF(P25:AT25,"J")*$BD$18+COUNTIF(P25:AT25,"K")*$BD$19+COUNTIF(P25:AT25,"L")*$BD$20+COUNTIF(P25:AT25,"M")*$BD$21+COUNTIF(P25:AT25,"N")*$BD$22+COUNTIF(P25:AT25,"O")*$BD$23+COUNTIF(P25:AT25,"P")*$BD$24+COUNTIF(P25:AT25,"Q")*$BD$25+COUNTIF(P25:AT25,"R")*$BD$26+COUNTIF(P25:AT25,"S")*$BD$27+COUNTIF(P25:AT25,"T")=0,"",COUNTIF(P25:AT25,"A")*BD$9+COUNTIF(P25:AT25,"B")*$BD$10+COUNTIF(P25:AT25,"C")*$BD$11+COUNTIF(P25:AT25,"D")*$BD$12+COUNTIF(P25:AT25,"E")*$BD$13+COUNTIF(P25:AT25,"F")*$BD$14+COUNTIF(P25:AT25,"G")*$BD$15+COUNTIF(P25:AT25,"H")*$BD$16+COUNTIF(P25:AT25,"I")*$BD$17+COUNTIF(P25:AT25,"J")*$BD$18+COUNTIF(P25:AT25,"K")*$BD$19+COUNTIF(P25:AT25,"L")*$BD$20+COUNTIF(P25:AT25,"M")*$BD$21+COUNTIF(P25:AT25,"N")*$BD$22+COUNTIF(P25:AT25,"O")*$BD$23+COUNTIF(P25:AT25,"P")*$BD$24+COUNTIF(P25:AT25,"Q")*$BD$25+COUNTIF(P25:AT25,"R")*$BD$26+COUNTIF(P25:AT25,"S")*$BD$27+COUNTIF(P25:AT25,"T")*$BD$28)</f>
        <v/>
      </c>
      <c r="AW24" s="333">
        <f t="shared" ref="AW24" si="27">AU24*AW$2</f>
        <v>0</v>
      </c>
      <c r="AX24" s="267"/>
      <c r="AY24" s="319"/>
      <c r="BA24" s="70" t="s">
        <v>37</v>
      </c>
      <c r="BB24" s="44"/>
      <c r="BC24" s="41">
        <v>0</v>
      </c>
      <c r="BD24" s="74">
        <f t="array" ref="BD24">_xlfn.IFS(BC24="","",BC24&gt;=700,350,BC24&lt;700,BC24-350)</f>
        <v>-350</v>
      </c>
      <c r="BE24" s="75">
        <f t="array" ref="BE24">_xlfn.IFS(BC24="","",BC24&gt;700,BC24-350,BC24&lt;=700,350)</f>
        <v>350</v>
      </c>
    </row>
    <row r="25" spans="1:57" ht="30" customHeight="1" thickBot="1" x14ac:dyDescent="0.25">
      <c r="A25" s="238"/>
      <c r="B25" s="325"/>
      <c r="C25" s="326"/>
      <c r="D25" s="326"/>
      <c r="E25" s="327"/>
      <c r="F25" s="328" t="str">
        <f>IF(B25="","",DATEDIF(B25,BI$2,"y"))</f>
        <v/>
      </c>
      <c r="G25" s="329"/>
      <c r="H25" s="321" t="s">
        <v>87</v>
      </c>
      <c r="I25" s="322"/>
      <c r="J25" s="323"/>
      <c r="K25" s="255"/>
      <c r="L25" s="256"/>
      <c r="M25" s="256"/>
      <c r="N25" s="256"/>
      <c r="O25" s="257"/>
      <c r="P25" s="46"/>
      <c r="Q25" s="46"/>
      <c r="R25" s="46"/>
      <c r="S25" s="46"/>
      <c r="T25" s="46"/>
      <c r="U25" s="46"/>
      <c r="V25" s="46"/>
      <c r="W25" s="46"/>
      <c r="X25" s="46"/>
      <c r="Y25" s="46"/>
      <c r="Z25" s="46"/>
      <c r="AA25" s="46"/>
      <c r="AB25" s="46"/>
      <c r="AC25" s="46"/>
      <c r="AD25" s="46"/>
      <c r="AE25" s="46"/>
      <c r="AF25" s="46"/>
      <c r="AG25" s="46"/>
      <c r="AH25" s="46"/>
      <c r="AI25" s="46"/>
      <c r="AJ25" s="46"/>
      <c r="AK25" s="46"/>
      <c r="AL25" s="46"/>
      <c r="AM25" s="46"/>
      <c r="AN25" s="46"/>
      <c r="AO25" s="46"/>
      <c r="AP25" s="46"/>
      <c r="AQ25" s="46"/>
      <c r="AR25" s="46"/>
      <c r="AS25" s="46"/>
      <c r="AT25" s="46"/>
      <c r="AU25" s="332"/>
      <c r="AV25" s="332"/>
      <c r="AW25" s="334"/>
      <c r="AX25" s="268"/>
      <c r="AY25" s="320"/>
      <c r="BA25" s="70" t="s">
        <v>61</v>
      </c>
      <c r="BB25" s="44"/>
      <c r="BC25" s="41">
        <v>0</v>
      </c>
      <c r="BD25" s="74">
        <f t="array" ref="BD25">_xlfn.IFS(BC25="","",BC25&gt;=700,350,BC25&lt;700,BC25-350)</f>
        <v>-350</v>
      </c>
      <c r="BE25" s="75">
        <f t="array" ref="BE25">_xlfn.IFS(BC25="","",BC25&gt;700,BC25-350,BC25&lt;=700,350)</f>
        <v>350</v>
      </c>
    </row>
    <row r="26" spans="1:57" ht="30" customHeight="1" thickBot="1" x14ac:dyDescent="0.25">
      <c r="A26" s="238">
        <v>10</v>
      </c>
      <c r="B26" s="234"/>
      <c r="C26" s="235"/>
      <c r="D26" s="235"/>
      <c r="E26" s="235"/>
      <c r="F26" s="235"/>
      <c r="G26" s="330"/>
      <c r="H26" s="6"/>
      <c r="I26" s="7"/>
      <c r="J26" s="7"/>
      <c r="K26" s="7"/>
      <c r="L26" s="7"/>
      <c r="M26" s="7"/>
      <c r="N26" s="7"/>
      <c r="O26" s="8" t="str">
        <f>IF(COUNTA(H26:N26)=0,"",COUNTA(H26:N26))</f>
        <v/>
      </c>
      <c r="P26" s="9" t="str">
        <f t="shared" ref="P26:AT26" si="28">IF(P$7="","",IF( HLOOKUP(P$7,$H$7:$N$37,2*$A26,FALSE)="","","○"))</f>
        <v/>
      </c>
      <c r="Q26" s="9" t="str">
        <f t="shared" si="28"/>
        <v/>
      </c>
      <c r="R26" s="9" t="str">
        <f t="shared" si="28"/>
        <v/>
      </c>
      <c r="S26" s="9" t="str">
        <f t="shared" si="28"/>
        <v/>
      </c>
      <c r="T26" s="9" t="str">
        <f t="shared" si="28"/>
        <v/>
      </c>
      <c r="U26" s="9" t="str">
        <f t="shared" si="28"/>
        <v/>
      </c>
      <c r="V26" s="9" t="str">
        <f t="shared" si="28"/>
        <v/>
      </c>
      <c r="W26" s="9" t="str">
        <f t="shared" si="28"/>
        <v/>
      </c>
      <c r="X26" s="9" t="str">
        <f t="shared" si="28"/>
        <v/>
      </c>
      <c r="Y26" s="9" t="str">
        <f t="shared" si="28"/>
        <v/>
      </c>
      <c r="Z26" s="9" t="str">
        <f t="shared" si="28"/>
        <v/>
      </c>
      <c r="AA26" s="9" t="str">
        <f t="shared" si="28"/>
        <v/>
      </c>
      <c r="AB26" s="9" t="str">
        <f t="shared" si="28"/>
        <v/>
      </c>
      <c r="AC26" s="9" t="str">
        <f t="shared" si="28"/>
        <v/>
      </c>
      <c r="AD26" s="9" t="str">
        <f t="shared" si="28"/>
        <v/>
      </c>
      <c r="AE26" s="9" t="str">
        <f t="shared" si="28"/>
        <v/>
      </c>
      <c r="AF26" s="9" t="str">
        <f t="shared" si="28"/>
        <v/>
      </c>
      <c r="AG26" s="9" t="str">
        <f t="shared" si="28"/>
        <v/>
      </c>
      <c r="AH26" s="9" t="str">
        <f t="shared" si="28"/>
        <v/>
      </c>
      <c r="AI26" s="9" t="str">
        <f t="shared" si="28"/>
        <v/>
      </c>
      <c r="AJ26" s="9" t="str">
        <f t="shared" si="28"/>
        <v/>
      </c>
      <c r="AK26" s="9" t="str">
        <f t="shared" si="28"/>
        <v/>
      </c>
      <c r="AL26" s="9" t="str">
        <f t="shared" si="28"/>
        <v/>
      </c>
      <c r="AM26" s="9" t="str">
        <f t="shared" si="28"/>
        <v/>
      </c>
      <c r="AN26" s="9" t="str">
        <f t="shared" si="28"/>
        <v/>
      </c>
      <c r="AO26" s="9" t="str">
        <f t="shared" si="28"/>
        <v/>
      </c>
      <c r="AP26" s="9" t="str">
        <f t="shared" si="28"/>
        <v/>
      </c>
      <c r="AQ26" s="9" t="str">
        <f t="shared" si="28"/>
        <v/>
      </c>
      <c r="AR26" s="9" t="str">
        <f t="shared" si="28"/>
        <v/>
      </c>
      <c r="AS26" s="9" t="str">
        <f t="shared" si="28"/>
        <v/>
      </c>
      <c r="AT26" s="9" t="str">
        <f t="shared" si="28"/>
        <v/>
      </c>
      <c r="AU26" s="331">
        <f t="shared" ref="AU26" si="29">COUNTA(P27:AT27)</f>
        <v>0</v>
      </c>
      <c r="AV26" s="331" t="str">
        <f>IF(COUNTIF(P27:AT27,"A")*BD$9+COUNTIF(P27:AT27,"B")*$BD$10+COUNTIF(P27:AT27,"C")*$BD$11+COUNTIF(P27:AT27,"D")*$BD$12+COUNTIF(P27:AT27,"E")*$BD$13+COUNTIF(P27:AT27,"F")*$BD$14+COUNTIF(P27:AT27,"G")*$BD$15+COUNTIF(P27:AT27,"H")*$BD$16+COUNTIF(P27:AT27,"I")*$BD$17+COUNTIF(P27:AT27,"J")*$BD$18+COUNTIF(P27:AT27,"K")*$BD$19+COUNTIF(P27:AT27,"L")*$BD$20+COUNTIF(P27:AT27,"M")*$BD$21+COUNTIF(P27:AT27,"N")*$BD$22+COUNTIF(P27:AT27,"O")*$BD$23+COUNTIF(P27:AT27,"P")*$BD$24+COUNTIF(P27:AT27,"Q")*$BD$25+COUNTIF(P27:AT27,"R")*$BD$26+COUNTIF(P27:AT27,"S")*$BD$27+COUNTIF(P27:AT27,"T")=0,"",COUNTIF(P27:AT27,"A")*BD$9+COUNTIF(P27:AT27,"B")*$BD$10+COUNTIF(P27:AT27,"C")*$BD$11+COUNTIF(P27:AT27,"D")*$BD$12+COUNTIF(P27:AT27,"E")*$BD$13+COUNTIF(P27:AT27,"F")*$BD$14+COUNTIF(P27:AT27,"G")*$BD$15+COUNTIF(P27:AT27,"H")*$BD$16+COUNTIF(P27:AT27,"I")*$BD$17+COUNTIF(P27:AT27,"J")*$BD$18+COUNTIF(P27:AT27,"K")*$BD$19+COUNTIF(P27:AT27,"L")*$BD$20+COUNTIF(P27:AT27,"M")*$BD$21+COUNTIF(P27:AT27,"N")*$BD$22+COUNTIF(P27:AT27,"O")*$BD$23+COUNTIF(P27:AT27,"P")*$BD$24+COUNTIF(P27:AT27,"Q")*$BD$25+COUNTIF(P27:AT27,"R")*$BD$26+COUNTIF(P27:AT27,"S")*$BD$27+COUNTIF(P27:AT27,"T")*$BD$28)</f>
        <v/>
      </c>
      <c r="AW26" s="333">
        <f t="shared" ref="AW26" si="30">AU26*AW$2</f>
        <v>0</v>
      </c>
      <c r="AX26" s="267"/>
      <c r="AY26" s="319"/>
      <c r="BA26" s="70" t="s">
        <v>62</v>
      </c>
      <c r="BB26" s="44"/>
      <c r="BC26" s="41">
        <v>0</v>
      </c>
      <c r="BD26" s="74">
        <f t="array" ref="BD26">_xlfn.IFS(BC26="","",BC26&gt;=700,350,BC26&lt;700,BC26-350)</f>
        <v>-350</v>
      </c>
      <c r="BE26" s="75">
        <f t="array" ref="BE26">_xlfn.IFS(BC26="","",BC26&gt;700,BC26-350,BC26&lt;=700,350)</f>
        <v>350</v>
      </c>
    </row>
    <row r="27" spans="1:57" ht="30" customHeight="1" thickBot="1" x14ac:dyDescent="0.25">
      <c r="A27" s="238"/>
      <c r="B27" s="325"/>
      <c r="C27" s="326"/>
      <c r="D27" s="326"/>
      <c r="E27" s="327"/>
      <c r="F27" s="328" t="str">
        <f>IF(B27="","",DATEDIF(B27,BI$2,"y"))</f>
        <v/>
      </c>
      <c r="G27" s="329"/>
      <c r="H27" s="321" t="s">
        <v>87</v>
      </c>
      <c r="I27" s="322"/>
      <c r="J27" s="323"/>
      <c r="K27" s="255"/>
      <c r="L27" s="256"/>
      <c r="M27" s="256"/>
      <c r="N27" s="256"/>
      <c r="O27" s="257"/>
      <c r="P27" s="46"/>
      <c r="Q27" s="46"/>
      <c r="R27" s="46"/>
      <c r="S27" s="46"/>
      <c r="T27" s="46"/>
      <c r="U27" s="46"/>
      <c r="V27" s="46"/>
      <c r="W27" s="46"/>
      <c r="X27" s="46"/>
      <c r="Y27" s="46"/>
      <c r="Z27" s="46"/>
      <c r="AA27" s="46"/>
      <c r="AB27" s="46"/>
      <c r="AC27" s="46"/>
      <c r="AD27" s="46"/>
      <c r="AE27" s="46"/>
      <c r="AF27" s="46"/>
      <c r="AG27" s="46"/>
      <c r="AH27" s="46"/>
      <c r="AI27" s="46"/>
      <c r="AJ27" s="46"/>
      <c r="AK27" s="46"/>
      <c r="AL27" s="46"/>
      <c r="AM27" s="46"/>
      <c r="AN27" s="46"/>
      <c r="AO27" s="46"/>
      <c r="AP27" s="46"/>
      <c r="AQ27" s="46"/>
      <c r="AR27" s="46"/>
      <c r="AS27" s="46"/>
      <c r="AT27" s="46"/>
      <c r="AU27" s="332"/>
      <c r="AV27" s="332"/>
      <c r="AW27" s="334"/>
      <c r="AX27" s="268"/>
      <c r="AY27" s="320"/>
      <c r="BA27" s="70" t="s">
        <v>63</v>
      </c>
      <c r="BB27" s="44"/>
      <c r="BC27" s="41">
        <v>0</v>
      </c>
      <c r="BD27" s="74">
        <f t="array" ref="BD27">_xlfn.IFS(BC27="","",BC27&gt;=700,350,BC27&lt;700,BC27-350)</f>
        <v>-350</v>
      </c>
      <c r="BE27" s="75">
        <f t="array" ref="BE27">_xlfn.IFS(BC27="","",BC27&gt;700,BC27-350,BC27&lt;=700,350)</f>
        <v>350</v>
      </c>
    </row>
    <row r="28" spans="1:57" ht="30" customHeight="1" thickBot="1" x14ac:dyDescent="0.25">
      <c r="A28" s="238">
        <v>11</v>
      </c>
      <c r="B28" s="234"/>
      <c r="C28" s="235"/>
      <c r="D28" s="235"/>
      <c r="E28" s="235"/>
      <c r="F28" s="235"/>
      <c r="G28" s="330"/>
      <c r="H28" s="6"/>
      <c r="I28" s="7"/>
      <c r="J28" s="7"/>
      <c r="K28" s="7"/>
      <c r="L28" s="7"/>
      <c r="M28" s="7"/>
      <c r="N28" s="7"/>
      <c r="O28" s="8" t="str">
        <f>IF(COUNTA(H28:N28)=0,"",COUNTA(H28:N28))</f>
        <v/>
      </c>
      <c r="P28" s="9" t="str">
        <f t="shared" ref="P28:AT28" si="31">IF(P$7="","",IF( HLOOKUP(P$7,$H$7:$N$37,2*$A28,FALSE)="","","○"))</f>
        <v/>
      </c>
      <c r="Q28" s="9" t="str">
        <f t="shared" si="31"/>
        <v/>
      </c>
      <c r="R28" s="9" t="str">
        <f t="shared" si="31"/>
        <v/>
      </c>
      <c r="S28" s="9" t="str">
        <f t="shared" si="31"/>
        <v/>
      </c>
      <c r="T28" s="9" t="str">
        <f t="shared" si="31"/>
        <v/>
      </c>
      <c r="U28" s="9" t="str">
        <f t="shared" si="31"/>
        <v/>
      </c>
      <c r="V28" s="9" t="str">
        <f t="shared" si="31"/>
        <v/>
      </c>
      <c r="W28" s="9" t="str">
        <f t="shared" si="31"/>
        <v/>
      </c>
      <c r="X28" s="9" t="str">
        <f t="shared" si="31"/>
        <v/>
      </c>
      <c r="Y28" s="9" t="str">
        <f t="shared" si="31"/>
        <v/>
      </c>
      <c r="Z28" s="9" t="str">
        <f t="shared" si="31"/>
        <v/>
      </c>
      <c r="AA28" s="9" t="str">
        <f t="shared" si="31"/>
        <v/>
      </c>
      <c r="AB28" s="9" t="str">
        <f t="shared" si="31"/>
        <v/>
      </c>
      <c r="AC28" s="9" t="str">
        <f t="shared" si="31"/>
        <v/>
      </c>
      <c r="AD28" s="9" t="str">
        <f t="shared" si="31"/>
        <v/>
      </c>
      <c r="AE28" s="9" t="str">
        <f t="shared" si="31"/>
        <v/>
      </c>
      <c r="AF28" s="9" t="str">
        <f t="shared" si="31"/>
        <v/>
      </c>
      <c r="AG28" s="9" t="str">
        <f t="shared" si="31"/>
        <v/>
      </c>
      <c r="AH28" s="9" t="str">
        <f t="shared" si="31"/>
        <v/>
      </c>
      <c r="AI28" s="9" t="str">
        <f t="shared" si="31"/>
        <v/>
      </c>
      <c r="AJ28" s="9" t="str">
        <f t="shared" si="31"/>
        <v/>
      </c>
      <c r="AK28" s="9" t="str">
        <f t="shared" si="31"/>
        <v/>
      </c>
      <c r="AL28" s="9" t="str">
        <f t="shared" si="31"/>
        <v/>
      </c>
      <c r="AM28" s="9" t="str">
        <f t="shared" si="31"/>
        <v/>
      </c>
      <c r="AN28" s="9" t="str">
        <f t="shared" si="31"/>
        <v/>
      </c>
      <c r="AO28" s="9" t="str">
        <f t="shared" si="31"/>
        <v/>
      </c>
      <c r="AP28" s="9" t="str">
        <f t="shared" si="31"/>
        <v/>
      </c>
      <c r="AQ28" s="9" t="str">
        <f t="shared" si="31"/>
        <v/>
      </c>
      <c r="AR28" s="9" t="str">
        <f t="shared" si="31"/>
        <v/>
      </c>
      <c r="AS28" s="9" t="str">
        <f t="shared" si="31"/>
        <v/>
      </c>
      <c r="AT28" s="9" t="str">
        <f t="shared" si="31"/>
        <v/>
      </c>
      <c r="AU28" s="331">
        <f t="shared" ref="AU28" si="32">COUNTA(P29:AT29)</f>
        <v>0</v>
      </c>
      <c r="AV28" s="331" t="str">
        <f>IF(COUNTIF(P29:AT29,"A")*BD$9+COUNTIF(P29:AT29,"B")*$BD$10+COUNTIF(P29:AT29,"C")*$BD$11+COUNTIF(P29:AT29,"D")*$BD$12+COUNTIF(P29:AT29,"E")*$BD$13+COUNTIF(P29:AT29,"F")*$BD$14+COUNTIF(P29:AT29,"G")*$BD$15+COUNTIF(P29:AT29,"H")*$BD$16+COUNTIF(P29:AT29,"I")*$BD$17+COUNTIF(P29:AT29,"J")*$BD$18+COUNTIF(P29:AT29,"K")*$BD$19+COUNTIF(P29:AT29,"L")*$BD$20+COUNTIF(P29:AT29,"M")*$BD$21+COUNTIF(P29:AT29,"N")*$BD$22+COUNTIF(P29:AT29,"O")*$BD$23+COUNTIF(P29:AT29,"P")*$BD$24+COUNTIF(P29:AT29,"Q")*$BD$25+COUNTIF(P29:AT29,"R")*$BD$26+COUNTIF(P29:AT29,"S")*$BD$27+COUNTIF(P29:AT29,"T")=0,"",COUNTIF(P29:AT29,"A")*BD$9+COUNTIF(P29:AT29,"B")*$BD$10+COUNTIF(P29:AT29,"C")*$BD$11+COUNTIF(P29:AT29,"D")*$BD$12+COUNTIF(P29:AT29,"E")*$BD$13+COUNTIF(P29:AT29,"F")*$BD$14+COUNTIF(P29:AT29,"G")*$BD$15+COUNTIF(P29:AT29,"H")*$BD$16+COUNTIF(P29:AT29,"I")*$BD$17+COUNTIF(P29:AT29,"J")*$BD$18+COUNTIF(P29:AT29,"K")*$BD$19+COUNTIF(P29:AT29,"L")*$BD$20+COUNTIF(P29:AT29,"M")*$BD$21+COUNTIF(P29:AT29,"N")*$BD$22+COUNTIF(P29:AT29,"O")*$BD$23+COUNTIF(P29:AT29,"P")*$BD$24+COUNTIF(P29:AT29,"Q")*$BD$25+COUNTIF(P29:AT29,"R")*$BD$26+COUNTIF(P29:AT29,"S")*$BD$27+COUNTIF(P29:AT29,"T")*$BD$28)</f>
        <v/>
      </c>
      <c r="AW28" s="333">
        <f t="shared" ref="AW28" si="33">AU28*AW$2</f>
        <v>0</v>
      </c>
      <c r="AX28" s="267"/>
      <c r="AY28" s="319"/>
      <c r="AZ28" s="50"/>
      <c r="BA28" s="71" t="s">
        <v>64</v>
      </c>
      <c r="BB28" s="45"/>
      <c r="BC28" s="42">
        <v>0</v>
      </c>
      <c r="BD28" s="76">
        <f t="array" ref="BD28">_xlfn.IFS(BC28="","",BC28&gt;=700,350,BC28&lt;700,BC28-350)</f>
        <v>-350</v>
      </c>
      <c r="BE28" s="77">
        <f t="array" ref="BE28">_xlfn.IFS(BC28="","",BC28&gt;700,BC28-350,BC28&lt;=700,350)</f>
        <v>350</v>
      </c>
    </row>
    <row r="29" spans="1:57" ht="30" customHeight="1" thickBot="1" x14ac:dyDescent="0.25">
      <c r="A29" s="238"/>
      <c r="B29" s="325"/>
      <c r="C29" s="326"/>
      <c r="D29" s="326"/>
      <c r="E29" s="327"/>
      <c r="F29" s="328" t="str">
        <f>IF(B29="","",DATEDIF(B29,BI$2,"y"))</f>
        <v/>
      </c>
      <c r="G29" s="329"/>
      <c r="H29" s="321" t="s">
        <v>87</v>
      </c>
      <c r="I29" s="322"/>
      <c r="J29" s="323"/>
      <c r="K29" s="255"/>
      <c r="L29" s="256"/>
      <c r="M29" s="256"/>
      <c r="N29" s="256"/>
      <c r="O29" s="257"/>
      <c r="P29" s="46"/>
      <c r="Q29" s="46"/>
      <c r="R29" s="46"/>
      <c r="S29" s="46"/>
      <c r="T29" s="46"/>
      <c r="U29" s="46"/>
      <c r="V29" s="46"/>
      <c r="W29" s="46"/>
      <c r="X29" s="46"/>
      <c r="Y29" s="46"/>
      <c r="Z29" s="46"/>
      <c r="AA29" s="46"/>
      <c r="AB29" s="46"/>
      <c r="AC29" s="46"/>
      <c r="AD29" s="46"/>
      <c r="AE29" s="46"/>
      <c r="AF29" s="46"/>
      <c r="AG29" s="46"/>
      <c r="AH29" s="46"/>
      <c r="AI29" s="46"/>
      <c r="AJ29" s="46"/>
      <c r="AK29" s="46"/>
      <c r="AL29" s="46"/>
      <c r="AM29" s="46"/>
      <c r="AN29" s="46"/>
      <c r="AO29" s="46"/>
      <c r="AP29" s="46"/>
      <c r="AQ29" s="46"/>
      <c r="AR29" s="46"/>
      <c r="AS29" s="46"/>
      <c r="AT29" s="46"/>
      <c r="AU29" s="332"/>
      <c r="AV29" s="332"/>
      <c r="AW29" s="334"/>
      <c r="AX29" s="268"/>
      <c r="AY29" s="320"/>
      <c r="AZ29" s="50"/>
      <c r="BA29" s="55"/>
      <c r="BB29" s="56"/>
      <c r="BC29" s="51"/>
      <c r="BD29" s="51"/>
      <c r="BE29" s="51"/>
    </row>
    <row r="30" spans="1:57" ht="30" customHeight="1" thickBot="1" x14ac:dyDescent="0.25">
      <c r="A30" s="238">
        <v>12</v>
      </c>
      <c r="B30" s="234"/>
      <c r="C30" s="235"/>
      <c r="D30" s="235"/>
      <c r="E30" s="235"/>
      <c r="F30" s="235"/>
      <c r="G30" s="330"/>
      <c r="H30" s="6"/>
      <c r="I30" s="7"/>
      <c r="J30" s="7"/>
      <c r="K30" s="7"/>
      <c r="L30" s="7"/>
      <c r="M30" s="7"/>
      <c r="N30" s="7"/>
      <c r="O30" s="8" t="str">
        <f>IF(COUNTA(H30:N30)=0,"",COUNTA(H30:N30))</f>
        <v/>
      </c>
      <c r="P30" s="9" t="str">
        <f t="shared" ref="P30:AT30" si="34">IF(P$7="","",IF( HLOOKUP(P$7,$H$7:$N$37,2*$A30,FALSE)="","","○"))</f>
        <v/>
      </c>
      <c r="Q30" s="9" t="str">
        <f t="shared" si="34"/>
        <v/>
      </c>
      <c r="R30" s="9" t="str">
        <f t="shared" si="34"/>
        <v/>
      </c>
      <c r="S30" s="9" t="str">
        <f t="shared" si="34"/>
        <v/>
      </c>
      <c r="T30" s="9" t="str">
        <f t="shared" si="34"/>
        <v/>
      </c>
      <c r="U30" s="9" t="str">
        <f t="shared" si="34"/>
        <v/>
      </c>
      <c r="V30" s="9" t="str">
        <f t="shared" si="34"/>
        <v/>
      </c>
      <c r="W30" s="9" t="str">
        <f t="shared" si="34"/>
        <v/>
      </c>
      <c r="X30" s="9" t="str">
        <f t="shared" si="34"/>
        <v/>
      </c>
      <c r="Y30" s="9" t="str">
        <f t="shared" si="34"/>
        <v/>
      </c>
      <c r="Z30" s="9" t="str">
        <f t="shared" si="34"/>
        <v/>
      </c>
      <c r="AA30" s="9" t="str">
        <f t="shared" si="34"/>
        <v/>
      </c>
      <c r="AB30" s="9" t="str">
        <f t="shared" si="34"/>
        <v/>
      </c>
      <c r="AC30" s="9" t="str">
        <f t="shared" si="34"/>
        <v/>
      </c>
      <c r="AD30" s="9" t="str">
        <f t="shared" si="34"/>
        <v/>
      </c>
      <c r="AE30" s="9" t="str">
        <f t="shared" si="34"/>
        <v/>
      </c>
      <c r="AF30" s="9" t="str">
        <f t="shared" si="34"/>
        <v/>
      </c>
      <c r="AG30" s="9" t="str">
        <f t="shared" si="34"/>
        <v/>
      </c>
      <c r="AH30" s="9" t="str">
        <f t="shared" si="34"/>
        <v/>
      </c>
      <c r="AI30" s="9" t="str">
        <f t="shared" si="34"/>
        <v/>
      </c>
      <c r="AJ30" s="9" t="str">
        <f t="shared" si="34"/>
        <v/>
      </c>
      <c r="AK30" s="9" t="str">
        <f t="shared" si="34"/>
        <v/>
      </c>
      <c r="AL30" s="9" t="str">
        <f t="shared" si="34"/>
        <v/>
      </c>
      <c r="AM30" s="9" t="str">
        <f t="shared" si="34"/>
        <v/>
      </c>
      <c r="AN30" s="9" t="str">
        <f t="shared" si="34"/>
        <v/>
      </c>
      <c r="AO30" s="9" t="str">
        <f t="shared" si="34"/>
        <v/>
      </c>
      <c r="AP30" s="9" t="str">
        <f t="shared" si="34"/>
        <v/>
      </c>
      <c r="AQ30" s="9" t="str">
        <f t="shared" si="34"/>
        <v/>
      </c>
      <c r="AR30" s="9" t="str">
        <f t="shared" si="34"/>
        <v/>
      </c>
      <c r="AS30" s="9" t="str">
        <f t="shared" si="34"/>
        <v/>
      </c>
      <c r="AT30" s="9" t="str">
        <f t="shared" si="34"/>
        <v/>
      </c>
      <c r="AU30" s="331">
        <f t="shared" ref="AU30" si="35">COUNTA(P31:AT31)</f>
        <v>0</v>
      </c>
      <c r="AV30" s="331" t="str">
        <f>IF(COUNTIF(P31:AT31,"A")*BD$9+COUNTIF(P31:AT31,"B")*$BD$10+COUNTIF(P31:AT31,"C")*$BD$11+COUNTIF(P31:AT31,"D")*$BD$12+COUNTIF(P31:AT31,"E")*$BD$13+COUNTIF(P31:AT31,"F")*$BD$14+COUNTIF(P31:AT31,"G")*$BD$15+COUNTIF(P31:AT31,"H")*$BD$16+COUNTIF(P31:AT31,"I")*$BD$17+COUNTIF(P31:AT31,"J")*$BD$18+COUNTIF(P31:AT31,"K")*$BD$19+COUNTIF(P31:AT31,"L")*$BD$20+COUNTIF(P31:AT31,"M")*$BD$21+COUNTIF(P31:AT31,"N")*$BD$22+COUNTIF(P31:AT31,"O")*$BD$23+COUNTIF(P31:AT31,"P")*$BD$24+COUNTIF(P31:AT31,"Q")*$BD$25+COUNTIF(P31:AT31,"R")*$BD$26+COUNTIF(P31:AT31,"S")*$BD$27+COUNTIF(P31:AT31,"T")=0,"",COUNTIF(P31:AT31,"A")*BD$9+COUNTIF(P31:AT31,"B")*$BD$10+COUNTIF(P31:AT31,"C")*$BD$11+COUNTIF(P31:AT31,"D")*$BD$12+COUNTIF(P31:AT31,"E")*$BD$13+COUNTIF(P31:AT31,"F")*$BD$14+COUNTIF(P31:AT31,"G")*$BD$15+COUNTIF(P31:AT31,"H")*$BD$16+COUNTIF(P31:AT31,"I")*$BD$17+COUNTIF(P31:AT31,"J")*$BD$18+COUNTIF(P31:AT31,"K")*$BD$19+COUNTIF(P31:AT31,"L")*$BD$20+COUNTIF(P31:AT31,"M")*$BD$21+COUNTIF(P31:AT31,"N")*$BD$22+COUNTIF(P31:AT31,"O")*$BD$23+COUNTIF(P31:AT31,"P")*$BD$24+COUNTIF(P31:AT31,"Q")*$BD$25+COUNTIF(P31:AT31,"R")*$BD$26+COUNTIF(P31:AT31,"S")*$BD$27+COUNTIF(P31:AT31,"T")*$BD$28)</f>
        <v/>
      </c>
      <c r="AW30" s="333">
        <f t="shared" ref="AW30" si="36">AU30*AW$2</f>
        <v>0</v>
      </c>
      <c r="AX30" s="267"/>
      <c r="AY30" s="319"/>
      <c r="AZ30" s="50"/>
      <c r="BD30" s="51"/>
      <c r="BE30" s="51"/>
    </row>
    <row r="31" spans="1:57" ht="30" customHeight="1" thickBot="1" x14ac:dyDescent="0.25">
      <c r="A31" s="238"/>
      <c r="B31" s="325"/>
      <c r="C31" s="326"/>
      <c r="D31" s="326"/>
      <c r="E31" s="327"/>
      <c r="F31" s="328" t="str">
        <f>IF(B31="","",DATEDIF(B31,BI$2,"y"))</f>
        <v/>
      </c>
      <c r="G31" s="329"/>
      <c r="H31" s="321" t="s">
        <v>87</v>
      </c>
      <c r="I31" s="322"/>
      <c r="J31" s="323"/>
      <c r="K31" s="255"/>
      <c r="L31" s="256"/>
      <c r="M31" s="256"/>
      <c r="N31" s="256"/>
      <c r="O31" s="257"/>
      <c r="P31" s="46"/>
      <c r="Q31" s="46"/>
      <c r="R31" s="46"/>
      <c r="S31" s="46"/>
      <c r="T31" s="46"/>
      <c r="U31" s="46"/>
      <c r="V31" s="46"/>
      <c r="W31" s="46"/>
      <c r="X31" s="46"/>
      <c r="Y31" s="46"/>
      <c r="Z31" s="46"/>
      <c r="AA31" s="46"/>
      <c r="AB31" s="46"/>
      <c r="AC31" s="46"/>
      <c r="AD31" s="46"/>
      <c r="AE31" s="46"/>
      <c r="AF31" s="46"/>
      <c r="AG31" s="46"/>
      <c r="AH31" s="46"/>
      <c r="AI31" s="46"/>
      <c r="AJ31" s="46"/>
      <c r="AK31" s="46"/>
      <c r="AL31" s="46"/>
      <c r="AM31" s="46"/>
      <c r="AN31" s="46"/>
      <c r="AO31" s="46"/>
      <c r="AP31" s="46"/>
      <c r="AQ31" s="46"/>
      <c r="AR31" s="46"/>
      <c r="AS31" s="46"/>
      <c r="AT31" s="46"/>
      <c r="AU31" s="332"/>
      <c r="AV31" s="332"/>
      <c r="AW31" s="334"/>
      <c r="AX31" s="268"/>
      <c r="AY31" s="320"/>
      <c r="AZ31" s="50"/>
    </row>
    <row r="32" spans="1:57" ht="30" customHeight="1" thickBot="1" x14ac:dyDescent="0.25">
      <c r="A32" s="238">
        <v>13</v>
      </c>
      <c r="B32" s="234"/>
      <c r="C32" s="235"/>
      <c r="D32" s="235"/>
      <c r="E32" s="235"/>
      <c r="F32" s="235"/>
      <c r="G32" s="330"/>
      <c r="H32" s="6"/>
      <c r="I32" s="7"/>
      <c r="J32" s="7"/>
      <c r="K32" s="7"/>
      <c r="L32" s="7"/>
      <c r="M32" s="7"/>
      <c r="N32" s="7"/>
      <c r="O32" s="8" t="str">
        <f>IF(COUNTA(H32:N32)=0,"",COUNTA(H32:N32))</f>
        <v/>
      </c>
      <c r="P32" s="9" t="str">
        <f t="shared" ref="P32:AT32" si="37">IF(P$7="","",IF( HLOOKUP(P$7,$H$7:$N$37,2*$A32,FALSE)="","","○"))</f>
        <v/>
      </c>
      <c r="Q32" s="9" t="str">
        <f t="shared" si="37"/>
        <v/>
      </c>
      <c r="R32" s="9" t="str">
        <f t="shared" si="37"/>
        <v/>
      </c>
      <c r="S32" s="9" t="str">
        <f t="shared" si="37"/>
        <v/>
      </c>
      <c r="T32" s="9" t="str">
        <f t="shared" si="37"/>
        <v/>
      </c>
      <c r="U32" s="9" t="str">
        <f t="shared" si="37"/>
        <v/>
      </c>
      <c r="V32" s="9" t="str">
        <f t="shared" si="37"/>
        <v/>
      </c>
      <c r="W32" s="9" t="str">
        <f t="shared" si="37"/>
        <v/>
      </c>
      <c r="X32" s="9" t="str">
        <f t="shared" si="37"/>
        <v/>
      </c>
      <c r="Y32" s="9" t="str">
        <f t="shared" si="37"/>
        <v/>
      </c>
      <c r="Z32" s="9" t="str">
        <f t="shared" si="37"/>
        <v/>
      </c>
      <c r="AA32" s="9" t="str">
        <f t="shared" si="37"/>
        <v/>
      </c>
      <c r="AB32" s="9" t="str">
        <f t="shared" si="37"/>
        <v/>
      </c>
      <c r="AC32" s="9" t="str">
        <f t="shared" si="37"/>
        <v/>
      </c>
      <c r="AD32" s="9" t="str">
        <f t="shared" si="37"/>
        <v/>
      </c>
      <c r="AE32" s="9" t="str">
        <f t="shared" si="37"/>
        <v/>
      </c>
      <c r="AF32" s="9" t="str">
        <f t="shared" si="37"/>
        <v/>
      </c>
      <c r="AG32" s="9" t="str">
        <f t="shared" si="37"/>
        <v/>
      </c>
      <c r="AH32" s="9" t="str">
        <f t="shared" si="37"/>
        <v/>
      </c>
      <c r="AI32" s="9" t="str">
        <f t="shared" si="37"/>
        <v/>
      </c>
      <c r="AJ32" s="9" t="str">
        <f t="shared" si="37"/>
        <v/>
      </c>
      <c r="AK32" s="9" t="str">
        <f t="shared" si="37"/>
        <v/>
      </c>
      <c r="AL32" s="9" t="str">
        <f t="shared" si="37"/>
        <v/>
      </c>
      <c r="AM32" s="9" t="str">
        <f t="shared" si="37"/>
        <v/>
      </c>
      <c r="AN32" s="9" t="str">
        <f t="shared" si="37"/>
        <v/>
      </c>
      <c r="AO32" s="9" t="str">
        <f t="shared" si="37"/>
        <v/>
      </c>
      <c r="AP32" s="9" t="str">
        <f t="shared" si="37"/>
        <v/>
      </c>
      <c r="AQ32" s="9" t="str">
        <f t="shared" si="37"/>
        <v/>
      </c>
      <c r="AR32" s="9" t="str">
        <f t="shared" si="37"/>
        <v/>
      </c>
      <c r="AS32" s="9" t="str">
        <f t="shared" si="37"/>
        <v/>
      </c>
      <c r="AT32" s="9" t="str">
        <f t="shared" si="37"/>
        <v/>
      </c>
      <c r="AU32" s="331">
        <f t="shared" ref="AU32" si="38">COUNTA(P33:AT33)</f>
        <v>0</v>
      </c>
      <c r="AV32" s="331" t="str">
        <f>IF(COUNTIF(P33:AT33,"A")*BD$9+COUNTIF(P33:AT33,"B")*$BD$10+COUNTIF(P33:AT33,"C")*$BD$11+COUNTIF(P33:AT33,"D")*$BD$12+COUNTIF(P33:AT33,"E")*$BD$13+COUNTIF(P33:AT33,"F")*$BD$14+COUNTIF(P33:AT33,"G")*$BD$15+COUNTIF(P33:AT33,"H")*$BD$16+COUNTIF(P33:AT33,"I")*$BD$17+COUNTIF(P33:AT33,"J")*$BD$18+COUNTIF(P33:AT33,"K")*$BD$19+COUNTIF(P33:AT33,"L")*$BD$20+COUNTIF(P33:AT33,"M")*$BD$21+COUNTIF(P33:AT33,"N")*$BD$22+COUNTIF(P33:AT33,"O")*$BD$23+COUNTIF(P33:AT33,"P")*$BD$24+COUNTIF(P33:AT33,"Q")*$BD$25+COUNTIF(P33:AT33,"R")*$BD$26+COUNTIF(P33:AT33,"S")*$BD$27+COUNTIF(P33:AT33,"T")=0,"",COUNTIF(P33:AT33,"A")*BD$9+COUNTIF(P33:AT33,"B")*$BD$10+COUNTIF(P33:AT33,"C")*$BD$11+COUNTIF(P33:AT33,"D")*$BD$12+COUNTIF(P33:AT33,"E")*$BD$13+COUNTIF(P33:AT33,"F")*$BD$14+COUNTIF(P33:AT33,"G")*$BD$15+COUNTIF(P33:AT33,"H")*$BD$16+COUNTIF(P33:AT33,"I")*$BD$17+COUNTIF(P33:AT33,"J")*$BD$18+COUNTIF(P33:AT33,"K")*$BD$19+COUNTIF(P33:AT33,"L")*$BD$20+COUNTIF(P33:AT33,"M")*$BD$21+COUNTIF(P33:AT33,"N")*$BD$22+COUNTIF(P33:AT33,"O")*$BD$23+COUNTIF(P33:AT33,"P")*$BD$24+COUNTIF(P33:AT33,"Q")*$BD$25+COUNTIF(P33:AT33,"R")*$BD$26+COUNTIF(P33:AT33,"S")*$BD$27+COUNTIF(P33:AT33,"T")*$BD$28)</f>
        <v/>
      </c>
      <c r="AW32" s="333">
        <f t="shared" ref="AW32" si="39">AU32*AW$2</f>
        <v>0</v>
      </c>
      <c r="AX32" s="267"/>
      <c r="AY32" s="319"/>
    </row>
    <row r="33" spans="1:55" ht="30" customHeight="1" thickBot="1" x14ac:dyDescent="0.25">
      <c r="A33" s="238"/>
      <c r="B33" s="325"/>
      <c r="C33" s="326"/>
      <c r="D33" s="326"/>
      <c r="E33" s="327"/>
      <c r="F33" s="328" t="str">
        <f>IF(B33="","",DATEDIF(B33,BI$2,"y"))</f>
        <v/>
      </c>
      <c r="G33" s="329"/>
      <c r="H33" s="321" t="s">
        <v>87</v>
      </c>
      <c r="I33" s="322"/>
      <c r="J33" s="323"/>
      <c r="K33" s="255"/>
      <c r="L33" s="256"/>
      <c r="M33" s="256"/>
      <c r="N33" s="256"/>
      <c r="O33" s="257"/>
      <c r="P33" s="46"/>
      <c r="Q33" s="46"/>
      <c r="R33" s="46"/>
      <c r="S33" s="46"/>
      <c r="T33" s="46"/>
      <c r="U33" s="46"/>
      <c r="V33" s="46"/>
      <c r="W33" s="46"/>
      <c r="X33" s="46"/>
      <c r="Y33" s="46"/>
      <c r="Z33" s="46"/>
      <c r="AA33" s="46"/>
      <c r="AB33" s="46"/>
      <c r="AC33" s="46"/>
      <c r="AD33" s="46"/>
      <c r="AE33" s="46"/>
      <c r="AF33" s="46"/>
      <c r="AG33" s="46"/>
      <c r="AH33" s="46"/>
      <c r="AI33" s="46"/>
      <c r="AJ33" s="46"/>
      <c r="AK33" s="46"/>
      <c r="AL33" s="46"/>
      <c r="AM33" s="46"/>
      <c r="AN33" s="46"/>
      <c r="AO33" s="46"/>
      <c r="AP33" s="46"/>
      <c r="AQ33" s="46"/>
      <c r="AR33" s="46"/>
      <c r="AS33" s="46"/>
      <c r="AT33" s="46"/>
      <c r="AU33" s="332"/>
      <c r="AV33" s="332"/>
      <c r="AW33" s="334"/>
      <c r="AX33" s="268"/>
      <c r="AY33" s="320"/>
      <c r="BA33" s="52"/>
      <c r="BB33" s="53" t="s">
        <v>78</v>
      </c>
      <c r="BC33" s="54" t="s">
        <v>86</v>
      </c>
    </row>
    <row r="34" spans="1:55" ht="30" customHeight="1" thickBot="1" x14ac:dyDescent="0.25">
      <c r="A34" s="238">
        <v>14</v>
      </c>
      <c r="B34" s="234"/>
      <c r="C34" s="235"/>
      <c r="D34" s="235"/>
      <c r="E34" s="235"/>
      <c r="F34" s="235"/>
      <c r="G34" s="330"/>
      <c r="H34" s="6"/>
      <c r="I34" s="7"/>
      <c r="J34" s="7"/>
      <c r="K34" s="7"/>
      <c r="L34" s="7"/>
      <c r="M34" s="7"/>
      <c r="N34" s="7"/>
      <c r="O34" s="8" t="str">
        <f>IF(COUNTA(H34:N34)=0,"",COUNTA(H34:N34))</f>
        <v/>
      </c>
      <c r="P34" s="9" t="str">
        <f t="shared" ref="P34:AT34" si="40">IF(P$7="","",IF( HLOOKUP(P$7,$H$7:$N$37,2*$A34,FALSE)="","","○"))</f>
        <v/>
      </c>
      <c r="Q34" s="9" t="str">
        <f t="shared" si="40"/>
        <v/>
      </c>
      <c r="R34" s="9" t="str">
        <f t="shared" si="40"/>
        <v/>
      </c>
      <c r="S34" s="9" t="str">
        <f t="shared" si="40"/>
        <v/>
      </c>
      <c r="T34" s="9" t="str">
        <f t="shared" si="40"/>
        <v/>
      </c>
      <c r="U34" s="9" t="str">
        <f t="shared" si="40"/>
        <v/>
      </c>
      <c r="V34" s="9" t="str">
        <f t="shared" si="40"/>
        <v/>
      </c>
      <c r="W34" s="9" t="str">
        <f t="shared" si="40"/>
        <v/>
      </c>
      <c r="X34" s="9" t="str">
        <f t="shared" si="40"/>
        <v/>
      </c>
      <c r="Y34" s="9" t="str">
        <f t="shared" si="40"/>
        <v/>
      </c>
      <c r="Z34" s="9" t="str">
        <f t="shared" si="40"/>
        <v/>
      </c>
      <c r="AA34" s="9" t="str">
        <f t="shared" si="40"/>
        <v/>
      </c>
      <c r="AB34" s="9" t="str">
        <f t="shared" si="40"/>
        <v/>
      </c>
      <c r="AC34" s="9" t="str">
        <f t="shared" si="40"/>
        <v/>
      </c>
      <c r="AD34" s="9" t="str">
        <f t="shared" si="40"/>
        <v/>
      </c>
      <c r="AE34" s="9" t="str">
        <f t="shared" si="40"/>
        <v/>
      </c>
      <c r="AF34" s="9" t="str">
        <f t="shared" si="40"/>
        <v/>
      </c>
      <c r="AG34" s="9" t="str">
        <f t="shared" si="40"/>
        <v/>
      </c>
      <c r="AH34" s="9" t="str">
        <f t="shared" si="40"/>
        <v/>
      </c>
      <c r="AI34" s="9" t="str">
        <f t="shared" si="40"/>
        <v/>
      </c>
      <c r="AJ34" s="9" t="str">
        <f t="shared" si="40"/>
        <v/>
      </c>
      <c r="AK34" s="9" t="str">
        <f t="shared" si="40"/>
        <v/>
      </c>
      <c r="AL34" s="9" t="str">
        <f t="shared" si="40"/>
        <v/>
      </c>
      <c r="AM34" s="9" t="str">
        <f t="shared" si="40"/>
        <v/>
      </c>
      <c r="AN34" s="9" t="str">
        <f t="shared" si="40"/>
        <v/>
      </c>
      <c r="AO34" s="9" t="str">
        <f t="shared" si="40"/>
        <v/>
      </c>
      <c r="AP34" s="9" t="str">
        <f t="shared" si="40"/>
        <v/>
      </c>
      <c r="AQ34" s="9" t="str">
        <f t="shared" si="40"/>
        <v/>
      </c>
      <c r="AR34" s="9" t="str">
        <f t="shared" si="40"/>
        <v/>
      </c>
      <c r="AS34" s="9" t="str">
        <f t="shared" si="40"/>
        <v/>
      </c>
      <c r="AT34" s="9" t="str">
        <f t="shared" si="40"/>
        <v/>
      </c>
      <c r="AU34" s="331">
        <f t="shared" ref="AU34" si="41">COUNTA(P35:AT35)</f>
        <v>0</v>
      </c>
      <c r="AV34" s="331" t="str">
        <f>IF(COUNTIF(P35:AT35,"A")*BD$9+COUNTIF(P35:AT35,"B")*$BD$10+COUNTIF(P35:AT35,"C")*$BD$11+COUNTIF(P35:AT35,"D")*$BD$12+COUNTIF(P35:AT35,"E")*$BD$13+COUNTIF(P35:AT35,"F")*$BD$14+COUNTIF(P35:AT35,"G")*$BD$15+COUNTIF(P35:AT35,"H")*$BD$16+COUNTIF(P35:AT35,"I")*$BD$17+COUNTIF(P35:AT35,"J")*$BD$18+COUNTIF(P35:AT35,"K")*$BD$19+COUNTIF(P35:AT35,"L")*$BD$20+COUNTIF(P35:AT35,"M")*$BD$21+COUNTIF(P35:AT35,"N")*$BD$22+COUNTIF(P35:AT35,"O")*$BD$23+COUNTIF(P35:AT35,"P")*$BD$24+COUNTIF(P35:AT35,"Q")*$BD$25+COUNTIF(P35:AT35,"R")*$BD$26+COUNTIF(P35:AT35,"S")*$BD$27+COUNTIF(P35:AT35,"T")=0,"",COUNTIF(P35:AT35,"A")*BD$9+COUNTIF(P35:AT35,"B")*$BD$10+COUNTIF(P35:AT35,"C")*$BD$11+COUNTIF(P35:AT35,"D")*$BD$12+COUNTIF(P35:AT35,"E")*$BD$13+COUNTIF(P35:AT35,"F")*$BD$14+COUNTIF(P35:AT35,"G")*$BD$15+COUNTIF(P35:AT35,"H")*$BD$16+COUNTIF(P35:AT35,"I")*$BD$17+COUNTIF(P35:AT35,"J")*$BD$18+COUNTIF(P35:AT35,"K")*$BD$19+COUNTIF(P35:AT35,"L")*$BD$20+COUNTIF(P35:AT35,"M")*$BD$21+COUNTIF(P35:AT35,"N")*$BD$22+COUNTIF(P35:AT35,"O")*$BD$23+COUNTIF(P35:AT35,"P")*$BD$24+COUNTIF(P35:AT35,"Q")*$BD$25+COUNTIF(P35:AT35,"R")*$BD$26+COUNTIF(P35:AT35,"S")*$BD$27+COUNTIF(P35:AT35,"T")*$BD$28)</f>
        <v/>
      </c>
      <c r="AW34" s="333">
        <f t="shared" ref="AW34" si="42">AU34*AW$2</f>
        <v>0</v>
      </c>
      <c r="AX34" s="267"/>
      <c r="AY34" s="319"/>
      <c r="BA34" s="57" t="s">
        <v>60</v>
      </c>
      <c r="BB34" s="58" t="s">
        <v>74</v>
      </c>
      <c r="BC34" s="59">
        <v>50</v>
      </c>
    </row>
    <row r="35" spans="1:55" ht="30" customHeight="1" thickBot="1" x14ac:dyDescent="0.25">
      <c r="A35" s="238"/>
      <c r="B35" s="325"/>
      <c r="C35" s="326"/>
      <c r="D35" s="326"/>
      <c r="E35" s="327"/>
      <c r="F35" s="328" t="str">
        <f>IF(B35="","",DATEDIF(B35,BI$2,"y"))</f>
        <v/>
      </c>
      <c r="G35" s="329"/>
      <c r="H35" s="321" t="s">
        <v>87</v>
      </c>
      <c r="I35" s="322"/>
      <c r="J35" s="323"/>
      <c r="K35" s="255"/>
      <c r="L35" s="256"/>
      <c r="M35" s="256"/>
      <c r="N35" s="256"/>
      <c r="O35" s="257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332"/>
      <c r="AV35" s="332"/>
      <c r="AW35" s="334"/>
      <c r="AX35" s="268"/>
      <c r="AY35" s="320"/>
      <c r="BA35" s="57" t="s">
        <v>88</v>
      </c>
      <c r="BB35" s="58" t="s">
        <v>75</v>
      </c>
      <c r="BC35" s="59">
        <v>150</v>
      </c>
    </row>
    <row r="36" spans="1:55" ht="30" customHeight="1" thickBot="1" x14ac:dyDescent="0.25">
      <c r="A36" s="238">
        <v>15</v>
      </c>
      <c r="B36" s="234"/>
      <c r="C36" s="235"/>
      <c r="D36" s="235"/>
      <c r="E36" s="235"/>
      <c r="F36" s="235"/>
      <c r="G36" s="330"/>
      <c r="H36" s="6"/>
      <c r="I36" s="7"/>
      <c r="J36" s="7"/>
      <c r="K36" s="7"/>
      <c r="L36" s="7"/>
      <c r="M36" s="7"/>
      <c r="N36" s="7"/>
      <c r="O36" s="8" t="str">
        <f>IF(COUNTA(H36:N36)=0,"",COUNTA(H36:N36))</f>
        <v/>
      </c>
      <c r="P36" s="9" t="str">
        <f t="shared" ref="P36:AT36" si="43">IF(P$7="","",IF( HLOOKUP(P$7,$H$7:$N$37,2*$A36,FALSE)="","","○"))</f>
        <v/>
      </c>
      <c r="Q36" s="9" t="str">
        <f t="shared" si="43"/>
        <v/>
      </c>
      <c r="R36" s="9" t="str">
        <f t="shared" si="43"/>
        <v/>
      </c>
      <c r="S36" s="9" t="str">
        <f t="shared" si="43"/>
        <v/>
      </c>
      <c r="T36" s="9" t="str">
        <f t="shared" si="43"/>
        <v/>
      </c>
      <c r="U36" s="9" t="str">
        <f t="shared" si="43"/>
        <v/>
      </c>
      <c r="V36" s="9" t="str">
        <f t="shared" si="43"/>
        <v/>
      </c>
      <c r="W36" s="9" t="str">
        <f t="shared" si="43"/>
        <v/>
      </c>
      <c r="X36" s="9" t="str">
        <f t="shared" si="43"/>
        <v/>
      </c>
      <c r="Y36" s="9" t="str">
        <f t="shared" si="43"/>
        <v/>
      </c>
      <c r="Z36" s="9" t="str">
        <f t="shared" si="43"/>
        <v/>
      </c>
      <c r="AA36" s="9" t="str">
        <f t="shared" si="43"/>
        <v/>
      </c>
      <c r="AB36" s="9" t="str">
        <f t="shared" si="43"/>
        <v/>
      </c>
      <c r="AC36" s="9" t="str">
        <f t="shared" si="43"/>
        <v/>
      </c>
      <c r="AD36" s="9" t="str">
        <f t="shared" si="43"/>
        <v/>
      </c>
      <c r="AE36" s="9" t="str">
        <f t="shared" si="43"/>
        <v/>
      </c>
      <c r="AF36" s="9" t="str">
        <f t="shared" si="43"/>
        <v/>
      </c>
      <c r="AG36" s="9" t="str">
        <f t="shared" si="43"/>
        <v/>
      </c>
      <c r="AH36" s="9" t="str">
        <f t="shared" si="43"/>
        <v/>
      </c>
      <c r="AI36" s="9" t="str">
        <f t="shared" si="43"/>
        <v/>
      </c>
      <c r="AJ36" s="9" t="str">
        <f t="shared" si="43"/>
        <v/>
      </c>
      <c r="AK36" s="9" t="str">
        <f t="shared" si="43"/>
        <v/>
      </c>
      <c r="AL36" s="9" t="str">
        <f t="shared" si="43"/>
        <v/>
      </c>
      <c r="AM36" s="9" t="str">
        <f t="shared" si="43"/>
        <v/>
      </c>
      <c r="AN36" s="9" t="str">
        <f t="shared" si="43"/>
        <v/>
      </c>
      <c r="AO36" s="9" t="str">
        <f t="shared" si="43"/>
        <v/>
      </c>
      <c r="AP36" s="9" t="str">
        <f t="shared" si="43"/>
        <v/>
      </c>
      <c r="AQ36" s="9" t="str">
        <f t="shared" si="43"/>
        <v/>
      </c>
      <c r="AR36" s="9" t="str">
        <f t="shared" si="43"/>
        <v/>
      </c>
      <c r="AS36" s="9" t="str">
        <f t="shared" si="43"/>
        <v/>
      </c>
      <c r="AT36" s="9" t="str">
        <f t="shared" si="43"/>
        <v/>
      </c>
      <c r="AU36" s="331">
        <f t="shared" ref="AU36" si="44">COUNTA(P37:AT37)</f>
        <v>0</v>
      </c>
      <c r="AV36" s="331" t="str">
        <f>IF(COUNTIF(P37:AT37,"A")*BD$9+COUNTIF(P37:AT37,"B")*$BD$10+COUNTIF(P37:AT37,"C")*$BD$11+COUNTIF(P37:AT37,"D")*$BD$12+COUNTIF(P37:AT37,"E")*$BD$13+COUNTIF(P37:AT37,"F")*$BD$14+COUNTIF(P37:AT37,"G")*$BD$15+COUNTIF(P37:AT37,"H")*$BD$16+COUNTIF(P37:AT37,"I")*$BD$17+COUNTIF(P37:AT37,"J")*$BD$18+COUNTIF(P37:AT37,"K")*$BD$19+COUNTIF(P37:AT37,"L")*$BD$20+COUNTIF(P37:AT37,"M")*$BD$21+COUNTIF(P37:AT37,"N")*$BD$22+COUNTIF(P37:AT37,"O")*$BD$23+COUNTIF(P37:AT37,"P")*$BD$24+COUNTIF(P37:AT37,"Q")*$BD$25+COUNTIF(P37:AT37,"R")*$BD$26+COUNTIF(P37:AT37,"S")*$BD$27+COUNTIF(P37:AT37,"T")=0,"",COUNTIF(P37:AT37,"A")*BD$9+COUNTIF(P37:AT37,"B")*$BD$10+COUNTIF(P37:AT37,"C")*$BD$11+COUNTIF(P37:AT37,"D")*$BD$12+COUNTIF(P37:AT37,"E")*$BD$13+COUNTIF(P37:AT37,"F")*$BD$14+COUNTIF(P37:AT37,"G")*$BD$15+COUNTIF(P37:AT37,"H")*$BD$16+COUNTIF(P37:AT37,"I")*$BD$17+COUNTIF(P37:AT37,"J")*$BD$18+COUNTIF(P37:AT37,"K")*$BD$19+COUNTIF(P37:AT37,"L")*$BD$20+COUNTIF(P37:AT37,"M")*$BD$21+COUNTIF(P37:AT37,"N")*$BD$22+COUNTIF(P37:AT37,"O")*$BD$23+COUNTIF(P37:AT37,"P")*$BD$24+COUNTIF(P37:AT37,"Q")*$BD$25+COUNTIF(P37:AT37,"R")*$BD$26+COUNTIF(P37:AT37,"S")*$BD$27+COUNTIF(P37:AT37,"T")*$BD$28)</f>
        <v/>
      </c>
      <c r="AW36" s="333">
        <f t="shared" ref="AW36" si="45">AU36*AW$2</f>
        <v>0</v>
      </c>
      <c r="AX36" s="267"/>
      <c r="AY36" s="319"/>
      <c r="BA36" s="57" t="s">
        <v>89</v>
      </c>
      <c r="BB36" s="58" t="s">
        <v>76</v>
      </c>
      <c r="BC36" s="59">
        <v>250</v>
      </c>
    </row>
    <row r="37" spans="1:55" ht="30" customHeight="1" thickBot="1" x14ac:dyDescent="0.25">
      <c r="A37" s="238"/>
      <c r="B37" s="325"/>
      <c r="C37" s="326"/>
      <c r="D37" s="326"/>
      <c r="E37" s="327"/>
      <c r="F37" s="328" t="str">
        <f>IF(B37="","",DATEDIF(B37,BI$2,"y"))</f>
        <v/>
      </c>
      <c r="G37" s="329"/>
      <c r="H37" s="321" t="s">
        <v>87</v>
      </c>
      <c r="I37" s="322"/>
      <c r="J37" s="323"/>
      <c r="K37" s="255"/>
      <c r="L37" s="256"/>
      <c r="M37" s="256"/>
      <c r="N37" s="256"/>
      <c r="O37" s="257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46"/>
      <c r="AJ37" s="46"/>
      <c r="AK37" s="46"/>
      <c r="AL37" s="46"/>
      <c r="AM37" s="46"/>
      <c r="AN37" s="46"/>
      <c r="AO37" s="46"/>
      <c r="AP37" s="46"/>
      <c r="AQ37" s="46"/>
      <c r="AR37" s="46"/>
      <c r="AS37" s="46"/>
      <c r="AT37" s="46"/>
      <c r="AU37" s="332"/>
      <c r="AV37" s="332"/>
      <c r="AW37" s="334"/>
      <c r="AX37" s="268"/>
      <c r="AY37" s="320"/>
      <c r="BA37" s="60" t="s">
        <v>90</v>
      </c>
      <c r="BB37" s="61" t="s">
        <v>77</v>
      </c>
      <c r="BC37" s="62">
        <v>350</v>
      </c>
    </row>
    <row r="38" spans="1:55" ht="18" customHeight="1" x14ac:dyDescent="0.2"/>
    <row r="39" spans="1:55" ht="28" customHeight="1" x14ac:dyDescent="0.2">
      <c r="A39" s="324" t="s">
        <v>94</v>
      </c>
      <c r="B39" s="324"/>
      <c r="C39" s="324"/>
      <c r="D39" s="324"/>
      <c r="E39" s="324"/>
      <c r="F39" s="324"/>
      <c r="G39" s="324"/>
      <c r="H39" s="324"/>
      <c r="I39" s="324"/>
      <c r="J39" s="324"/>
      <c r="K39" s="324"/>
      <c r="L39" s="324"/>
      <c r="M39" s="324"/>
      <c r="N39" s="324"/>
      <c r="O39" s="324"/>
      <c r="P39" s="324"/>
      <c r="Q39" s="324"/>
      <c r="R39" s="324"/>
      <c r="S39" s="324"/>
      <c r="T39" s="324"/>
      <c r="U39" s="324"/>
      <c r="V39" s="324"/>
      <c r="W39" s="324"/>
      <c r="X39" s="324"/>
      <c r="Y39" s="324"/>
      <c r="Z39" s="324"/>
      <c r="AA39" s="324"/>
      <c r="AB39" s="324"/>
      <c r="AC39" s="324"/>
      <c r="AD39" s="324"/>
      <c r="AE39" s="324"/>
      <c r="AF39" s="324"/>
      <c r="AG39" s="324"/>
      <c r="AH39" s="324"/>
      <c r="AI39" s="324"/>
      <c r="AJ39" s="324"/>
      <c r="AK39" s="324"/>
      <c r="AL39" s="324"/>
      <c r="AM39" s="324"/>
      <c r="AN39" s="324"/>
      <c r="AO39" s="324"/>
      <c r="AP39" s="324"/>
      <c r="AQ39" s="324"/>
      <c r="AR39" s="324"/>
      <c r="AS39" s="324"/>
      <c r="AT39" s="324"/>
      <c r="AU39" s="324"/>
      <c r="AV39" s="324"/>
      <c r="AW39" s="324"/>
      <c r="AX39" s="324"/>
      <c r="AY39" s="324"/>
    </row>
    <row r="40" spans="1:55" ht="28" customHeight="1" x14ac:dyDescent="0.2">
      <c r="A40" s="324"/>
      <c r="B40" s="324"/>
      <c r="C40" s="324"/>
      <c r="D40" s="324"/>
      <c r="E40" s="324"/>
      <c r="F40" s="324"/>
      <c r="G40" s="324"/>
      <c r="H40" s="324"/>
      <c r="I40" s="324"/>
      <c r="J40" s="324"/>
      <c r="K40" s="324"/>
      <c r="L40" s="324"/>
      <c r="M40" s="324"/>
      <c r="N40" s="324"/>
      <c r="O40" s="324"/>
      <c r="P40" s="324"/>
      <c r="Q40" s="324"/>
      <c r="R40" s="324"/>
      <c r="S40" s="324"/>
      <c r="T40" s="324"/>
      <c r="U40" s="324"/>
      <c r="V40" s="324"/>
      <c r="W40" s="324"/>
      <c r="X40" s="324"/>
      <c r="Y40" s="324"/>
      <c r="Z40" s="324"/>
      <c r="AA40" s="324"/>
      <c r="AB40" s="324"/>
      <c r="AC40" s="324"/>
      <c r="AD40" s="324"/>
      <c r="AE40" s="324"/>
      <c r="AF40" s="324"/>
      <c r="AG40" s="324"/>
      <c r="AH40" s="324"/>
      <c r="AI40" s="324"/>
      <c r="AJ40" s="324"/>
      <c r="AK40" s="324"/>
      <c r="AL40" s="324"/>
      <c r="AM40" s="324"/>
      <c r="AN40" s="324"/>
      <c r="AO40" s="324"/>
      <c r="AP40" s="324"/>
      <c r="AQ40" s="324"/>
      <c r="AR40" s="324"/>
      <c r="AS40" s="324"/>
      <c r="AT40" s="324"/>
      <c r="AU40" s="324"/>
      <c r="AV40" s="324"/>
      <c r="AW40" s="324"/>
      <c r="AX40" s="324"/>
      <c r="AY40" s="324"/>
    </row>
    <row r="41" spans="1:55" ht="13" customHeight="1" x14ac:dyDescent="0.2">
      <c r="A41" s="324"/>
      <c r="B41" s="324"/>
      <c r="C41" s="324"/>
      <c r="D41" s="324"/>
      <c r="E41" s="324"/>
      <c r="F41" s="324"/>
      <c r="G41" s="324"/>
      <c r="H41" s="324"/>
      <c r="I41" s="324"/>
      <c r="J41" s="324"/>
      <c r="K41" s="324"/>
      <c r="L41" s="324"/>
      <c r="M41" s="324"/>
      <c r="N41" s="324"/>
      <c r="O41" s="324"/>
      <c r="P41" s="324"/>
      <c r="Q41" s="324"/>
      <c r="R41" s="324"/>
      <c r="S41" s="324"/>
      <c r="T41" s="324"/>
      <c r="U41" s="324"/>
      <c r="V41" s="324"/>
      <c r="W41" s="324"/>
      <c r="X41" s="324"/>
      <c r="Y41" s="324"/>
      <c r="Z41" s="324"/>
      <c r="AA41" s="324"/>
      <c r="AB41" s="324"/>
      <c r="AC41" s="324"/>
      <c r="AD41" s="324"/>
      <c r="AE41" s="324"/>
      <c r="AF41" s="324"/>
      <c r="AG41" s="324"/>
      <c r="AH41" s="324"/>
      <c r="AI41" s="324"/>
      <c r="AJ41" s="324"/>
      <c r="AK41" s="324"/>
      <c r="AL41" s="324"/>
      <c r="AM41" s="324"/>
      <c r="AN41" s="324"/>
      <c r="AO41" s="324"/>
      <c r="AP41" s="324"/>
      <c r="AQ41" s="324"/>
      <c r="AR41" s="324"/>
      <c r="AS41" s="324"/>
      <c r="AT41" s="324"/>
      <c r="AU41" s="324"/>
      <c r="AV41" s="324"/>
      <c r="AW41" s="324"/>
      <c r="AX41" s="324"/>
      <c r="AY41" s="324"/>
    </row>
    <row r="42" spans="1:55" ht="28" customHeight="1" x14ac:dyDescent="0.2">
      <c r="A42" s="324"/>
      <c r="B42" s="324"/>
      <c r="C42" s="324"/>
      <c r="D42" s="324"/>
      <c r="E42" s="324"/>
      <c r="F42" s="324"/>
      <c r="G42" s="324"/>
      <c r="H42" s="324"/>
      <c r="I42" s="324"/>
      <c r="J42" s="324"/>
      <c r="K42" s="324"/>
      <c r="L42" s="324"/>
      <c r="M42" s="324"/>
      <c r="N42" s="324"/>
      <c r="O42" s="324"/>
      <c r="P42" s="324"/>
      <c r="Q42" s="324"/>
      <c r="R42" s="324"/>
      <c r="S42" s="324"/>
      <c r="T42" s="324"/>
      <c r="U42" s="324"/>
      <c r="V42" s="324"/>
      <c r="W42" s="324"/>
      <c r="X42" s="324"/>
      <c r="Y42" s="324"/>
      <c r="Z42" s="324"/>
      <c r="AA42" s="324"/>
      <c r="AB42" s="324"/>
      <c r="AC42" s="324"/>
      <c r="AD42" s="324"/>
      <c r="AE42" s="324"/>
      <c r="AF42" s="324"/>
      <c r="AG42" s="324"/>
      <c r="AH42" s="324"/>
      <c r="AI42" s="324"/>
      <c r="AJ42" s="324"/>
      <c r="AK42" s="324"/>
      <c r="AL42" s="324"/>
      <c r="AM42" s="324"/>
      <c r="AN42" s="324"/>
      <c r="AO42" s="324"/>
      <c r="AP42" s="324"/>
      <c r="AQ42" s="324"/>
      <c r="AR42" s="324"/>
      <c r="AS42" s="324"/>
      <c r="AT42" s="324"/>
      <c r="AU42" s="324"/>
      <c r="AV42" s="324"/>
      <c r="AW42" s="324"/>
      <c r="AX42" s="324"/>
      <c r="AY42" s="324"/>
    </row>
    <row r="43" spans="1:55" ht="22.5" customHeight="1" x14ac:dyDescent="0.2">
      <c r="A43" s="154"/>
      <c r="B43" s="154"/>
      <c r="C43" s="154"/>
      <c r="D43" s="154"/>
      <c r="E43" s="154"/>
      <c r="F43" s="154"/>
      <c r="G43" s="154"/>
      <c r="H43" s="154"/>
      <c r="I43" s="154"/>
      <c r="J43" s="154"/>
      <c r="K43" s="154"/>
      <c r="L43" s="154"/>
      <c r="M43" s="154"/>
      <c r="N43" s="154"/>
      <c r="O43" s="154"/>
      <c r="P43" s="154"/>
      <c r="Q43" s="154"/>
      <c r="R43" s="154"/>
      <c r="S43" s="154"/>
      <c r="T43" s="154"/>
      <c r="U43" s="154"/>
      <c r="V43" s="154"/>
      <c r="W43" s="154"/>
      <c r="X43" s="154"/>
      <c r="Y43" s="154"/>
      <c r="Z43" s="154"/>
      <c r="AA43" s="154"/>
      <c r="AB43" s="154"/>
      <c r="AC43" s="154"/>
      <c r="AD43" s="154"/>
      <c r="AE43" s="154"/>
      <c r="AF43" s="154"/>
      <c r="AG43" s="154"/>
      <c r="AH43" s="154"/>
      <c r="AI43" s="154"/>
      <c r="AJ43" s="154"/>
      <c r="AK43" s="154"/>
      <c r="AL43" s="154"/>
      <c r="AM43" s="154"/>
      <c r="AN43" s="154"/>
      <c r="AO43" s="154"/>
      <c r="AP43" s="154"/>
      <c r="AQ43" s="154"/>
      <c r="AR43" s="154"/>
      <c r="AS43" s="154"/>
      <c r="AT43" s="154"/>
      <c r="AU43" s="154"/>
      <c r="AV43" s="154"/>
      <c r="AW43" s="154"/>
      <c r="AX43" s="154"/>
      <c r="AY43" s="154"/>
    </row>
    <row r="44" spans="1:55" ht="22.5" customHeight="1" x14ac:dyDescent="0.2">
      <c r="A44" s="154"/>
      <c r="B44" s="154"/>
      <c r="C44" s="154"/>
      <c r="D44" s="154"/>
      <c r="E44" s="154"/>
      <c r="F44" s="154"/>
      <c r="G44" s="154"/>
      <c r="H44" s="154"/>
      <c r="I44" s="154"/>
      <c r="J44" s="154"/>
      <c r="K44" s="154"/>
      <c r="L44" s="154"/>
      <c r="M44" s="154"/>
      <c r="N44" s="154"/>
      <c r="O44" s="154"/>
      <c r="P44" s="154"/>
      <c r="Q44" s="154"/>
      <c r="R44" s="154"/>
      <c r="S44" s="154"/>
      <c r="T44" s="154"/>
      <c r="U44" s="154"/>
      <c r="V44" s="154"/>
      <c r="W44" s="154"/>
      <c r="X44" s="154"/>
      <c r="Y44" s="154"/>
      <c r="Z44" s="154"/>
      <c r="AA44" s="154"/>
      <c r="AB44" s="154"/>
      <c r="AC44" s="154"/>
      <c r="AD44" s="154"/>
      <c r="AE44" s="154"/>
      <c r="AF44" s="154"/>
      <c r="AG44" s="154"/>
      <c r="AH44" s="154"/>
      <c r="AI44" s="154"/>
      <c r="AJ44" s="154"/>
      <c r="AK44" s="154"/>
      <c r="AL44" s="154"/>
      <c r="AM44" s="154"/>
      <c r="AN44" s="154"/>
      <c r="AO44" s="154"/>
      <c r="AP44" s="154"/>
      <c r="AQ44" s="154"/>
      <c r="AR44" s="154"/>
      <c r="AS44" s="154"/>
      <c r="AT44" s="154"/>
      <c r="AU44" s="154"/>
      <c r="AV44" s="154"/>
      <c r="AW44" s="154"/>
      <c r="AX44" s="154"/>
      <c r="AY44" s="154"/>
    </row>
    <row r="45" spans="1:55" ht="22.5" customHeight="1" x14ac:dyDescent="0.2">
      <c r="A45" s="154"/>
      <c r="B45" s="154"/>
      <c r="C45" s="154"/>
      <c r="D45" s="154"/>
      <c r="E45" s="154"/>
      <c r="F45" s="154"/>
      <c r="G45" s="154"/>
      <c r="H45" s="154"/>
      <c r="I45" s="154"/>
      <c r="J45" s="154"/>
      <c r="K45" s="154"/>
      <c r="L45" s="154"/>
      <c r="M45" s="154"/>
      <c r="N45" s="154"/>
      <c r="O45" s="154"/>
      <c r="P45" s="154"/>
      <c r="Q45" s="154"/>
      <c r="R45" s="154"/>
      <c r="S45" s="154"/>
      <c r="T45" s="154"/>
      <c r="U45" s="154"/>
      <c r="V45" s="154"/>
      <c r="W45" s="154"/>
      <c r="X45" s="154"/>
      <c r="Y45" s="154"/>
      <c r="Z45" s="154"/>
      <c r="AA45" s="154"/>
      <c r="AB45" s="154"/>
      <c r="AC45" s="154"/>
      <c r="AD45" s="154"/>
      <c r="AE45" s="154"/>
      <c r="AF45" s="154"/>
      <c r="AG45" s="154"/>
      <c r="AH45" s="154"/>
      <c r="AI45" s="154"/>
      <c r="AJ45" s="154"/>
      <c r="AK45" s="154"/>
      <c r="AL45" s="154"/>
      <c r="AM45" s="154"/>
      <c r="AN45" s="154"/>
      <c r="AO45" s="154"/>
      <c r="AP45" s="154"/>
      <c r="AQ45" s="154"/>
      <c r="AR45" s="154"/>
      <c r="AS45" s="154"/>
      <c r="AT45" s="154"/>
      <c r="AU45" s="154"/>
      <c r="AV45" s="154"/>
      <c r="AW45" s="154"/>
      <c r="AX45" s="154"/>
      <c r="AY45" s="154"/>
    </row>
    <row r="46" spans="1:55" ht="39" customHeight="1" x14ac:dyDescent="0.2">
      <c r="A46" s="154"/>
      <c r="B46" s="154"/>
      <c r="C46" s="154"/>
      <c r="D46" s="154"/>
      <c r="E46" s="154"/>
      <c r="F46" s="154"/>
      <c r="G46" s="154"/>
      <c r="H46" s="154"/>
      <c r="I46" s="154"/>
      <c r="J46" s="154"/>
      <c r="K46" s="154"/>
      <c r="L46" s="154"/>
      <c r="M46" s="154"/>
      <c r="N46" s="154"/>
      <c r="O46" s="154"/>
      <c r="P46" s="154"/>
      <c r="Q46" s="154"/>
      <c r="R46" s="154"/>
      <c r="S46" s="154"/>
      <c r="T46" s="154"/>
      <c r="U46" s="154"/>
      <c r="V46" s="154"/>
      <c r="W46" s="154"/>
      <c r="X46" s="154"/>
      <c r="Y46" s="154"/>
      <c r="Z46" s="154"/>
      <c r="AA46" s="154"/>
      <c r="AB46" s="154"/>
      <c r="AC46" s="154"/>
      <c r="AD46" s="154"/>
      <c r="AE46" s="154"/>
      <c r="AF46" s="154"/>
      <c r="AG46" s="154"/>
      <c r="AH46" s="154"/>
      <c r="AI46" s="154"/>
      <c r="AJ46" s="154"/>
      <c r="AK46" s="154"/>
      <c r="AL46" s="154"/>
      <c r="AM46" s="154"/>
      <c r="AN46" s="154"/>
      <c r="AO46" s="154"/>
      <c r="AP46" s="154"/>
      <c r="AQ46" s="154"/>
      <c r="AR46" s="154"/>
      <c r="AS46" s="154"/>
      <c r="AT46" s="154"/>
      <c r="AU46" s="154"/>
      <c r="AV46" s="154"/>
      <c r="AW46" s="154"/>
      <c r="AX46" s="154"/>
      <c r="AY46" s="154"/>
    </row>
  </sheetData>
  <sheetProtection formatCells="0" formatRows="0" insertRows="0" deleteRows="0"/>
  <mergeCells count="195">
    <mergeCell ref="H4:N4"/>
    <mergeCell ref="AQ3:AT3"/>
    <mergeCell ref="AT2:AV2"/>
    <mergeCell ref="AU4:AU5"/>
    <mergeCell ref="P2:V2"/>
    <mergeCell ref="AB2:AF2"/>
    <mergeCell ref="A3:O3"/>
    <mergeCell ref="P3:Z3"/>
    <mergeCell ref="AB3:AE3"/>
    <mergeCell ref="AF3:AO3"/>
    <mergeCell ref="AH2:AK2"/>
    <mergeCell ref="AM2:AQ2"/>
    <mergeCell ref="AW3:AY3"/>
    <mergeCell ref="A2:E2"/>
    <mergeCell ref="F2:O2"/>
    <mergeCell ref="B6:E6"/>
    <mergeCell ref="F6:G6"/>
    <mergeCell ref="AW8:AW9"/>
    <mergeCell ref="B9:E9"/>
    <mergeCell ref="F9:G9"/>
    <mergeCell ref="K9:O9"/>
    <mergeCell ref="A4:A5"/>
    <mergeCell ref="A8:A9"/>
    <mergeCell ref="B8:G8"/>
    <mergeCell ref="AU8:AU9"/>
    <mergeCell ref="AV8:AV9"/>
    <mergeCell ref="B5:E5"/>
    <mergeCell ref="F5:G5"/>
    <mergeCell ref="B7:E7"/>
    <mergeCell ref="F7:G7"/>
    <mergeCell ref="AV4:AV5"/>
    <mergeCell ref="AX4:AY4"/>
    <mergeCell ref="AX6:AY6"/>
    <mergeCell ref="AX7:AY7"/>
    <mergeCell ref="AW4:AW5"/>
    <mergeCell ref="B4:G4"/>
    <mergeCell ref="A10:A11"/>
    <mergeCell ref="B10:G10"/>
    <mergeCell ref="AU10:AU11"/>
    <mergeCell ref="AV10:AV11"/>
    <mergeCell ref="B11:E11"/>
    <mergeCell ref="F11:G11"/>
    <mergeCell ref="K11:O11"/>
    <mergeCell ref="AW10:AW11"/>
    <mergeCell ref="A12:A13"/>
    <mergeCell ref="B12:G12"/>
    <mergeCell ref="AU12:AU13"/>
    <mergeCell ref="AV12:AV13"/>
    <mergeCell ref="B13:E13"/>
    <mergeCell ref="F13:G13"/>
    <mergeCell ref="K13:O13"/>
    <mergeCell ref="AW12:AW13"/>
    <mergeCell ref="A16:A17"/>
    <mergeCell ref="B16:G16"/>
    <mergeCell ref="AU16:AU17"/>
    <mergeCell ref="AV16:AV17"/>
    <mergeCell ref="B17:E17"/>
    <mergeCell ref="F17:G17"/>
    <mergeCell ref="K17:O17"/>
    <mergeCell ref="AW16:AW17"/>
    <mergeCell ref="AX16:AX17"/>
    <mergeCell ref="H17:J17"/>
    <mergeCell ref="A14:A15"/>
    <mergeCell ref="B14:G14"/>
    <mergeCell ref="AU14:AU15"/>
    <mergeCell ref="AV14:AV15"/>
    <mergeCell ref="B15:E15"/>
    <mergeCell ref="F15:G15"/>
    <mergeCell ref="K15:O15"/>
    <mergeCell ref="AW14:AW15"/>
    <mergeCell ref="AX14:AX15"/>
    <mergeCell ref="AY20:AY21"/>
    <mergeCell ref="A18:A19"/>
    <mergeCell ref="B18:G18"/>
    <mergeCell ref="AU18:AU19"/>
    <mergeCell ref="AV18:AV19"/>
    <mergeCell ref="B19:E19"/>
    <mergeCell ref="F19:G19"/>
    <mergeCell ref="K19:O19"/>
    <mergeCell ref="AW18:AW19"/>
    <mergeCell ref="AX18:AX19"/>
    <mergeCell ref="AY18:AY19"/>
    <mergeCell ref="A20:A21"/>
    <mergeCell ref="B20:G20"/>
    <mergeCell ref="AU20:AU21"/>
    <mergeCell ref="AV20:AV21"/>
    <mergeCell ref="B21:E21"/>
    <mergeCell ref="F21:G21"/>
    <mergeCell ref="K21:O21"/>
    <mergeCell ref="AW20:AW21"/>
    <mergeCell ref="AX20:AX21"/>
    <mergeCell ref="H19:J19"/>
    <mergeCell ref="H21:J21"/>
    <mergeCell ref="A22:A23"/>
    <mergeCell ref="B22:G22"/>
    <mergeCell ref="AU22:AU23"/>
    <mergeCell ref="AV22:AV23"/>
    <mergeCell ref="B23:E23"/>
    <mergeCell ref="F23:G23"/>
    <mergeCell ref="K23:O23"/>
    <mergeCell ref="AW22:AW23"/>
    <mergeCell ref="AX22:AX23"/>
    <mergeCell ref="H23:J23"/>
    <mergeCell ref="A24:A25"/>
    <mergeCell ref="B24:G24"/>
    <mergeCell ref="AU24:AU25"/>
    <mergeCell ref="AV24:AV25"/>
    <mergeCell ref="B25:E25"/>
    <mergeCell ref="F25:G25"/>
    <mergeCell ref="K25:O25"/>
    <mergeCell ref="AW24:AW25"/>
    <mergeCell ref="H25:J25"/>
    <mergeCell ref="A26:A27"/>
    <mergeCell ref="B26:G26"/>
    <mergeCell ref="AU26:AU27"/>
    <mergeCell ref="AV26:AV27"/>
    <mergeCell ref="B27:E27"/>
    <mergeCell ref="F27:G27"/>
    <mergeCell ref="K27:O27"/>
    <mergeCell ref="AW26:AW27"/>
    <mergeCell ref="H27:J27"/>
    <mergeCell ref="A28:A29"/>
    <mergeCell ref="B28:G28"/>
    <mergeCell ref="AU28:AU29"/>
    <mergeCell ref="AV28:AV29"/>
    <mergeCell ref="B29:E29"/>
    <mergeCell ref="F29:G29"/>
    <mergeCell ref="K29:O29"/>
    <mergeCell ref="AW28:AW29"/>
    <mergeCell ref="H29:J29"/>
    <mergeCell ref="B31:E31"/>
    <mergeCell ref="F31:G31"/>
    <mergeCell ref="K31:O31"/>
    <mergeCell ref="AW30:AW31"/>
    <mergeCell ref="A36:A37"/>
    <mergeCell ref="B36:G36"/>
    <mergeCell ref="AU36:AU37"/>
    <mergeCell ref="AV36:AV37"/>
    <mergeCell ref="A30:A31"/>
    <mergeCell ref="B30:G30"/>
    <mergeCell ref="AU30:AU31"/>
    <mergeCell ref="AV30:AV31"/>
    <mergeCell ref="AW32:AW33"/>
    <mergeCell ref="AW34:AW35"/>
    <mergeCell ref="AW36:AW37"/>
    <mergeCell ref="H31:J31"/>
    <mergeCell ref="K37:O37"/>
    <mergeCell ref="H35:J35"/>
    <mergeCell ref="H37:J37"/>
    <mergeCell ref="B37:E37"/>
    <mergeCell ref="F37:G37"/>
    <mergeCell ref="A39:AY42"/>
    <mergeCell ref="B33:E33"/>
    <mergeCell ref="F33:G33"/>
    <mergeCell ref="K33:O33"/>
    <mergeCell ref="A34:A35"/>
    <mergeCell ref="B34:G34"/>
    <mergeCell ref="AU34:AU35"/>
    <mergeCell ref="AV34:AV35"/>
    <mergeCell ref="A32:A33"/>
    <mergeCell ref="B32:G32"/>
    <mergeCell ref="AU32:AU33"/>
    <mergeCell ref="AV32:AV33"/>
    <mergeCell ref="H33:J33"/>
    <mergeCell ref="AX32:AX33"/>
    <mergeCell ref="AY32:AY33"/>
    <mergeCell ref="B35:E35"/>
    <mergeCell ref="F35:G35"/>
    <mergeCell ref="K35:O35"/>
    <mergeCell ref="AX34:AX35"/>
    <mergeCell ref="AY34:AY35"/>
    <mergeCell ref="AX36:AX37"/>
    <mergeCell ref="AY36:AY37"/>
    <mergeCell ref="AX8:AX9"/>
    <mergeCell ref="AY8:AY9"/>
    <mergeCell ref="AX10:AX11"/>
    <mergeCell ref="AY10:AY11"/>
    <mergeCell ref="H9:J9"/>
    <mergeCell ref="H11:J11"/>
    <mergeCell ref="H13:J13"/>
    <mergeCell ref="H15:J15"/>
    <mergeCell ref="H16:J16"/>
    <mergeCell ref="AY16:AY17"/>
    <mergeCell ref="AY14:AY15"/>
    <mergeCell ref="AY12:AY13"/>
    <mergeCell ref="AX12:AX13"/>
    <mergeCell ref="AX30:AX31"/>
    <mergeCell ref="AY30:AY31"/>
    <mergeCell ref="AX28:AX29"/>
    <mergeCell ref="AY28:AY29"/>
    <mergeCell ref="AX26:AX27"/>
    <mergeCell ref="AY26:AY27"/>
    <mergeCell ref="AX24:AX25"/>
    <mergeCell ref="AY24:AY25"/>
    <mergeCell ref="AY22:AY23"/>
  </mergeCells>
  <phoneticPr fontId="2"/>
  <dataValidations count="8">
    <dataValidation type="list" allowBlank="1" showInputMessage="1" showErrorMessage="1" sqref="H8:N8 H10:N10 H12:N12 H14:N14 H36:N36 H18:N18 H20:N20 H22:N22 H24:N24 H26:N26 H28:N28 H30:N30 H32:N32 H34:N34 K16:N16" xr:uid="{AED59A4A-5698-4719-933F-3580C632FEDF}">
      <formula1>"昼,夕"</formula1>
    </dataValidation>
    <dataValidation sqref="P10:AT10 P12:AT12 P14:AT14 P16:AT16 P18:AT18 P20:AT20 P22:AT22 P24:AT24 P26:AT26 P28:AT28 P30:AT30 P32:AT32 P34:AT34 P36:AT36 P8:AT8" xr:uid="{B98C1B5B-75D7-4EEB-BAF8-E1D7CE445017}"/>
    <dataValidation type="list" allowBlank="1" showInputMessage="1" showErrorMessage="1" sqref="AB2:AF2" xr:uid="{54A888A7-D1B8-4D52-AE89-06B708F9872F}">
      <formula1>"平,小名浜,勿来,田人,常磐,遠野,内郷,好間,三和,四倉,久之浜大久,小川,川前"</formula1>
    </dataValidation>
    <dataValidation type="list" allowBlank="1" showInputMessage="1" showErrorMessage="1" sqref="F2" xr:uid="{3BDC1278-B35A-4E72-9F4B-9C0D5DD69255}">
      <formula1>"平,小名浜,勿来・田人,常磐・遠野,内郷・好間・三和,四倉・久之浜大久,小川・川前"</formula1>
    </dataValidation>
    <dataValidation type="list" allowBlank="1" showInputMessage="1" showErrorMessage="1" sqref="P3" xr:uid="{B9A3E47C-592E-409F-ABC2-06CC271B1DFC}">
      <formula1>"（高齢者配食サービス分）,（障がい者配食サービス分）"</formula1>
    </dataValidation>
    <dataValidation type="list" allowBlank="1" showInputMessage="1" showErrorMessage="1" sqref="AM2:AQ2" xr:uid="{C94584B2-6156-4336-8F38-61FFA056A08C}">
      <formula1>"市街地,小川・久之浜大久,遠野・三和,田人・川前"</formula1>
    </dataValidation>
    <dataValidation type="list" allowBlank="1" showInputMessage="1" showErrorMessage="1" sqref="AX8:AX23" xr:uid="{9DD74964-19EF-4627-BEB9-E5DB54613CFE}">
      <formula1>"○,△,×"</formula1>
    </dataValidation>
    <dataValidation type="list" allowBlank="1" showInputMessage="1" showErrorMessage="1" sqref="P9:AT9 P33:AT33 P11:AT11 P13:AT13 P15:AT15 P17:AT17 P19:AT19 P21:AT21 P35:AT35 P23:AT23 P25:AT25 P27:AT27 P29:AT29 P31:AT31 P37:AT37" xr:uid="{D9E8748D-E1BC-43F5-8F5C-FD9001C2E820}">
      <formula1>$BA$9:$BA$37</formula1>
    </dataValidation>
  </dataValidations>
  <printOptions horizontalCentered="1"/>
  <pageMargins left="0.51181102362204722" right="0.31496062992125984" top="0.35433070866141736" bottom="0.55118110236220474" header="0.31496062992125984" footer="0.23622047244094491"/>
  <pageSetup paperSize="8" scale="68" fitToHeight="0" orientation="landscape" horizontalDpi="300" verticalDpi="300" r:id="rId1"/>
  <headerFooter alignWithMargins="0">
    <oddHeader>&amp;R&amp;20( &amp;P/&amp;N )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5</vt:i4>
      </vt:variant>
    </vt:vector>
  </HeadingPairs>
  <TitlesOfParts>
    <vt:vector size="8" baseType="lpstr">
      <vt:lpstr>見守り実施報告書</vt:lpstr>
      <vt:lpstr>集計表</vt:lpstr>
      <vt:lpstr>記入例</vt:lpstr>
      <vt:lpstr>記入例!Print_Area</vt:lpstr>
      <vt:lpstr>見守り実施報告書!Print_Area</vt:lpstr>
      <vt:lpstr>集計表!Print_Area</vt:lpstr>
      <vt:lpstr>記入例!Print_Titles</vt:lpstr>
      <vt:lpstr>見守り実施報告書!Print_Titles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鈴木　莉緒</dc:creator>
  <cp:keywords/>
  <dc:description/>
  <cp:lastModifiedBy>鈴木　莉緒</cp:lastModifiedBy>
  <cp:revision>0</cp:revision>
  <cp:lastPrinted>2026-01-14T04:26:32Z</cp:lastPrinted>
  <dcterms:created xsi:type="dcterms:W3CDTF">1601-01-01T00:00:00Z</dcterms:created>
  <dcterms:modified xsi:type="dcterms:W3CDTF">2026-05-22T07:57:44Z</dcterms:modified>
  <cp:category/>
</cp:coreProperties>
</file>