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07jofls1\0601300_地域包括ケア推進課$\05 事業推進係\02_配食サービス事業\00b 事務様式\助成R7.10~\"/>
    </mc:Choice>
  </mc:AlternateContent>
  <xr:revisionPtr revIDLastSave="0" documentId="13_ncr:1_{B98E31F2-3256-4588-8DC8-6D956B6C87C6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見守り実施報告書" sheetId="5" r:id="rId1"/>
    <sheet name="記載方法" sheetId="7" r:id="rId2"/>
    <sheet name="(見本)記入例" sheetId="9" r:id="rId3"/>
  </sheets>
  <definedNames>
    <definedName name="_xlnm.Print_Area" localSheetId="2">'(見本)記入例'!$A$1:$BH$44</definedName>
    <definedName name="_xlnm.Print_Area" localSheetId="1">記載方法!$A$1:$BN$46</definedName>
    <definedName name="_xlnm.Print_Area" localSheetId="0">見守り実施報告書!$A$1:$AZ$219</definedName>
    <definedName name="_xlnm.Print_Titles" localSheetId="2">'(見本)記入例'!$1:$5</definedName>
    <definedName name="_xlnm.Print_Titles" localSheetId="1">記載方法!$1:$5</definedName>
    <definedName name="_xlnm.Print_Titles" localSheetId="0">見守り実施報告書!$1:$5</definedName>
    <definedName name="四倉・久之浜大久" localSheetId="2">'(見本)記入例'!#REF!</definedName>
    <definedName name="四倉・久之浜大久" localSheetId="1">記載方法!#REF!</definedName>
    <definedName name="四倉・久之浜大久" localSheetId="0">見守り実施報告書!#REF!</definedName>
    <definedName name="四倉・久之浜大久">#REF!</definedName>
    <definedName name="小川・川前" localSheetId="2">'(見本)記入例'!#REF!</definedName>
    <definedName name="小川・川前" localSheetId="1">記載方法!#REF!</definedName>
    <definedName name="小川・川前" localSheetId="0">見守り実施報告書!#REF!</definedName>
    <definedName name="小川・川前">#REF!</definedName>
    <definedName name="常磐・遠野" localSheetId="2">'(見本)記入例'!#REF!</definedName>
    <definedName name="常磐・遠野" localSheetId="1">記載方法!#REF!</definedName>
    <definedName name="常磐・遠野" localSheetId="0">見守り実施報告書!#REF!</definedName>
    <definedName name="常磐・遠野">#REF!</definedName>
    <definedName name="地区セン名" localSheetId="2">'(見本)記入例'!#REF!</definedName>
    <definedName name="地区セン名" localSheetId="1">記載方法!#REF!</definedName>
    <definedName name="地区セン名" localSheetId="0">見守り実施報告書!#REF!</definedName>
    <definedName name="地区セン名">#REF!</definedName>
    <definedName name="地区名一覧" localSheetId="2">#REF!</definedName>
    <definedName name="地区名一覧" localSheetId="1">#REF!</definedName>
    <definedName name="地区名一覧" localSheetId="0">#REF!</definedName>
    <definedName name="地区名一覧">#REF!</definedName>
    <definedName name="内郷・好間・三和" localSheetId="2">'(見本)記入例'!#REF!</definedName>
    <definedName name="内郷・好間・三和" localSheetId="1">記載方法!#REF!</definedName>
    <definedName name="内郷・好間・三和" localSheetId="0">見守り実施報告書!#REF!</definedName>
    <definedName name="内郷・好間・三和">#REF!</definedName>
    <definedName name="勿来・田人" localSheetId="2">'(見本)記入例'!#REF!</definedName>
    <definedName name="勿来・田人" localSheetId="1">記載方法!#REF!</definedName>
    <definedName name="勿来・田人" localSheetId="0">見守り実施報告書!#REF!</definedName>
    <definedName name="勿来・田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5" l="1"/>
  <c r="C11" i="5"/>
  <c r="C13" i="5"/>
  <c r="C15" i="5"/>
  <c r="C17" i="5"/>
  <c r="C19" i="5"/>
  <c r="C21" i="5"/>
  <c r="C23" i="5"/>
  <c r="C25" i="5"/>
  <c r="C27" i="5"/>
  <c r="C29" i="5"/>
  <c r="C31" i="5"/>
  <c r="C33" i="5"/>
  <c r="C35" i="5"/>
  <c r="C37" i="5"/>
  <c r="C39" i="5"/>
  <c r="C41" i="5"/>
  <c r="C43" i="5"/>
  <c r="C45" i="5"/>
  <c r="C47" i="5"/>
  <c r="C49" i="5"/>
  <c r="C51" i="5"/>
  <c r="C53" i="5"/>
  <c r="C55" i="5"/>
  <c r="C57" i="5"/>
  <c r="C59" i="5"/>
  <c r="AT2" i="9"/>
  <c r="AT2" i="7"/>
  <c r="AT8" i="7" s="1"/>
  <c r="AS2" i="5"/>
  <c r="AS28" i="7"/>
  <c r="AR28" i="7"/>
  <c r="AQ28" i="7"/>
  <c r="AP28" i="7"/>
  <c r="AO28" i="7"/>
  <c r="AN28" i="7"/>
  <c r="AM28" i="7"/>
  <c r="AL28" i="7"/>
  <c r="AK28" i="7"/>
  <c r="AJ28" i="7"/>
  <c r="AI28" i="7"/>
  <c r="AH28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AS26" i="7"/>
  <c r="AR26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AS24" i="7"/>
  <c r="AR24" i="7"/>
  <c r="AQ24" i="7"/>
  <c r="AP24" i="7"/>
  <c r="AO24" i="7"/>
  <c r="AN24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AS22" i="7"/>
  <c r="AR22" i="7"/>
  <c r="AQ22" i="7"/>
  <c r="AP22" i="7"/>
  <c r="AO22" i="7"/>
  <c r="AN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AS20" i="7"/>
  <c r="AR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AY10" i="9"/>
  <c r="AY8" i="9"/>
  <c r="BC28" i="9"/>
  <c r="BC27" i="9"/>
  <c r="BC26" i="9"/>
  <c r="BC25" i="9"/>
  <c r="BC24" i="9"/>
  <c r="BC23" i="9"/>
  <c r="BC22" i="9"/>
  <c r="BC21" i="9"/>
  <c r="BC20" i="9"/>
  <c r="BC19" i="9"/>
  <c r="BC18" i="9"/>
  <c r="BC17" i="9"/>
  <c r="BC16" i="9"/>
  <c r="BC15" i="9"/>
  <c r="BC14" i="9"/>
  <c r="BC13" i="9"/>
  <c r="BC12" i="9"/>
  <c r="BC11" i="9"/>
  <c r="BC10" i="9"/>
  <c r="BC9" i="9"/>
  <c r="C37" i="9"/>
  <c r="AR36" i="9"/>
  <c r="L36" i="9"/>
  <c r="C35" i="9"/>
  <c r="AR34" i="9"/>
  <c r="L34" i="9"/>
  <c r="C33" i="9"/>
  <c r="BG32" i="9"/>
  <c r="C25" i="9" s="1"/>
  <c r="AR32" i="9"/>
  <c r="L32" i="9"/>
  <c r="C31" i="9"/>
  <c r="AR30" i="9"/>
  <c r="L30" i="9"/>
  <c r="BH28" i="9" a="1"/>
  <c r="BH28" i="9" s="1"/>
  <c r="BG28" i="9" a="1"/>
  <c r="BG28" i="9" s="1"/>
  <c r="AR28" i="9"/>
  <c r="L28" i="9"/>
  <c r="BH27" i="9" a="1"/>
  <c r="BH27" i="9" s="1"/>
  <c r="BG27" i="9" a="1"/>
  <c r="BG27" i="9" s="1"/>
  <c r="BH26" i="9" a="1"/>
  <c r="BH26" i="9" s="1"/>
  <c r="BG26" i="9" a="1"/>
  <c r="BG26" i="9" s="1"/>
  <c r="AR26" i="9"/>
  <c r="L26" i="9"/>
  <c r="BH25" i="9" a="1"/>
  <c r="BH25" i="9" s="1"/>
  <c r="BG25" i="9" a="1"/>
  <c r="BG25" i="9" s="1"/>
  <c r="BH24" i="9" a="1"/>
  <c r="BH24" i="9" s="1"/>
  <c r="BG24" i="9" a="1"/>
  <c r="BG24" i="9" s="1"/>
  <c r="AR24" i="9"/>
  <c r="L24" i="9"/>
  <c r="BH23" i="9" a="1"/>
  <c r="BH23" i="9" s="1"/>
  <c r="BG23" i="9" a="1"/>
  <c r="BG23" i="9" s="1"/>
  <c r="BH22" i="9" a="1"/>
  <c r="BH22" i="9" s="1"/>
  <c r="BG22" i="9" a="1"/>
  <c r="BG22" i="9" s="1"/>
  <c r="AR22" i="9"/>
  <c r="L22" i="9"/>
  <c r="BH21" i="9" a="1"/>
  <c r="BH21" i="9" s="1"/>
  <c r="BG21" i="9" a="1"/>
  <c r="BG21" i="9" s="1"/>
  <c r="BH20" i="9" a="1"/>
  <c r="BH20" i="9" s="1"/>
  <c r="BG20" i="9" a="1"/>
  <c r="BG20" i="9" s="1"/>
  <c r="AR20" i="9"/>
  <c r="L20" i="9"/>
  <c r="BH19" i="9" a="1"/>
  <c r="BH19" i="9" s="1"/>
  <c r="BG19" i="9" a="1"/>
  <c r="BG19" i="9" s="1"/>
  <c r="BH18" i="9" a="1"/>
  <c r="BH18" i="9" s="1"/>
  <c r="BG18" i="9" a="1"/>
  <c r="BG18" i="9" s="1"/>
  <c r="AR18" i="9"/>
  <c r="L18" i="9"/>
  <c r="BH17" i="9" a="1"/>
  <c r="BH17" i="9" s="1"/>
  <c r="BG17" i="9" a="1"/>
  <c r="BG17" i="9" s="1"/>
  <c r="BH16" i="9" a="1"/>
  <c r="BH16" i="9" s="1"/>
  <c r="BG16" i="9" a="1"/>
  <c r="BG16" i="9" s="1"/>
  <c r="AR16" i="9"/>
  <c r="L16" i="9"/>
  <c r="BH15" i="9" a="1"/>
  <c r="BH15" i="9" s="1"/>
  <c r="BG15" i="9" a="1"/>
  <c r="BG15" i="9" s="1"/>
  <c r="BH14" i="9" a="1"/>
  <c r="BH14" i="9" s="1"/>
  <c r="BG14" i="9" a="1"/>
  <c r="BG14" i="9" s="1"/>
  <c r="AR14" i="9"/>
  <c r="L14" i="9"/>
  <c r="BH13" i="9" a="1"/>
  <c r="BH13" i="9" s="1"/>
  <c r="BG13" i="9" a="1"/>
  <c r="BG13" i="9" s="1"/>
  <c r="BH12" i="9" a="1"/>
  <c r="BH12" i="9" s="1"/>
  <c r="BG12" i="9" a="1"/>
  <c r="BG12" i="9" s="1"/>
  <c r="AR12" i="9"/>
  <c r="L12" i="9"/>
  <c r="BH11" i="9" a="1"/>
  <c r="BH11" i="9" s="1"/>
  <c r="BG11" i="9" a="1"/>
  <c r="BG11" i="9" s="1"/>
  <c r="BH10" i="9" a="1"/>
  <c r="BH10" i="9" s="1"/>
  <c r="BG10" i="9" a="1"/>
  <c r="BG10" i="9" s="1"/>
  <c r="AR10" i="9"/>
  <c r="L10" i="9"/>
  <c r="BH9" i="9" a="1"/>
  <c r="BH9" i="9" s="1"/>
  <c r="BG9" i="9" a="1"/>
  <c r="BG9" i="9" s="1"/>
  <c r="AR8" i="9"/>
  <c r="AX8" i="9" s="1"/>
  <c r="L8" i="9"/>
  <c r="AL6" i="9"/>
  <c r="AL7" i="9" s="1"/>
  <c r="AL34" i="9" s="1"/>
  <c r="U6" i="9"/>
  <c r="U7" i="9" s="1"/>
  <c r="U34" i="9" s="1"/>
  <c r="T6" i="9"/>
  <c r="T7" i="9" s="1"/>
  <c r="T24" i="9" s="1"/>
  <c r="M5" i="9"/>
  <c r="M6" i="9" s="1"/>
  <c r="M7" i="9" s="1"/>
  <c r="M14" i="9" s="1"/>
  <c r="AQ4" i="9"/>
  <c r="AQ5" i="9" s="1"/>
  <c r="AQ6" i="9" s="1"/>
  <c r="AQ7" i="9" s="1"/>
  <c r="AP4" i="9"/>
  <c r="AP5" i="9" s="1"/>
  <c r="AP6" i="9" s="1"/>
  <c r="AP7" i="9" s="1"/>
  <c r="AP26" i="9" s="1"/>
  <c r="AO4" i="9"/>
  <c r="AO5" i="9" s="1"/>
  <c r="AO6" i="9" s="1"/>
  <c r="AO7" i="9" s="1"/>
  <c r="AN4" i="9"/>
  <c r="AN5" i="9" s="1"/>
  <c r="AN6" i="9" s="1"/>
  <c r="AN7" i="9" s="1"/>
  <c r="AM4" i="9"/>
  <c r="AM5" i="9" s="1"/>
  <c r="AM6" i="9" s="1"/>
  <c r="AM7" i="9" s="1"/>
  <c r="AL4" i="9"/>
  <c r="AL5" i="9" s="1"/>
  <c r="AK4" i="9"/>
  <c r="AK5" i="9" s="1"/>
  <c r="AK6" i="9" s="1"/>
  <c r="AK7" i="9" s="1"/>
  <c r="AJ4" i="9"/>
  <c r="AJ5" i="9" s="1"/>
  <c r="AJ6" i="9" s="1"/>
  <c r="AJ7" i="9" s="1"/>
  <c r="AI4" i="9"/>
  <c r="AI5" i="9" s="1"/>
  <c r="AI6" i="9" s="1"/>
  <c r="AI7" i="9" s="1"/>
  <c r="AH4" i="9"/>
  <c r="AH5" i="9" s="1"/>
  <c r="AH6" i="9" s="1"/>
  <c r="AH7" i="9" s="1"/>
  <c r="AG4" i="9"/>
  <c r="AG5" i="9" s="1"/>
  <c r="AG6" i="9" s="1"/>
  <c r="AG7" i="9" s="1"/>
  <c r="AF4" i="9"/>
  <c r="AF5" i="9" s="1"/>
  <c r="AF6" i="9" s="1"/>
  <c r="AF7" i="9" s="1"/>
  <c r="AE4" i="9"/>
  <c r="AE5" i="9" s="1"/>
  <c r="AE6" i="9" s="1"/>
  <c r="AE7" i="9" s="1"/>
  <c r="AD4" i="9"/>
  <c r="AD5" i="9" s="1"/>
  <c r="AD6" i="9" s="1"/>
  <c r="AD7" i="9" s="1"/>
  <c r="AC4" i="9"/>
  <c r="AC5" i="9" s="1"/>
  <c r="AC6" i="9" s="1"/>
  <c r="AC7" i="9" s="1"/>
  <c r="AB4" i="9"/>
  <c r="AB5" i="9" s="1"/>
  <c r="AB6" i="9" s="1"/>
  <c r="AB7" i="9" s="1"/>
  <c r="AB18" i="9" s="1"/>
  <c r="AA4" i="9"/>
  <c r="AA5" i="9" s="1"/>
  <c r="AA6" i="9" s="1"/>
  <c r="AA7" i="9" s="1"/>
  <c r="Z4" i="9"/>
  <c r="Z5" i="9" s="1"/>
  <c r="Z6" i="9" s="1"/>
  <c r="Z7" i="9" s="1"/>
  <c r="Y4" i="9"/>
  <c r="Y5" i="9" s="1"/>
  <c r="Y6" i="9" s="1"/>
  <c r="Y7" i="9" s="1"/>
  <c r="Y32" i="9" s="1"/>
  <c r="X4" i="9"/>
  <c r="X5" i="9" s="1"/>
  <c r="X6" i="9" s="1"/>
  <c r="X7" i="9" s="1"/>
  <c r="W4" i="9"/>
  <c r="W5" i="9" s="1"/>
  <c r="W6" i="9" s="1"/>
  <c r="W7" i="9" s="1"/>
  <c r="V4" i="9"/>
  <c r="V5" i="9" s="1"/>
  <c r="V6" i="9" s="1"/>
  <c r="V7" i="9" s="1"/>
  <c r="V34" i="9" s="1"/>
  <c r="U4" i="9"/>
  <c r="U5" i="9" s="1"/>
  <c r="T4" i="9"/>
  <c r="T5" i="9" s="1"/>
  <c r="S4" i="9"/>
  <c r="S5" i="9" s="1"/>
  <c r="S6" i="9" s="1"/>
  <c r="S7" i="9" s="1"/>
  <c r="S12" i="9" s="1"/>
  <c r="R4" i="9"/>
  <c r="R5" i="9" s="1"/>
  <c r="R6" i="9" s="1"/>
  <c r="R7" i="9" s="1"/>
  <c r="Q4" i="9"/>
  <c r="Q5" i="9" s="1"/>
  <c r="Q6" i="9" s="1"/>
  <c r="Q7" i="9" s="1"/>
  <c r="P4" i="9"/>
  <c r="P5" i="9" s="1"/>
  <c r="P6" i="9" s="1"/>
  <c r="P7" i="9" s="1"/>
  <c r="O4" i="9"/>
  <c r="O5" i="9" s="1"/>
  <c r="O6" i="9" s="1"/>
  <c r="O7" i="9" s="1"/>
  <c r="O34" i="9" s="1"/>
  <c r="N4" i="9"/>
  <c r="N5" i="9" s="1"/>
  <c r="N6" i="9" s="1"/>
  <c r="N7" i="9" s="1"/>
  <c r="N22" i="9" s="1"/>
  <c r="M4" i="9"/>
  <c r="C35" i="7"/>
  <c r="AS34" i="7"/>
  <c r="AR34" i="7"/>
  <c r="C33" i="7"/>
  <c r="BG32" i="7"/>
  <c r="C27" i="7" s="1"/>
  <c r="AS32" i="7"/>
  <c r="AR32" i="7"/>
  <c r="C31" i="7"/>
  <c r="AS30" i="7"/>
  <c r="AR30" i="7"/>
  <c r="BH28" i="7" a="1"/>
  <c r="BH28" i="7" s="1"/>
  <c r="BG28" i="7" a="1"/>
  <c r="BG28" i="7" s="1"/>
  <c r="BC28" i="7" s="1"/>
  <c r="BH27" i="7" a="1"/>
  <c r="BH27" i="7" s="1"/>
  <c r="BG27" i="7" a="1"/>
  <c r="BG27" i="7" s="1"/>
  <c r="BC27" i="7" s="1"/>
  <c r="BH26" i="7" a="1"/>
  <c r="BH26" i="7" s="1"/>
  <c r="BG26" i="7" a="1"/>
  <c r="BG26" i="7" s="1"/>
  <c r="BC26" i="7" s="1"/>
  <c r="BH25" i="7" a="1"/>
  <c r="BH25" i="7" s="1"/>
  <c r="BG25" i="7" a="1"/>
  <c r="BG25" i="7" s="1"/>
  <c r="BC25" i="7" s="1"/>
  <c r="BH24" i="7" a="1"/>
  <c r="BH24" i="7" s="1"/>
  <c r="BG24" i="7" a="1"/>
  <c r="BG24" i="7" s="1"/>
  <c r="BC24" i="7" s="1"/>
  <c r="BH23" i="7" a="1"/>
  <c r="BH23" i="7" s="1"/>
  <c r="BG23" i="7" a="1"/>
  <c r="BG23" i="7" s="1"/>
  <c r="BC23" i="7" s="1"/>
  <c r="BH22" i="7" a="1"/>
  <c r="BH22" i="7" s="1"/>
  <c r="BG22" i="7" a="1"/>
  <c r="BG22" i="7" s="1"/>
  <c r="BC22" i="7" s="1"/>
  <c r="L22" i="7"/>
  <c r="BH21" i="7" a="1"/>
  <c r="BH21" i="7" s="1"/>
  <c r="BG21" i="7" a="1"/>
  <c r="BG21" i="7" s="1"/>
  <c r="BC21" i="7"/>
  <c r="BH20" i="7" a="1"/>
  <c r="BH20" i="7" s="1"/>
  <c r="BG20" i="7" a="1"/>
  <c r="BG20" i="7" s="1"/>
  <c r="BC20" i="7" s="1"/>
  <c r="L20" i="7"/>
  <c r="BH19" i="7" a="1"/>
  <c r="BH19" i="7" s="1"/>
  <c r="BG19" i="7" a="1"/>
  <c r="BG19" i="7" s="1"/>
  <c r="BC19" i="7" s="1"/>
  <c r="BH18" i="7" a="1"/>
  <c r="BH18" i="7" s="1"/>
  <c r="BG18" i="7" a="1"/>
  <c r="BG18" i="7" s="1"/>
  <c r="BC18" i="7" s="1"/>
  <c r="L18" i="7"/>
  <c r="BH17" i="7" a="1"/>
  <c r="BH17" i="7" s="1"/>
  <c r="BG17" i="7" a="1"/>
  <c r="BG17" i="7" s="1"/>
  <c r="BC17" i="7" s="1"/>
  <c r="BH16" i="7" a="1"/>
  <c r="BH16" i="7" s="1"/>
  <c r="BG16" i="7" a="1"/>
  <c r="BG16" i="7" s="1"/>
  <c r="L16" i="7"/>
  <c r="BH15" i="7" a="1"/>
  <c r="BH15" i="7" s="1"/>
  <c r="BG15" i="7" a="1"/>
  <c r="BG15" i="7" s="1"/>
  <c r="BC15" i="7" s="1"/>
  <c r="BH14" i="7" a="1"/>
  <c r="BH14" i="7" s="1"/>
  <c r="BG14" i="7" a="1"/>
  <c r="BG14" i="7" s="1"/>
  <c r="BC14" i="7" s="1"/>
  <c r="L14" i="7"/>
  <c r="BH13" i="7" a="1"/>
  <c r="BH13" i="7" s="1"/>
  <c r="BG13" i="7" a="1"/>
  <c r="BG13" i="7" s="1"/>
  <c r="BC13" i="7" s="1"/>
  <c r="BH12" i="7" a="1"/>
  <c r="BH12" i="7" s="1"/>
  <c r="BG12" i="7" a="1"/>
  <c r="BG12" i="7" s="1"/>
  <c r="BC12" i="7" s="1"/>
  <c r="L12" i="7"/>
  <c r="BH11" i="7" a="1"/>
  <c r="BH11" i="7" s="1"/>
  <c r="BG11" i="7" a="1"/>
  <c r="BG11" i="7" s="1"/>
  <c r="BC11" i="7" s="1"/>
  <c r="BH10" i="7" a="1"/>
  <c r="BH10" i="7" s="1"/>
  <c r="BG10" i="7" a="1"/>
  <c r="BG10" i="7" s="1"/>
  <c r="BC10" i="7" s="1"/>
  <c r="L10" i="7"/>
  <c r="BH9" i="7" a="1"/>
  <c r="BH9" i="7" s="1"/>
  <c r="BG9" i="7" a="1"/>
  <c r="BG9" i="7" s="1"/>
  <c r="BC9" i="7" s="1"/>
  <c r="L8" i="7"/>
  <c r="AF5" i="7"/>
  <c r="AF6" i="7" s="1"/>
  <c r="AF7" i="7" s="1"/>
  <c r="N5" i="7"/>
  <c r="N6" i="7" s="1"/>
  <c r="N7" i="7" s="1"/>
  <c r="AQ4" i="7"/>
  <c r="AQ5" i="7" s="1"/>
  <c r="AQ6" i="7" s="1"/>
  <c r="AQ7" i="7" s="1"/>
  <c r="AP4" i="7"/>
  <c r="AP5" i="7" s="1"/>
  <c r="AP6" i="7" s="1"/>
  <c r="AP7" i="7" s="1"/>
  <c r="AO4" i="7"/>
  <c r="AO5" i="7" s="1"/>
  <c r="AO6" i="7" s="1"/>
  <c r="AO7" i="7" s="1"/>
  <c r="AN4" i="7"/>
  <c r="AN5" i="7" s="1"/>
  <c r="AN6" i="7" s="1"/>
  <c r="AN7" i="7" s="1"/>
  <c r="AM4" i="7"/>
  <c r="AM5" i="7" s="1"/>
  <c r="AM6" i="7" s="1"/>
  <c r="AM7" i="7" s="1"/>
  <c r="AL4" i="7"/>
  <c r="AL5" i="7" s="1"/>
  <c r="AL6" i="7" s="1"/>
  <c r="AL7" i="7" s="1"/>
  <c r="AK4" i="7"/>
  <c r="AK5" i="7" s="1"/>
  <c r="AK6" i="7" s="1"/>
  <c r="AK7" i="7" s="1"/>
  <c r="AJ4" i="7"/>
  <c r="AJ5" i="7" s="1"/>
  <c r="AJ6" i="7" s="1"/>
  <c r="AJ7" i="7" s="1"/>
  <c r="AI4" i="7"/>
  <c r="AI5" i="7" s="1"/>
  <c r="AI6" i="7" s="1"/>
  <c r="AI7" i="7" s="1"/>
  <c r="AH4" i="7"/>
  <c r="AH5" i="7" s="1"/>
  <c r="AH6" i="7" s="1"/>
  <c r="AH7" i="7" s="1"/>
  <c r="AG4" i="7"/>
  <c r="AG5" i="7" s="1"/>
  <c r="AG6" i="7" s="1"/>
  <c r="AG7" i="7" s="1"/>
  <c r="AF4" i="7"/>
  <c r="AE4" i="7"/>
  <c r="AE5" i="7" s="1"/>
  <c r="AE6" i="7" s="1"/>
  <c r="AE7" i="7" s="1"/>
  <c r="AD4" i="7"/>
  <c r="AD5" i="7" s="1"/>
  <c r="AD6" i="7" s="1"/>
  <c r="AD7" i="7" s="1"/>
  <c r="AC4" i="7"/>
  <c r="AC5" i="7" s="1"/>
  <c r="AC6" i="7" s="1"/>
  <c r="AC7" i="7" s="1"/>
  <c r="AB4" i="7"/>
  <c r="AB5" i="7" s="1"/>
  <c r="AB6" i="7" s="1"/>
  <c r="AB7" i="7" s="1"/>
  <c r="AA4" i="7"/>
  <c r="AA5" i="7" s="1"/>
  <c r="AA6" i="7" s="1"/>
  <c r="AA7" i="7" s="1"/>
  <c r="Z4" i="7"/>
  <c r="Z5" i="7" s="1"/>
  <c r="Z6" i="7" s="1"/>
  <c r="Z7" i="7" s="1"/>
  <c r="Y4" i="7"/>
  <c r="Y5" i="7" s="1"/>
  <c r="Y6" i="7" s="1"/>
  <c r="Y7" i="7" s="1"/>
  <c r="X4" i="7"/>
  <c r="X5" i="7" s="1"/>
  <c r="X6" i="7" s="1"/>
  <c r="X7" i="7" s="1"/>
  <c r="W4" i="7"/>
  <c r="W5" i="7" s="1"/>
  <c r="W6" i="7" s="1"/>
  <c r="W7" i="7" s="1"/>
  <c r="V4" i="7"/>
  <c r="V5" i="7" s="1"/>
  <c r="V6" i="7" s="1"/>
  <c r="V7" i="7" s="1"/>
  <c r="U4" i="7"/>
  <c r="U5" i="7" s="1"/>
  <c r="U6" i="7" s="1"/>
  <c r="U7" i="7" s="1"/>
  <c r="T4" i="7"/>
  <c r="T5" i="7" s="1"/>
  <c r="T6" i="7" s="1"/>
  <c r="T7" i="7" s="1"/>
  <c r="S4" i="7"/>
  <c r="S5" i="7" s="1"/>
  <c r="S6" i="7" s="1"/>
  <c r="S7" i="7" s="1"/>
  <c r="R4" i="7"/>
  <c r="R5" i="7" s="1"/>
  <c r="R6" i="7" s="1"/>
  <c r="R7" i="7" s="1"/>
  <c r="Q4" i="7"/>
  <c r="Q5" i="7" s="1"/>
  <c r="Q6" i="7" s="1"/>
  <c r="Q7" i="7" s="1"/>
  <c r="P4" i="7"/>
  <c r="P5" i="7" s="1"/>
  <c r="P6" i="7" s="1"/>
  <c r="P7" i="7" s="1"/>
  <c r="O4" i="7"/>
  <c r="O5" i="7" s="1"/>
  <c r="O6" i="7" s="1"/>
  <c r="O7" i="7" s="1"/>
  <c r="N4" i="7"/>
  <c r="M4" i="7"/>
  <c r="M5" i="7" s="1"/>
  <c r="M6" i="7" s="1"/>
  <c r="M7" i="7" s="1"/>
  <c r="AT14" i="7" l="1"/>
  <c r="AW14" i="7" s="1"/>
  <c r="AT26" i="7"/>
  <c r="AW26" i="7" s="1"/>
  <c r="AT12" i="7"/>
  <c r="AT20" i="7"/>
  <c r="AT16" i="7"/>
  <c r="AT24" i="7"/>
  <c r="AW24" i="7" s="1"/>
  <c r="AT10" i="7"/>
  <c r="AW10" i="7" s="1"/>
  <c r="AT22" i="7"/>
  <c r="AW22" i="7" s="1"/>
  <c r="AT18" i="7"/>
  <c r="AW18" i="7" s="1"/>
  <c r="AT28" i="7"/>
  <c r="AW28" i="7" s="1"/>
  <c r="AT18" i="9"/>
  <c r="C17" i="7"/>
  <c r="C19" i="7"/>
  <c r="C29" i="7"/>
  <c r="C9" i="7"/>
  <c r="C11" i="7"/>
  <c r="C13" i="7"/>
  <c r="C15" i="7"/>
  <c r="C21" i="7"/>
  <c r="C23" i="7"/>
  <c r="C25" i="7"/>
  <c r="AX10" i="9"/>
  <c r="AX12" i="9"/>
  <c r="AX14" i="9" s="1"/>
  <c r="AX16" i="9" s="1"/>
  <c r="AX18" i="9" s="1"/>
  <c r="AX20" i="9" s="1"/>
  <c r="AX22" i="9" s="1"/>
  <c r="AX24" i="9" s="1"/>
  <c r="AX26" i="9" s="1"/>
  <c r="AX28" i="9" s="1"/>
  <c r="AX30" i="9" s="1"/>
  <c r="AX32" i="9" s="1"/>
  <c r="AX34" i="9" s="1"/>
  <c r="AX36" i="9" s="1"/>
  <c r="AT34" i="9"/>
  <c r="AN28" i="9"/>
  <c r="AN30" i="9"/>
  <c r="AN22" i="9"/>
  <c r="AN16" i="9"/>
  <c r="AN8" i="9"/>
  <c r="AG26" i="9"/>
  <c r="AG34" i="9"/>
  <c r="AG20" i="9"/>
  <c r="AK24" i="9"/>
  <c r="AK22" i="9"/>
  <c r="AL12" i="9"/>
  <c r="AL22" i="9"/>
  <c r="AI36" i="9"/>
  <c r="AI26" i="9"/>
  <c r="AO22" i="9"/>
  <c r="AO28" i="9"/>
  <c r="AO16" i="9"/>
  <c r="AO30" i="9"/>
  <c r="AS30" i="9"/>
  <c r="AS36" i="9"/>
  <c r="AS32" i="9"/>
  <c r="AS12" i="9"/>
  <c r="AS18" i="9"/>
  <c r="AS24" i="9"/>
  <c r="AS14" i="9"/>
  <c r="AS8" i="9"/>
  <c r="AQ18" i="9"/>
  <c r="AQ24" i="9"/>
  <c r="AQ26" i="9"/>
  <c r="AQ12" i="9"/>
  <c r="AF34" i="9"/>
  <c r="AF14" i="9"/>
  <c r="AF20" i="9"/>
  <c r="AF22" i="9"/>
  <c r="AL8" i="9"/>
  <c r="U28" i="9"/>
  <c r="V28" i="9"/>
  <c r="V16" i="9"/>
  <c r="T12" i="9"/>
  <c r="AT12" i="9"/>
  <c r="N10" i="9"/>
  <c r="AT16" i="9"/>
  <c r="S10" i="9"/>
  <c r="T10" i="9"/>
  <c r="AT32" i="9"/>
  <c r="AL10" i="9"/>
  <c r="AL24" i="9"/>
  <c r="AN10" i="9"/>
  <c r="S24" i="9"/>
  <c r="V10" i="9"/>
  <c r="AT14" i="9"/>
  <c r="AT24" i="9"/>
  <c r="AZ8" i="7"/>
  <c r="AT32" i="7"/>
  <c r="AW32" i="7" s="1"/>
  <c r="C27" i="9"/>
  <c r="C17" i="9"/>
  <c r="C23" i="9"/>
  <c r="C11" i="9"/>
  <c r="C19" i="9"/>
  <c r="AX8" i="7"/>
  <c r="AX10" i="7" s="1"/>
  <c r="AX12" i="7" s="1"/>
  <c r="AX14" i="7" s="1"/>
  <c r="AX16" i="7" s="1"/>
  <c r="AX18" i="7" s="1"/>
  <c r="AX20" i="7" s="1"/>
  <c r="AX22" i="7" s="1"/>
  <c r="AX24" i="7" s="1"/>
  <c r="AX26" i="7" s="1"/>
  <c r="AX28" i="7" s="1"/>
  <c r="AX30" i="7" s="1"/>
  <c r="AX32" i="7" s="1"/>
  <c r="AX34" i="7" s="1"/>
  <c r="AX36" i="7" s="1"/>
  <c r="AX38" i="7" s="1"/>
  <c r="AT34" i="7"/>
  <c r="AW34" i="7" s="1"/>
  <c r="AY8" i="7"/>
  <c r="AW12" i="7"/>
  <c r="AW16" i="7"/>
  <c r="AT30" i="7"/>
  <c r="AW30" i="7" s="1"/>
  <c r="C9" i="9"/>
  <c r="C15" i="9"/>
  <c r="C13" i="9"/>
  <c r="C29" i="9"/>
  <c r="W32" i="9"/>
  <c r="W24" i="9"/>
  <c r="W18" i="9"/>
  <c r="W12" i="9"/>
  <c r="W8" i="9"/>
  <c r="W26" i="9"/>
  <c r="W20" i="9"/>
  <c r="W14" i="9"/>
  <c r="W36" i="9"/>
  <c r="W22" i="9"/>
  <c r="W16" i="9"/>
  <c r="W28" i="9"/>
  <c r="W34" i="9"/>
  <c r="W10" i="9"/>
  <c r="W30" i="9"/>
  <c r="R28" i="9"/>
  <c r="R22" i="9"/>
  <c r="R16" i="9"/>
  <c r="R10" i="9"/>
  <c r="R34" i="9"/>
  <c r="R26" i="9"/>
  <c r="R14" i="9"/>
  <c r="R8" i="9"/>
  <c r="R20" i="9"/>
  <c r="R30" i="9"/>
  <c r="R18" i="9"/>
  <c r="R12" i="9"/>
  <c r="R24" i="9"/>
  <c r="R32" i="9"/>
  <c r="R36" i="9"/>
  <c r="AA30" i="9"/>
  <c r="AA14" i="9"/>
  <c r="AA26" i="9"/>
  <c r="AA20" i="9"/>
  <c r="AA16" i="9"/>
  <c r="AA28" i="9"/>
  <c r="AA22" i="9"/>
  <c r="AA10" i="9"/>
  <c r="AA34" i="9"/>
  <c r="AA8" i="9"/>
  <c r="AA12" i="9"/>
  <c r="AA18" i="9"/>
  <c r="AA32" i="9"/>
  <c r="AA36" i="9"/>
  <c r="AA24" i="9"/>
  <c r="AC26" i="9"/>
  <c r="AC20" i="9"/>
  <c r="AC14" i="9"/>
  <c r="AC28" i="9"/>
  <c r="AC22" i="9"/>
  <c r="AC16" i="9"/>
  <c r="AC10" i="9"/>
  <c r="AC34" i="9"/>
  <c r="AC32" i="9"/>
  <c r="AC8" i="9"/>
  <c r="AC12" i="9"/>
  <c r="AC36" i="9"/>
  <c r="AC24" i="9"/>
  <c r="AC30" i="9"/>
  <c r="AC18" i="9"/>
  <c r="P10" i="9"/>
  <c r="P28" i="9"/>
  <c r="P22" i="9"/>
  <c r="P16" i="9"/>
  <c r="P34" i="9"/>
  <c r="P32" i="9"/>
  <c r="P24" i="9"/>
  <c r="P18" i="9"/>
  <c r="P12" i="9"/>
  <c r="P30" i="9"/>
  <c r="P8" i="9"/>
  <c r="P14" i="9"/>
  <c r="P26" i="9"/>
  <c r="P20" i="9"/>
  <c r="P36" i="9"/>
  <c r="AJ28" i="9"/>
  <c r="AJ22" i="9"/>
  <c r="AJ16" i="9"/>
  <c r="AJ10" i="9"/>
  <c r="AJ34" i="9"/>
  <c r="AJ14" i="9"/>
  <c r="AJ8" i="9"/>
  <c r="AJ20" i="9"/>
  <c r="AJ30" i="9"/>
  <c r="AJ26" i="9"/>
  <c r="AJ12" i="9"/>
  <c r="AJ36" i="9"/>
  <c r="AJ32" i="9"/>
  <c r="AJ24" i="9"/>
  <c r="AJ18" i="9"/>
  <c r="Z8" i="9"/>
  <c r="Z30" i="9"/>
  <c r="Z36" i="9"/>
  <c r="Z28" i="9"/>
  <c r="Z22" i="9"/>
  <c r="Z16" i="9"/>
  <c r="Z10" i="9"/>
  <c r="Z34" i="9"/>
  <c r="Z26" i="9"/>
  <c r="Z12" i="9"/>
  <c r="Z20" i="9"/>
  <c r="Z24" i="9"/>
  <c r="Z32" i="9"/>
  <c r="Z18" i="9"/>
  <c r="Z14" i="9"/>
  <c r="Q28" i="9"/>
  <c r="Q22" i="9"/>
  <c r="Q16" i="9"/>
  <c r="Q10" i="9"/>
  <c r="Q34" i="9"/>
  <c r="Q32" i="9"/>
  <c r="Q24" i="9"/>
  <c r="Q18" i="9"/>
  <c r="Q12" i="9"/>
  <c r="Q8" i="9"/>
  <c r="Q30" i="9"/>
  <c r="Q14" i="9"/>
  <c r="Q26" i="9"/>
  <c r="Q20" i="9"/>
  <c r="Q36" i="9"/>
  <c r="AE36" i="9"/>
  <c r="AE12" i="9"/>
  <c r="AE32" i="9"/>
  <c r="AE24" i="9"/>
  <c r="AE18" i="9"/>
  <c r="AE22" i="9"/>
  <c r="AE26" i="9"/>
  <c r="AE16" i="9"/>
  <c r="AE20" i="9"/>
  <c r="AE34" i="9"/>
  <c r="AE30" i="9"/>
  <c r="AE8" i="9"/>
  <c r="AE10" i="9"/>
  <c r="AE28" i="9"/>
  <c r="AE14" i="9"/>
  <c r="AD26" i="9"/>
  <c r="AD20" i="9"/>
  <c r="AD14" i="9"/>
  <c r="AD36" i="9"/>
  <c r="AD34" i="9"/>
  <c r="AD18" i="9"/>
  <c r="AD32" i="9"/>
  <c r="AD24" i="9"/>
  <c r="AD12" i="9"/>
  <c r="AD22" i="9"/>
  <c r="AD16" i="9"/>
  <c r="AD30" i="9"/>
  <c r="AD8" i="9"/>
  <c r="AD10" i="9"/>
  <c r="AD28" i="9"/>
  <c r="AM12" i="9"/>
  <c r="AM32" i="9"/>
  <c r="AM24" i="9"/>
  <c r="AM18" i="9"/>
  <c r="AM30" i="9"/>
  <c r="AM26" i="9"/>
  <c r="AM14" i="9"/>
  <c r="AM36" i="9"/>
  <c r="AM20" i="9"/>
  <c r="AM16" i="9"/>
  <c r="AM10" i="9"/>
  <c r="AM34" i="9"/>
  <c r="AM28" i="9"/>
  <c r="AM22" i="9"/>
  <c r="AM8" i="9"/>
  <c r="X32" i="9"/>
  <c r="X24" i="9"/>
  <c r="X18" i="9"/>
  <c r="X12" i="9"/>
  <c r="X8" i="9"/>
  <c r="X36" i="9"/>
  <c r="X16" i="9"/>
  <c r="X28" i="9"/>
  <c r="X34" i="9"/>
  <c r="X22" i="9"/>
  <c r="X10" i="9"/>
  <c r="AB30" i="9"/>
  <c r="AB26" i="9"/>
  <c r="AB20" i="9"/>
  <c r="AB14" i="9"/>
  <c r="AB28" i="9"/>
  <c r="AB22" i="9"/>
  <c r="AB16" i="9"/>
  <c r="AB10" i="9"/>
  <c r="AB34" i="9"/>
  <c r="T30" i="9"/>
  <c r="T36" i="9"/>
  <c r="T26" i="9"/>
  <c r="T20" i="9"/>
  <c r="T14" i="9"/>
  <c r="U10" i="9"/>
  <c r="O20" i="9"/>
  <c r="Y24" i="9"/>
  <c r="AT26" i="9"/>
  <c r="V30" i="9"/>
  <c r="S32" i="9"/>
  <c r="AH10" i="9"/>
  <c r="AH28" i="9"/>
  <c r="AH22" i="9"/>
  <c r="AH16" i="9"/>
  <c r="AH34" i="9"/>
  <c r="AH32" i="9"/>
  <c r="AH24" i="9"/>
  <c r="AH18" i="9"/>
  <c r="AH12" i="9"/>
  <c r="AH30" i="9"/>
  <c r="AH8" i="9"/>
  <c r="AF28" i="9"/>
  <c r="X30" i="9"/>
  <c r="S36" i="9"/>
  <c r="N30" i="9"/>
  <c r="AH14" i="9"/>
  <c r="N16" i="9"/>
  <c r="AL18" i="9"/>
  <c r="X20" i="9"/>
  <c r="AT22" i="9"/>
  <c r="AB24" i="9"/>
  <c r="M26" i="9"/>
  <c r="AK28" i="9"/>
  <c r="Y8" i="9"/>
  <c r="Y30" i="9"/>
  <c r="Y36" i="9"/>
  <c r="Y34" i="9"/>
  <c r="Y10" i="9"/>
  <c r="Y28" i="9"/>
  <c r="Y22" i="9"/>
  <c r="Y16" i="9"/>
  <c r="O36" i="9"/>
  <c r="O16" i="9"/>
  <c r="O28" i="9"/>
  <c r="O22" i="9"/>
  <c r="O10" i="9"/>
  <c r="O24" i="9"/>
  <c r="O18" i="9"/>
  <c r="O8" i="9"/>
  <c r="O32" i="9"/>
  <c r="O12" i="9"/>
  <c r="O30" i="9"/>
  <c r="T34" i="9"/>
  <c r="V12" i="9"/>
  <c r="V32" i="9"/>
  <c r="V24" i="9"/>
  <c r="V18" i="9"/>
  <c r="V26" i="9"/>
  <c r="V20" i="9"/>
  <c r="V14" i="9"/>
  <c r="V36" i="9"/>
  <c r="AI28" i="9"/>
  <c r="AI22" i="9"/>
  <c r="AI16" i="9"/>
  <c r="AI10" i="9"/>
  <c r="AI34" i="9"/>
  <c r="AI32" i="9"/>
  <c r="AI24" i="9"/>
  <c r="AI18" i="9"/>
  <c r="AI12" i="9"/>
  <c r="AI8" i="9"/>
  <c r="AI30" i="9"/>
  <c r="AG14" i="9"/>
  <c r="M16" i="9"/>
  <c r="AK18" i="9"/>
  <c r="AO32" i="9"/>
  <c r="AO24" i="9"/>
  <c r="AO18" i="9"/>
  <c r="AO12" i="9"/>
  <c r="AO8" i="9"/>
  <c r="AO26" i="9"/>
  <c r="AO20" i="9"/>
  <c r="AO14" i="9"/>
  <c r="AO36" i="9"/>
  <c r="AT8" i="9"/>
  <c r="AZ8" i="9" s="1"/>
  <c r="AI14" i="9"/>
  <c r="S16" i="9"/>
  <c r="Y20" i="9"/>
  <c r="N26" i="9"/>
  <c r="AL28" i="9"/>
  <c r="AB36" i="9"/>
  <c r="X14" i="9"/>
  <c r="Y14" i="9"/>
  <c r="M20" i="9"/>
  <c r="N20" i="9"/>
  <c r="N34" i="9"/>
  <c r="U32" i="9"/>
  <c r="U24" i="9"/>
  <c r="U18" i="9"/>
  <c r="U12" i="9"/>
  <c r="U30" i="9"/>
  <c r="U20" i="9"/>
  <c r="U26" i="9"/>
  <c r="U14" i="9"/>
  <c r="U36" i="9"/>
  <c r="T32" i="9"/>
  <c r="AP32" i="9"/>
  <c r="AP24" i="9"/>
  <c r="AP18" i="9"/>
  <c r="AP12" i="9"/>
  <c r="AP8" i="9"/>
  <c r="AP36" i="9"/>
  <c r="AP28" i="9"/>
  <c r="AP22" i="9"/>
  <c r="AP10" i="9"/>
  <c r="AP16" i="9"/>
  <c r="AP34" i="9"/>
  <c r="AF10" i="9"/>
  <c r="AP14" i="9"/>
  <c r="T16" i="9"/>
  <c r="O26" i="9"/>
  <c r="AB32" i="9"/>
  <c r="AQ8" i="9"/>
  <c r="AQ30" i="9"/>
  <c r="AQ36" i="9"/>
  <c r="AQ10" i="9"/>
  <c r="AQ34" i="9"/>
  <c r="AQ28" i="9"/>
  <c r="AQ22" i="9"/>
  <c r="AQ16" i="9"/>
  <c r="AK10" i="9"/>
  <c r="AQ14" i="9"/>
  <c r="U16" i="9"/>
  <c r="M22" i="9"/>
  <c r="AF30" i="9"/>
  <c r="AH36" i="9"/>
  <c r="M34" i="9"/>
  <c r="S34" i="9"/>
  <c r="S8" i="9"/>
  <c r="S30" i="9"/>
  <c r="S14" i="9"/>
  <c r="S26" i="9"/>
  <c r="S20" i="9"/>
  <c r="AK34" i="9"/>
  <c r="AK8" i="9"/>
  <c r="AK30" i="9"/>
  <c r="AK14" i="9"/>
  <c r="AK26" i="9"/>
  <c r="AK20" i="9"/>
  <c r="AF36" i="9"/>
  <c r="AF8" i="9"/>
  <c r="AF32" i="9"/>
  <c r="AF24" i="9"/>
  <c r="AF18" i="9"/>
  <c r="AF12" i="9"/>
  <c r="M8" i="9"/>
  <c r="Y12" i="9"/>
  <c r="AH20" i="9"/>
  <c r="T22" i="9"/>
  <c r="AO10" i="9"/>
  <c r="AI20" i="9"/>
  <c r="U22" i="9"/>
  <c r="V8" i="9"/>
  <c r="AT10" i="9"/>
  <c r="AB12" i="9"/>
  <c r="N14" i="9"/>
  <c r="AP20" i="9"/>
  <c r="O14" i="9"/>
  <c r="AK16" i="9"/>
  <c r="S18" i="9"/>
  <c r="AQ20" i="9"/>
  <c r="AF26" i="9"/>
  <c r="N28" i="9"/>
  <c r="AT36" i="9"/>
  <c r="M36" i="9"/>
  <c r="M12" i="9"/>
  <c r="M32" i="9"/>
  <c r="M24" i="9"/>
  <c r="M18" i="9"/>
  <c r="M30" i="9"/>
  <c r="AL36" i="9"/>
  <c r="AL30" i="9"/>
  <c r="AL26" i="9"/>
  <c r="AL20" i="9"/>
  <c r="AL14" i="9"/>
  <c r="S22" i="9"/>
  <c r="X26" i="9"/>
  <c r="T8" i="9"/>
  <c r="Y26" i="9"/>
  <c r="AP30" i="9"/>
  <c r="AK36" i="9"/>
  <c r="AN12" i="9"/>
  <c r="AN32" i="9"/>
  <c r="AN24" i="9"/>
  <c r="AN18" i="9"/>
  <c r="AN26" i="9"/>
  <c r="AN20" i="9"/>
  <c r="AN14" i="9"/>
  <c r="AN36" i="9"/>
  <c r="AT30" i="9"/>
  <c r="AN34" i="9"/>
  <c r="AO34" i="9"/>
  <c r="AB8" i="9"/>
  <c r="AL16" i="9"/>
  <c r="T18" i="9"/>
  <c r="AT20" i="9"/>
  <c r="S28" i="9"/>
  <c r="N36" i="9"/>
  <c r="N32" i="9"/>
  <c r="N24" i="9"/>
  <c r="N18" i="9"/>
  <c r="N12" i="9"/>
  <c r="N8" i="9"/>
  <c r="AK32" i="9"/>
  <c r="AT28" i="9"/>
  <c r="AL32" i="9"/>
  <c r="AG36" i="9"/>
  <c r="AG16" i="9"/>
  <c r="AG28" i="9"/>
  <c r="AG22" i="9"/>
  <c r="AG10" i="9"/>
  <c r="AG24" i="9"/>
  <c r="AG18" i="9"/>
  <c r="AG32" i="9"/>
  <c r="AG12" i="9"/>
  <c r="AG8" i="9"/>
  <c r="AG30" i="9"/>
  <c r="AQ32" i="9"/>
  <c r="U8" i="9"/>
  <c r="AF16" i="9"/>
  <c r="V22" i="9"/>
  <c r="M28" i="9"/>
  <c r="M10" i="9"/>
  <c r="AK12" i="9"/>
  <c r="Y18" i="9"/>
  <c r="AH26" i="9"/>
  <c r="T28" i="9"/>
  <c r="C21" i="9"/>
  <c r="AS34" i="9"/>
  <c r="AS10" i="9"/>
  <c r="AS28" i="9"/>
  <c r="AS16" i="9"/>
  <c r="AS22" i="9"/>
  <c r="AS20" i="9"/>
  <c r="AS26" i="9"/>
  <c r="AW20" i="7"/>
  <c r="N4" i="5"/>
  <c r="N5" i="5" s="1"/>
  <c r="N6" i="5" s="1"/>
  <c r="N7" i="5" s="1"/>
  <c r="N50" i="5" s="1"/>
  <c r="O4" i="5"/>
  <c r="O5" i="5" s="1"/>
  <c r="P4" i="5"/>
  <c r="P5" i="5" s="1"/>
  <c r="P6" i="5" s="1"/>
  <c r="Q4" i="5"/>
  <c r="Q5" i="5" s="1"/>
  <c r="R4" i="5"/>
  <c r="R5" i="5" s="1"/>
  <c r="S4" i="5"/>
  <c r="S5" i="5" s="1"/>
  <c r="T4" i="5"/>
  <c r="T5" i="5" s="1"/>
  <c r="U4" i="5"/>
  <c r="U5" i="5" s="1"/>
  <c r="V4" i="5"/>
  <c r="V5" i="5" s="1"/>
  <c r="W4" i="5"/>
  <c r="W5" i="5" s="1"/>
  <c r="X4" i="5"/>
  <c r="X5" i="5" s="1"/>
  <c r="Y4" i="5"/>
  <c r="Y5" i="5" s="1"/>
  <c r="Z4" i="5"/>
  <c r="Z5" i="5" s="1"/>
  <c r="AA4" i="5"/>
  <c r="AA5" i="5" s="1"/>
  <c r="AB4" i="5"/>
  <c r="AB5" i="5" s="1"/>
  <c r="AC4" i="5"/>
  <c r="AC5" i="5" s="1"/>
  <c r="AD4" i="5"/>
  <c r="AD5" i="5" s="1"/>
  <c r="AE4" i="5"/>
  <c r="AE5" i="5" s="1"/>
  <c r="AF4" i="5"/>
  <c r="AF5" i="5" s="1"/>
  <c r="AG4" i="5"/>
  <c r="AG5" i="5" s="1"/>
  <c r="AH4" i="5"/>
  <c r="AH5" i="5" s="1"/>
  <c r="AI4" i="5"/>
  <c r="AI5" i="5" s="1"/>
  <c r="AJ4" i="5"/>
  <c r="AJ5" i="5" s="1"/>
  <c r="AK4" i="5"/>
  <c r="AK5" i="5" s="1"/>
  <c r="AL4" i="5"/>
  <c r="AL5" i="5" s="1"/>
  <c r="AM4" i="5"/>
  <c r="AM5" i="5" s="1"/>
  <c r="AN4" i="5"/>
  <c r="AN5" i="5" s="1"/>
  <c r="AN6" i="5" s="1"/>
  <c r="AN7" i="5" s="1"/>
  <c r="AN106" i="5" s="1"/>
  <c r="AO4" i="5"/>
  <c r="AO5" i="5" s="1"/>
  <c r="AP4" i="5"/>
  <c r="AP5" i="5" s="1"/>
  <c r="M4" i="5"/>
  <c r="M5" i="5" s="1"/>
  <c r="M6" i="5" s="1"/>
  <c r="M7" i="5" s="1"/>
  <c r="M50" i="5" s="1"/>
  <c r="L4" i="5"/>
  <c r="L5" i="5" s="1"/>
  <c r="L6" i="5" s="1"/>
  <c r="L7" i="5" s="1"/>
  <c r="L48" i="5" s="1"/>
  <c r="K52" i="5"/>
  <c r="AQ52" i="5"/>
  <c r="K50" i="5"/>
  <c r="AQ50" i="5"/>
  <c r="BF10" i="5" a="1"/>
  <c r="BF10" i="5" s="1"/>
  <c r="BB10" i="5" s="1"/>
  <c r="AQ16" i="5"/>
  <c r="AQ8" i="5"/>
  <c r="AW8" i="5" s="1"/>
  <c r="AQ10" i="5"/>
  <c r="AS8" i="5" l="1"/>
  <c r="AW18" i="9"/>
  <c r="AZ10" i="9"/>
  <c r="AZ12" i="9" s="1"/>
  <c r="BA8" i="9"/>
  <c r="AW34" i="9"/>
  <c r="AW20" i="9"/>
  <c r="AW12" i="9"/>
  <c r="AW32" i="9"/>
  <c r="AW36" i="9"/>
  <c r="AW30" i="9"/>
  <c r="AW14" i="9"/>
  <c r="AW24" i="9"/>
  <c r="AZ14" i="9"/>
  <c r="AZ16" i="9" s="1"/>
  <c r="AZ18" i="9" s="1"/>
  <c r="AZ20" i="9" s="1"/>
  <c r="AZ22" i="9" s="1"/>
  <c r="AZ24" i="9" s="1"/>
  <c r="AZ26" i="9" s="1"/>
  <c r="AZ28" i="9" s="1"/>
  <c r="AZ30" i="9" s="1"/>
  <c r="AZ32" i="9" s="1"/>
  <c r="AZ34" i="9" s="1"/>
  <c r="AZ36" i="9" s="1"/>
  <c r="AW16" i="9"/>
  <c r="AY12" i="9"/>
  <c r="AY14" i="9" s="1"/>
  <c r="AY16" i="9" s="1"/>
  <c r="AY18" i="9" s="1"/>
  <c r="AY20" i="9" s="1"/>
  <c r="AY22" i="9" s="1"/>
  <c r="AY24" i="9" s="1"/>
  <c r="AY26" i="9" s="1"/>
  <c r="AY28" i="9" s="1"/>
  <c r="AY30" i="9" s="1"/>
  <c r="AY32" i="9" s="1"/>
  <c r="AY34" i="9" s="1"/>
  <c r="AY36" i="9" s="1"/>
  <c r="AW10" i="9"/>
  <c r="AW8" i="9"/>
  <c r="AW8" i="7"/>
  <c r="AY10" i="7"/>
  <c r="AY12" i="7" s="1"/>
  <c r="AY14" i="7" s="1"/>
  <c r="AY16" i="7" s="1"/>
  <c r="AY18" i="7" s="1"/>
  <c r="AY20" i="7" s="1"/>
  <c r="AY22" i="7" s="1"/>
  <c r="AY24" i="7" s="1"/>
  <c r="AY26" i="7" s="1"/>
  <c r="AY28" i="7" s="1"/>
  <c r="AY30" i="7" s="1"/>
  <c r="AY32" i="7" s="1"/>
  <c r="AY34" i="7" s="1"/>
  <c r="AY36" i="7" s="1"/>
  <c r="AY38" i="7" s="1"/>
  <c r="BA8" i="7"/>
  <c r="BA10" i="7" s="1"/>
  <c r="BA12" i="7" s="1"/>
  <c r="BA14" i="7" s="1"/>
  <c r="BA16" i="7" s="1"/>
  <c r="BA18" i="7" s="1"/>
  <c r="BA20" i="7" s="1"/>
  <c r="BA22" i="7" s="1"/>
  <c r="BA24" i="7" s="1"/>
  <c r="BA26" i="7" s="1"/>
  <c r="BA28" i="7" s="1"/>
  <c r="BA30" i="7" s="1"/>
  <c r="BA32" i="7" s="1"/>
  <c r="BA34" i="7" s="1"/>
  <c r="BA36" i="7" s="1"/>
  <c r="BA38" i="7" s="1"/>
  <c r="AZ10" i="7"/>
  <c r="AZ12" i="7" s="1"/>
  <c r="AZ14" i="7" s="1"/>
  <c r="AZ16" i="7" s="1"/>
  <c r="AZ18" i="7" s="1"/>
  <c r="AZ20" i="7" s="1"/>
  <c r="AZ22" i="7" s="1"/>
  <c r="AZ24" i="7" s="1"/>
  <c r="AZ26" i="7" s="1"/>
  <c r="AZ28" i="7" s="1"/>
  <c r="AZ30" i="7" s="1"/>
  <c r="AZ32" i="7" s="1"/>
  <c r="AZ34" i="7" s="1"/>
  <c r="AZ36" i="7" s="1"/>
  <c r="AZ38" i="7" s="1"/>
  <c r="AW26" i="9"/>
  <c r="AW22" i="9"/>
  <c r="AW28" i="9"/>
  <c r="AW10" i="5"/>
  <c r="L52" i="5"/>
  <c r="M52" i="5"/>
  <c r="AN52" i="5"/>
  <c r="N52" i="5"/>
  <c r="AN50" i="5"/>
  <c r="L50" i="5"/>
  <c r="AN64" i="5"/>
  <c r="AN12" i="5"/>
  <c r="AN66" i="5"/>
  <c r="AN10" i="5"/>
  <c r="AN200" i="5"/>
  <c r="AN82" i="5"/>
  <c r="AN136" i="5"/>
  <c r="AN112" i="5"/>
  <c r="AN108" i="5"/>
  <c r="AN184" i="5"/>
  <c r="AN182" i="5"/>
  <c r="AN176" i="5"/>
  <c r="AN162" i="5"/>
  <c r="AN152" i="5"/>
  <c r="AN128" i="5"/>
  <c r="AN110" i="5"/>
  <c r="AN84" i="5"/>
  <c r="AN8" i="5"/>
  <c r="AN156" i="5"/>
  <c r="AN14" i="5"/>
  <c r="AN72" i="5"/>
  <c r="AN86" i="5"/>
  <c r="AN144" i="5"/>
  <c r="AN158" i="5"/>
  <c r="AN216" i="5"/>
  <c r="AN16" i="5"/>
  <c r="AN30" i="5"/>
  <c r="AN44" i="5"/>
  <c r="AN58" i="5"/>
  <c r="AN88" i="5"/>
  <c r="AN102" i="5"/>
  <c r="AN116" i="5"/>
  <c r="AN130" i="5"/>
  <c r="AN160" i="5"/>
  <c r="AN174" i="5"/>
  <c r="AN188" i="5"/>
  <c r="AN202" i="5"/>
  <c r="AN60" i="5"/>
  <c r="AN74" i="5"/>
  <c r="AN132" i="5"/>
  <c r="AN146" i="5"/>
  <c r="AN204" i="5"/>
  <c r="AN218" i="5"/>
  <c r="AN48" i="5"/>
  <c r="AN62" i="5"/>
  <c r="AN120" i="5"/>
  <c r="AN134" i="5"/>
  <c r="AN192" i="5"/>
  <c r="AN206" i="5"/>
  <c r="AN38" i="5"/>
  <c r="AN56" i="5"/>
  <c r="AN118" i="5"/>
  <c r="AN138" i="5"/>
  <c r="AN178" i="5"/>
  <c r="AN20" i="5"/>
  <c r="AN98" i="5"/>
  <c r="AN180" i="5"/>
  <c r="AN198" i="5"/>
  <c r="AN40" i="5"/>
  <c r="AN80" i="5"/>
  <c r="AN18" i="5"/>
  <c r="AN42" i="5"/>
  <c r="AN22" i="5"/>
  <c r="AN46" i="5"/>
  <c r="AN68" i="5"/>
  <c r="AN114" i="5"/>
  <c r="AN186" i="5"/>
  <c r="AN210" i="5"/>
  <c r="AN122" i="5"/>
  <c r="AN70" i="5"/>
  <c r="AN168" i="5"/>
  <c r="AN212" i="5"/>
  <c r="AN76" i="5"/>
  <c r="AN100" i="5"/>
  <c r="AN194" i="5"/>
  <c r="AN150" i="5"/>
  <c r="AN78" i="5"/>
  <c r="AN92" i="5"/>
  <c r="AN140" i="5"/>
  <c r="AN164" i="5"/>
  <c r="AN94" i="5"/>
  <c r="AN142" i="5"/>
  <c r="AN166" i="5"/>
  <c r="AN190" i="5"/>
  <c r="AN26" i="5"/>
  <c r="AN124" i="5"/>
  <c r="AN148" i="5"/>
  <c r="AN28" i="5"/>
  <c r="AN170" i="5"/>
  <c r="AN214" i="5"/>
  <c r="AN104" i="5"/>
  <c r="AN126" i="5"/>
  <c r="AN196" i="5"/>
  <c r="AN24" i="5"/>
  <c r="AN96" i="5"/>
  <c r="AN32" i="5"/>
  <c r="AN54" i="5"/>
  <c r="AN172" i="5"/>
  <c r="AN154" i="5"/>
  <c r="AN90" i="5"/>
  <c r="AN36" i="5"/>
  <c r="AN208" i="5"/>
  <c r="AN34" i="5"/>
  <c r="L8" i="5"/>
  <c r="AK6" i="5"/>
  <c r="AK7" i="5" s="1"/>
  <c r="AK52" i="5" s="1"/>
  <c r="O6" i="5"/>
  <c r="O7" i="5" s="1"/>
  <c r="O52" i="5" s="1"/>
  <c r="L180" i="5"/>
  <c r="L176" i="5"/>
  <c r="L114" i="5"/>
  <c r="L108" i="5"/>
  <c r="L104" i="5"/>
  <c r="L102" i="5"/>
  <c r="L68" i="5"/>
  <c r="L216" i="5"/>
  <c r="L36" i="5"/>
  <c r="L72" i="5"/>
  <c r="L44" i="5"/>
  <c r="L42" i="5"/>
  <c r="L212" i="5"/>
  <c r="L32" i="5"/>
  <c r="L188" i="5"/>
  <c r="L30" i="5"/>
  <c r="L186" i="5"/>
  <c r="L174" i="5"/>
  <c r="L144" i="5"/>
  <c r="L140" i="5"/>
  <c r="L116" i="5"/>
  <c r="L168" i="5"/>
  <c r="L96" i="5"/>
  <c r="L24" i="5"/>
  <c r="L164" i="5"/>
  <c r="L92" i="5"/>
  <c r="L20" i="5"/>
  <c r="L162" i="5"/>
  <c r="L90" i="5"/>
  <c r="L18" i="5"/>
  <c r="L156" i="5"/>
  <c r="L84" i="5"/>
  <c r="L12" i="5"/>
  <c r="L152" i="5"/>
  <c r="L80" i="5"/>
  <c r="L150" i="5"/>
  <c r="L78" i="5"/>
  <c r="L14" i="5"/>
  <c r="L210" i="5"/>
  <c r="L138" i="5"/>
  <c r="L66" i="5"/>
  <c r="L132" i="5"/>
  <c r="L198" i="5"/>
  <c r="L126" i="5"/>
  <c r="L54" i="5"/>
  <c r="L204" i="5"/>
  <c r="L60" i="5"/>
  <c r="L200" i="5"/>
  <c r="L128" i="5"/>
  <c r="L56" i="5"/>
  <c r="L192" i="5"/>
  <c r="L120" i="5"/>
  <c r="M14" i="5"/>
  <c r="M26" i="5"/>
  <c r="M38" i="5"/>
  <c r="M62" i="5"/>
  <c r="M74" i="5"/>
  <c r="M86" i="5"/>
  <c r="M98" i="5"/>
  <c r="M110" i="5"/>
  <c r="M122" i="5"/>
  <c r="M134" i="5"/>
  <c r="M146" i="5"/>
  <c r="M158" i="5"/>
  <c r="M170" i="5"/>
  <c r="M182" i="5"/>
  <c r="M194" i="5"/>
  <c r="M206" i="5"/>
  <c r="M218" i="5"/>
  <c r="M16" i="5"/>
  <c r="M28" i="5"/>
  <c r="M40" i="5"/>
  <c r="M64" i="5"/>
  <c r="M76" i="5"/>
  <c r="M88" i="5"/>
  <c r="M100" i="5"/>
  <c r="M112" i="5"/>
  <c r="M124" i="5"/>
  <c r="M136" i="5"/>
  <c r="M148" i="5"/>
  <c r="M160" i="5"/>
  <c r="M172" i="5"/>
  <c r="M184" i="5"/>
  <c r="M196" i="5"/>
  <c r="M208" i="5"/>
  <c r="M12" i="5"/>
  <c r="M72" i="5"/>
  <c r="M60" i="5"/>
  <c r="M192" i="5"/>
  <c r="M18" i="5"/>
  <c r="M30" i="5"/>
  <c r="M42" i="5"/>
  <c r="M54" i="5"/>
  <c r="M66" i="5"/>
  <c r="M78" i="5"/>
  <c r="M90" i="5"/>
  <c r="M102" i="5"/>
  <c r="M114" i="5"/>
  <c r="M126" i="5"/>
  <c r="M138" i="5"/>
  <c r="M150" i="5"/>
  <c r="M162" i="5"/>
  <c r="M174" i="5"/>
  <c r="M186" i="5"/>
  <c r="M198" i="5"/>
  <c r="M210" i="5"/>
  <c r="M36" i="5"/>
  <c r="M84" i="5"/>
  <c r="M96" i="5"/>
  <c r="M132" i="5"/>
  <c r="M156" i="5"/>
  <c r="M168" i="5"/>
  <c r="M204" i="5"/>
  <c r="M108" i="5"/>
  <c r="M8" i="5"/>
  <c r="M20" i="5"/>
  <c r="M32" i="5"/>
  <c r="M44" i="5"/>
  <c r="M56" i="5"/>
  <c r="M68" i="5"/>
  <c r="M80" i="5"/>
  <c r="M92" i="5"/>
  <c r="M104" i="5"/>
  <c r="M116" i="5"/>
  <c r="M128" i="5"/>
  <c r="M140" i="5"/>
  <c r="M152" i="5"/>
  <c r="M164" i="5"/>
  <c r="M176" i="5"/>
  <c r="M188" i="5"/>
  <c r="M200" i="5"/>
  <c r="M212" i="5"/>
  <c r="M120" i="5"/>
  <c r="M118" i="5"/>
  <c r="M154" i="5"/>
  <c r="M178" i="5"/>
  <c r="M190" i="5"/>
  <c r="M202" i="5"/>
  <c r="M24" i="5"/>
  <c r="M144" i="5"/>
  <c r="M180" i="5"/>
  <c r="M10" i="5"/>
  <c r="M22" i="5"/>
  <c r="M34" i="5"/>
  <c r="M46" i="5"/>
  <c r="M58" i="5"/>
  <c r="M70" i="5"/>
  <c r="M82" i="5"/>
  <c r="M94" i="5"/>
  <c r="M106" i="5"/>
  <c r="M130" i="5"/>
  <c r="M142" i="5"/>
  <c r="M166" i="5"/>
  <c r="M214" i="5"/>
  <c r="M48" i="5"/>
  <c r="M216" i="5"/>
  <c r="N12" i="5"/>
  <c r="N24" i="5"/>
  <c r="N36" i="5"/>
  <c r="N48" i="5"/>
  <c r="N60" i="5"/>
  <c r="N72" i="5"/>
  <c r="N84" i="5"/>
  <c r="N96" i="5"/>
  <c r="N108" i="5"/>
  <c r="N120" i="5"/>
  <c r="N132" i="5"/>
  <c r="N144" i="5"/>
  <c r="N156" i="5"/>
  <c r="N168" i="5"/>
  <c r="N180" i="5"/>
  <c r="N192" i="5"/>
  <c r="N204" i="5"/>
  <c r="N216" i="5"/>
  <c r="N14" i="5"/>
  <c r="N26" i="5"/>
  <c r="N38" i="5"/>
  <c r="N62" i="5"/>
  <c r="N74" i="5"/>
  <c r="N86" i="5"/>
  <c r="N98" i="5"/>
  <c r="N110" i="5"/>
  <c r="N122" i="5"/>
  <c r="N134" i="5"/>
  <c r="N146" i="5"/>
  <c r="N158" i="5"/>
  <c r="N170" i="5"/>
  <c r="N182" i="5"/>
  <c r="N194" i="5"/>
  <c r="N206" i="5"/>
  <c r="N218" i="5"/>
  <c r="N16" i="5"/>
  <c r="N28" i="5"/>
  <c r="N40" i="5"/>
  <c r="N64" i="5"/>
  <c r="N76" i="5"/>
  <c r="N88" i="5"/>
  <c r="N100" i="5"/>
  <c r="N112" i="5"/>
  <c r="N124" i="5"/>
  <c r="N136" i="5"/>
  <c r="N148" i="5"/>
  <c r="N160" i="5"/>
  <c r="N172" i="5"/>
  <c r="N184" i="5"/>
  <c r="N196" i="5"/>
  <c r="N208" i="5"/>
  <c r="N18" i="5"/>
  <c r="N30" i="5"/>
  <c r="N42" i="5"/>
  <c r="N54" i="5"/>
  <c r="N66" i="5"/>
  <c r="N78" i="5"/>
  <c r="N90" i="5"/>
  <c r="N102" i="5"/>
  <c r="N114" i="5"/>
  <c r="N126" i="5"/>
  <c r="N138" i="5"/>
  <c r="N150" i="5"/>
  <c r="N162" i="5"/>
  <c r="N174" i="5"/>
  <c r="N186" i="5"/>
  <c r="N198" i="5"/>
  <c r="N210" i="5"/>
  <c r="N8" i="5"/>
  <c r="N20" i="5"/>
  <c r="N32" i="5"/>
  <c r="N44" i="5"/>
  <c r="N56" i="5"/>
  <c r="N68" i="5"/>
  <c r="N80" i="5"/>
  <c r="N92" i="5"/>
  <c r="N104" i="5"/>
  <c r="N116" i="5"/>
  <c r="N128" i="5"/>
  <c r="N140" i="5"/>
  <c r="N152" i="5"/>
  <c r="N164" i="5"/>
  <c r="N176" i="5"/>
  <c r="N188" i="5"/>
  <c r="N200" i="5"/>
  <c r="N212" i="5"/>
  <c r="N10" i="5"/>
  <c r="N34" i="5"/>
  <c r="N46" i="5"/>
  <c r="N58" i="5"/>
  <c r="N70" i="5"/>
  <c r="N82" i="5"/>
  <c r="N94" i="5"/>
  <c r="N106" i="5"/>
  <c r="N118" i="5"/>
  <c r="N130" i="5"/>
  <c r="N142" i="5"/>
  <c r="N154" i="5"/>
  <c r="N166" i="5"/>
  <c r="N178" i="5"/>
  <c r="N190" i="5"/>
  <c r="N202" i="5"/>
  <c r="N214" i="5"/>
  <c r="N22" i="5"/>
  <c r="L214" i="5"/>
  <c r="L202" i="5"/>
  <c r="L190" i="5"/>
  <c r="L178" i="5"/>
  <c r="L166" i="5"/>
  <c r="L154" i="5"/>
  <c r="L142" i="5"/>
  <c r="L130" i="5"/>
  <c r="L118" i="5"/>
  <c r="L106" i="5"/>
  <c r="L94" i="5"/>
  <c r="L82" i="5"/>
  <c r="L70" i="5"/>
  <c r="L58" i="5"/>
  <c r="L46" i="5"/>
  <c r="L34" i="5"/>
  <c r="L22" i="5"/>
  <c r="L10" i="5"/>
  <c r="L208" i="5"/>
  <c r="L196" i="5"/>
  <c r="L184" i="5"/>
  <c r="L172" i="5"/>
  <c r="L160" i="5"/>
  <c r="L148" i="5"/>
  <c r="L136" i="5"/>
  <c r="L124" i="5"/>
  <c r="L112" i="5"/>
  <c r="L100" i="5"/>
  <c r="L88" i="5"/>
  <c r="L76" i="5"/>
  <c r="L64" i="5"/>
  <c r="L40" i="5"/>
  <c r="L28" i="5"/>
  <c r="L16" i="5"/>
  <c r="L218" i="5"/>
  <c r="L206" i="5"/>
  <c r="L194" i="5"/>
  <c r="L182" i="5"/>
  <c r="L170" i="5"/>
  <c r="L158" i="5"/>
  <c r="L146" i="5"/>
  <c r="L134" i="5"/>
  <c r="L122" i="5"/>
  <c r="L110" i="5"/>
  <c r="L98" i="5"/>
  <c r="L86" i="5"/>
  <c r="L74" i="5"/>
  <c r="L62" i="5"/>
  <c r="L38" i="5"/>
  <c r="L26" i="5"/>
  <c r="BA10" i="9" l="1"/>
  <c r="BA12" i="9" s="1"/>
  <c r="BA14" i="9" s="1"/>
  <c r="BA16" i="9" s="1"/>
  <c r="BA18" i="9" s="1"/>
  <c r="BA20" i="9" s="1"/>
  <c r="BA22" i="9" s="1"/>
  <c r="BA24" i="9" s="1"/>
  <c r="BA26" i="9" s="1"/>
  <c r="BA28" i="9" s="1"/>
  <c r="BA30" i="9" s="1"/>
  <c r="BA32" i="9" s="1"/>
  <c r="BA34" i="9" s="1"/>
  <c r="BA36" i="9" s="1"/>
  <c r="O50" i="5"/>
  <c r="AK50" i="5"/>
  <c r="AK22" i="5"/>
  <c r="AK58" i="5"/>
  <c r="AK94" i="5"/>
  <c r="AK130" i="5"/>
  <c r="AK166" i="5"/>
  <c r="AK202" i="5"/>
  <c r="AK12" i="5"/>
  <c r="AK24" i="5"/>
  <c r="AK60" i="5"/>
  <c r="AK38" i="5"/>
  <c r="AK84" i="5"/>
  <c r="AK122" i="5"/>
  <c r="AK160" i="5"/>
  <c r="AK182" i="5"/>
  <c r="AK106" i="5"/>
  <c r="AK144" i="5"/>
  <c r="AK204" i="5"/>
  <c r="AK14" i="5"/>
  <c r="AK20" i="5"/>
  <c r="AK26" i="5"/>
  <c r="AK32" i="5"/>
  <c r="AK56" i="5"/>
  <c r="AK90" i="5"/>
  <c r="AK128" i="5"/>
  <c r="AK188" i="5"/>
  <c r="AK62" i="5"/>
  <c r="AK112" i="5"/>
  <c r="AK150" i="5"/>
  <c r="AK44" i="5"/>
  <c r="AK40" i="5"/>
  <c r="AK102" i="5"/>
  <c r="AK140" i="5"/>
  <c r="AK162" i="5"/>
  <c r="AK34" i="5"/>
  <c r="AK104" i="5"/>
  <c r="AK142" i="5"/>
  <c r="AK184" i="5"/>
  <c r="AK42" i="5"/>
  <c r="AK66" i="5"/>
  <c r="AK82" i="5"/>
  <c r="AK120" i="5"/>
  <c r="AK164" i="5"/>
  <c r="AK178" i="5"/>
  <c r="AK192" i="5"/>
  <c r="AK70" i="5"/>
  <c r="AK78" i="5"/>
  <c r="AK96" i="5"/>
  <c r="AK170" i="5"/>
  <c r="AK138" i="5"/>
  <c r="AK172" i="5"/>
  <c r="AK80" i="5"/>
  <c r="AK194" i="5"/>
  <c r="AK208" i="5"/>
  <c r="AK88" i="5"/>
  <c r="AK216" i="5"/>
  <c r="AK16" i="5"/>
  <c r="AK148" i="5"/>
  <c r="AK46" i="5"/>
  <c r="AK54" i="5"/>
  <c r="AK124" i="5"/>
  <c r="AK72" i="5"/>
  <c r="AK158" i="5"/>
  <c r="AK154" i="5"/>
  <c r="AK200" i="5"/>
  <c r="AK214" i="5"/>
  <c r="AK114" i="5"/>
  <c r="AK156" i="5"/>
  <c r="AK186" i="5"/>
  <c r="AK98" i="5"/>
  <c r="AK36" i="5"/>
  <c r="AK180" i="5"/>
  <c r="AK28" i="5"/>
  <c r="AK64" i="5"/>
  <c r="AK132" i="5"/>
  <c r="AK210" i="5"/>
  <c r="AK18" i="5"/>
  <c r="AK108" i="5"/>
  <c r="AK218" i="5"/>
  <c r="AK152" i="5"/>
  <c r="AK8" i="5"/>
  <c r="AK30" i="5"/>
  <c r="AK76" i="5"/>
  <c r="AK134" i="5"/>
  <c r="AK10" i="5"/>
  <c r="AK116" i="5"/>
  <c r="AK100" i="5"/>
  <c r="AK190" i="5"/>
  <c r="AK206" i="5"/>
  <c r="AK176" i="5"/>
  <c r="AK196" i="5"/>
  <c r="AK68" i="5"/>
  <c r="AK146" i="5"/>
  <c r="AK136" i="5"/>
  <c r="AK174" i="5"/>
  <c r="AK118" i="5"/>
  <c r="AK48" i="5"/>
  <c r="AK212" i="5"/>
  <c r="AK86" i="5"/>
  <c r="AK126" i="5"/>
  <c r="AK92" i="5"/>
  <c r="AK198" i="5"/>
  <c r="AK74" i="5"/>
  <c r="AK110" i="5"/>
  <c r="AK168" i="5"/>
  <c r="C219" i="5"/>
  <c r="AQ218" i="5"/>
  <c r="K218" i="5"/>
  <c r="C217" i="5"/>
  <c r="AQ216" i="5"/>
  <c r="K216" i="5"/>
  <c r="C215" i="5"/>
  <c r="AQ214" i="5"/>
  <c r="K214" i="5"/>
  <c r="C213" i="5"/>
  <c r="AQ212" i="5"/>
  <c r="K212" i="5"/>
  <c r="C211" i="5"/>
  <c r="AQ210" i="5"/>
  <c r="K210" i="5"/>
  <c r="C209" i="5"/>
  <c r="AQ208" i="5"/>
  <c r="K208" i="5"/>
  <c r="C207" i="5"/>
  <c r="AQ206" i="5"/>
  <c r="K206" i="5"/>
  <c r="C205" i="5"/>
  <c r="AQ204" i="5"/>
  <c r="K204" i="5"/>
  <c r="C203" i="5"/>
  <c r="AQ202" i="5"/>
  <c r="K202" i="5"/>
  <c r="C201" i="5"/>
  <c r="AQ200" i="5"/>
  <c r="K200" i="5"/>
  <c r="C199" i="5"/>
  <c r="AQ198" i="5"/>
  <c r="K198" i="5"/>
  <c r="C197" i="5"/>
  <c r="AQ196" i="5"/>
  <c r="K196" i="5"/>
  <c r="C195" i="5"/>
  <c r="AQ194" i="5"/>
  <c r="K194" i="5"/>
  <c r="C193" i="5"/>
  <c r="AQ192" i="5"/>
  <c r="K192" i="5"/>
  <c r="C191" i="5"/>
  <c r="AQ190" i="5"/>
  <c r="K190" i="5"/>
  <c r="C189" i="5"/>
  <c r="AQ188" i="5"/>
  <c r="K188" i="5"/>
  <c r="C187" i="5"/>
  <c r="AQ186" i="5"/>
  <c r="K186" i="5"/>
  <c r="C185" i="5"/>
  <c r="AQ184" i="5"/>
  <c r="K184" i="5"/>
  <c r="C183" i="5"/>
  <c r="AQ182" i="5"/>
  <c r="K182" i="5"/>
  <c r="C181" i="5"/>
  <c r="AQ180" i="5"/>
  <c r="K180" i="5"/>
  <c r="C179" i="5"/>
  <c r="AQ178" i="5"/>
  <c r="K178" i="5"/>
  <c r="C177" i="5"/>
  <c r="AQ176" i="5"/>
  <c r="K176" i="5"/>
  <c r="C175" i="5"/>
  <c r="AQ174" i="5"/>
  <c r="K174" i="5"/>
  <c r="C173" i="5"/>
  <c r="AQ172" i="5"/>
  <c r="K172" i="5"/>
  <c r="C171" i="5"/>
  <c r="AQ170" i="5"/>
  <c r="K170" i="5"/>
  <c r="C169" i="5"/>
  <c r="AQ168" i="5"/>
  <c r="K168" i="5"/>
  <c r="C167" i="5"/>
  <c r="AQ166" i="5"/>
  <c r="K166" i="5"/>
  <c r="C165" i="5"/>
  <c r="AQ164" i="5"/>
  <c r="K164" i="5"/>
  <c r="C163" i="5"/>
  <c r="AQ162" i="5"/>
  <c r="K162" i="5"/>
  <c r="C161" i="5"/>
  <c r="AQ160" i="5"/>
  <c r="K160" i="5"/>
  <c r="C159" i="5"/>
  <c r="AQ158" i="5"/>
  <c r="K158" i="5"/>
  <c r="C157" i="5"/>
  <c r="AQ156" i="5"/>
  <c r="K156" i="5"/>
  <c r="C155" i="5"/>
  <c r="AQ154" i="5"/>
  <c r="K154" i="5"/>
  <c r="C153" i="5"/>
  <c r="AQ152" i="5"/>
  <c r="K152" i="5"/>
  <c r="C151" i="5"/>
  <c r="AQ150" i="5"/>
  <c r="K150" i="5"/>
  <c r="C149" i="5"/>
  <c r="AQ148" i="5"/>
  <c r="K148" i="5"/>
  <c r="C147" i="5"/>
  <c r="AQ146" i="5"/>
  <c r="K146" i="5"/>
  <c r="C145" i="5"/>
  <c r="AQ144" i="5"/>
  <c r="K144" i="5"/>
  <c r="C143" i="5"/>
  <c r="AQ142" i="5"/>
  <c r="K142" i="5"/>
  <c r="C141" i="5"/>
  <c r="AQ140" i="5"/>
  <c r="K140" i="5"/>
  <c r="C139" i="5"/>
  <c r="AQ138" i="5"/>
  <c r="K138" i="5"/>
  <c r="C137" i="5"/>
  <c r="AQ136" i="5"/>
  <c r="K136" i="5"/>
  <c r="C135" i="5"/>
  <c r="AQ134" i="5"/>
  <c r="K134" i="5"/>
  <c r="C133" i="5"/>
  <c r="AQ132" i="5"/>
  <c r="K132" i="5"/>
  <c r="C131" i="5"/>
  <c r="AQ130" i="5"/>
  <c r="K130" i="5"/>
  <c r="C129" i="5"/>
  <c r="AQ128" i="5"/>
  <c r="K128" i="5"/>
  <c r="C127" i="5"/>
  <c r="AQ126" i="5"/>
  <c r="K126" i="5"/>
  <c r="C125" i="5"/>
  <c r="AQ124" i="5"/>
  <c r="K124" i="5"/>
  <c r="C123" i="5"/>
  <c r="AQ122" i="5"/>
  <c r="K122" i="5"/>
  <c r="C121" i="5"/>
  <c r="AQ120" i="5"/>
  <c r="K120" i="5"/>
  <c r="C119" i="5"/>
  <c r="AQ118" i="5"/>
  <c r="K118" i="5"/>
  <c r="C117" i="5"/>
  <c r="AQ116" i="5"/>
  <c r="K116" i="5"/>
  <c r="C115" i="5"/>
  <c r="AQ114" i="5"/>
  <c r="K114" i="5"/>
  <c r="C113" i="5"/>
  <c r="AQ112" i="5"/>
  <c r="K112" i="5"/>
  <c r="C111" i="5"/>
  <c r="AQ110" i="5"/>
  <c r="K110" i="5"/>
  <c r="C109" i="5"/>
  <c r="AQ108" i="5"/>
  <c r="K108" i="5"/>
  <c r="C107" i="5"/>
  <c r="AQ106" i="5"/>
  <c r="K106" i="5"/>
  <c r="C105" i="5"/>
  <c r="AQ104" i="5"/>
  <c r="K104" i="5"/>
  <c r="C103" i="5"/>
  <c r="AQ102" i="5"/>
  <c r="K102" i="5"/>
  <c r="C101" i="5"/>
  <c r="AQ100" i="5"/>
  <c r="K100" i="5"/>
  <c r="C99" i="5"/>
  <c r="AQ98" i="5"/>
  <c r="K98" i="5"/>
  <c r="C97" i="5"/>
  <c r="AQ96" i="5"/>
  <c r="K96" i="5"/>
  <c r="C95" i="5"/>
  <c r="AQ94" i="5"/>
  <c r="K94" i="5"/>
  <c r="C93" i="5"/>
  <c r="AQ92" i="5"/>
  <c r="K92" i="5"/>
  <c r="C91" i="5"/>
  <c r="AQ90" i="5"/>
  <c r="K90" i="5"/>
  <c r="C89" i="5"/>
  <c r="AQ88" i="5"/>
  <c r="K88" i="5"/>
  <c r="C87" i="5"/>
  <c r="AQ86" i="5"/>
  <c r="K86" i="5"/>
  <c r="C85" i="5"/>
  <c r="AQ84" i="5"/>
  <c r="K84" i="5"/>
  <c r="C83" i="5"/>
  <c r="AQ82" i="5"/>
  <c r="K82" i="5"/>
  <c r="C81" i="5"/>
  <c r="AQ80" i="5"/>
  <c r="K80" i="5"/>
  <c r="C79" i="5"/>
  <c r="AQ78" i="5"/>
  <c r="K78" i="5"/>
  <c r="C77" i="5"/>
  <c r="AQ76" i="5"/>
  <c r="K76" i="5"/>
  <c r="C75" i="5"/>
  <c r="AQ74" i="5"/>
  <c r="K74" i="5"/>
  <c r="C73" i="5"/>
  <c r="AQ72" i="5"/>
  <c r="K72" i="5"/>
  <c r="C71" i="5"/>
  <c r="AQ70" i="5"/>
  <c r="K70" i="5"/>
  <c r="C69" i="5"/>
  <c r="AQ68" i="5"/>
  <c r="K68" i="5"/>
  <c r="C67" i="5"/>
  <c r="AQ66" i="5"/>
  <c r="K66" i="5"/>
  <c r="C65" i="5"/>
  <c r="AQ64" i="5"/>
  <c r="K64" i="5"/>
  <c r="C63" i="5"/>
  <c r="AQ62" i="5"/>
  <c r="K62" i="5"/>
  <c r="C61" i="5"/>
  <c r="AQ60" i="5"/>
  <c r="K60" i="5"/>
  <c r="AQ58" i="5"/>
  <c r="K58" i="5"/>
  <c r="AQ56" i="5"/>
  <c r="K56" i="5"/>
  <c r="AQ54" i="5"/>
  <c r="K54" i="5"/>
  <c r="AQ48" i="5"/>
  <c r="K48" i="5"/>
  <c r="AQ46" i="5"/>
  <c r="K46" i="5"/>
  <c r="AQ44" i="5"/>
  <c r="K44" i="5"/>
  <c r="AQ42" i="5"/>
  <c r="K42" i="5"/>
  <c r="AQ40" i="5"/>
  <c r="K40" i="5"/>
  <c r="AQ38" i="5"/>
  <c r="K38" i="5"/>
  <c r="AQ36" i="5"/>
  <c r="K36" i="5"/>
  <c r="AQ34" i="5"/>
  <c r="K34" i="5"/>
  <c r="AQ32" i="5"/>
  <c r="K32" i="5"/>
  <c r="AQ30" i="5"/>
  <c r="K30" i="5"/>
  <c r="AQ28" i="5"/>
  <c r="K28" i="5"/>
  <c r="AQ26" i="5"/>
  <c r="K26" i="5"/>
  <c r="AQ24" i="5"/>
  <c r="K24" i="5"/>
  <c r="AQ22" i="5"/>
  <c r="K22" i="5"/>
  <c r="AQ20" i="5"/>
  <c r="K20" i="5"/>
  <c r="AQ18" i="5"/>
  <c r="K18" i="5"/>
  <c r="K16" i="5"/>
  <c r="AQ14" i="5"/>
  <c r="K14" i="5"/>
  <c r="AQ12" i="5"/>
  <c r="AW12" i="5" s="1"/>
  <c r="AW14" i="5" s="1"/>
  <c r="AW16" i="5" s="1"/>
  <c r="AW18" i="5" s="1"/>
  <c r="AW20" i="5" s="1"/>
  <c r="AW22" i="5" s="1"/>
  <c r="K12" i="5"/>
  <c r="K10" i="5"/>
  <c r="K8" i="5"/>
  <c r="AO6" i="5"/>
  <c r="AO7" i="5" s="1"/>
  <c r="AO52" i="5" s="1"/>
  <c r="AM6" i="5"/>
  <c r="AM7" i="5" s="1"/>
  <c r="AM52" i="5" s="1"/>
  <c r="AL6" i="5"/>
  <c r="AL7" i="5" s="1"/>
  <c r="AL52" i="5" s="1"/>
  <c r="AJ6" i="5"/>
  <c r="AJ7" i="5" s="1"/>
  <c r="AJ52" i="5" s="1"/>
  <c r="AI6" i="5"/>
  <c r="AI7" i="5" s="1"/>
  <c r="AI52" i="5" s="1"/>
  <c r="AH6" i="5"/>
  <c r="AH7" i="5" s="1"/>
  <c r="AH52" i="5" s="1"/>
  <c r="AG6" i="5"/>
  <c r="AG7" i="5" s="1"/>
  <c r="AG52" i="5" s="1"/>
  <c r="AF6" i="5"/>
  <c r="AF7" i="5" s="1"/>
  <c r="AF52" i="5" s="1"/>
  <c r="AE6" i="5"/>
  <c r="AE7" i="5" s="1"/>
  <c r="AE52" i="5" s="1"/>
  <c r="AD6" i="5"/>
  <c r="AD7" i="5" s="1"/>
  <c r="AD52" i="5" s="1"/>
  <c r="AC6" i="5"/>
  <c r="AC7" i="5" s="1"/>
  <c r="AC52" i="5" s="1"/>
  <c r="AB6" i="5"/>
  <c r="AB7" i="5" s="1"/>
  <c r="AB52" i="5" s="1"/>
  <c r="AA6" i="5"/>
  <c r="AA7" i="5" s="1"/>
  <c r="AA52" i="5" s="1"/>
  <c r="Y6" i="5"/>
  <c r="Y7" i="5" s="1"/>
  <c r="Y52" i="5" s="1"/>
  <c r="X6" i="5"/>
  <c r="X7" i="5" s="1"/>
  <c r="X52" i="5" s="1"/>
  <c r="W6" i="5"/>
  <c r="W7" i="5" s="1"/>
  <c r="W52" i="5" s="1"/>
  <c r="V6" i="5"/>
  <c r="V7" i="5" s="1"/>
  <c r="V52" i="5" s="1"/>
  <c r="U6" i="5"/>
  <c r="U7" i="5" s="1"/>
  <c r="U52" i="5" s="1"/>
  <c r="T6" i="5"/>
  <c r="T7" i="5" s="1"/>
  <c r="T52" i="5" s="1"/>
  <c r="S6" i="5"/>
  <c r="R6" i="5"/>
  <c r="Q6" i="5"/>
  <c r="BF32" i="5"/>
  <c r="BF9" i="5" a="1"/>
  <c r="BF9" i="5" s="1"/>
  <c r="BB9" i="5" s="1"/>
  <c r="BG9" i="5" a="1"/>
  <c r="BG9" i="5" s="1"/>
  <c r="BG10" i="5" a="1"/>
  <c r="BG10" i="5" s="1"/>
  <c r="BF11" i="5" a="1"/>
  <c r="BF11" i="5" s="1"/>
  <c r="BB11" i="5" s="1"/>
  <c r="BG11" i="5" a="1"/>
  <c r="BG11" i="5" s="1"/>
  <c r="BF12" i="5" a="1"/>
  <c r="BF12" i="5" s="1"/>
  <c r="BB12" i="5" s="1"/>
  <c r="BG12" i="5" a="1"/>
  <c r="BG12" i="5" s="1"/>
  <c r="BF13" i="5" a="1"/>
  <c r="BF13" i="5" s="1"/>
  <c r="BB13" i="5" s="1"/>
  <c r="BG13" i="5" a="1"/>
  <c r="BG13" i="5" s="1"/>
  <c r="BF14" i="5" a="1"/>
  <c r="BF14" i="5" s="1"/>
  <c r="BB14" i="5" s="1"/>
  <c r="BG14" i="5" a="1"/>
  <c r="BG14" i="5" s="1"/>
  <c r="BF15" i="5" a="1"/>
  <c r="BF15" i="5" s="1"/>
  <c r="BB15" i="5" s="1"/>
  <c r="BG15" i="5" a="1"/>
  <c r="BG15" i="5" s="1"/>
  <c r="BF16" i="5" a="1"/>
  <c r="BF16" i="5" s="1"/>
  <c r="BB16" i="5" s="1"/>
  <c r="BG16" i="5" a="1"/>
  <c r="BG16" i="5" s="1"/>
  <c r="BF17" i="5" a="1"/>
  <c r="BF17" i="5" s="1"/>
  <c r="BB17" i="5" s="1"/>
  <c r="BG17" i="5" a="1"/>
  <c r="BG17" i="5" s="1"/>
  <c r="BF18" i="5" a="1"/>
  <c r="BF18" i="5" s="1"/>
  <c r="BB18" i="5" s="1"/>
  <c r="BG18" i="5" a="1"/>
  <c r="BG18" i="5" s="1"/>
  <c r="BF19" i="5" a="1"/>
  <c r="BF19" i="5" s="1"/>
  <c r="BB19" i="5" s="1"/>
  <c r="BG19" i="5" a="1"/>
  <c r="BG19" i="5" s="1"/>
  <c r="BF20" i="5" a="1"/>
  <c r="BF20" i="5" s="1"/>
  <c r="BB20" i="5" s="1"/>
  <c r="BG20" i="5" a="1"/>
  <c r="BG20" i="5" s="1"/>
  <c r="BF21" i="5" a="1"/>
  <c r="BF21" i="5" s="1"/>
  <c r="BB21" i="5" s="1"/>
  <c r="BG21" i="5" a="1"/>
  <c r="BG21" i="5" s="1"/>
  <c r="BF22" i="5" a="1"/>
  <c r="BF22" i="5" s="1"/>
  <c r="BB22" i="5" s="1"/>
  <c r="BG22" i="5" a="1"/>
  <c r="BG22" i="5" s="1"/>
  <c r="BF23" i="5" a="1"/>
  <c r="BF23" i="5" s="1"/>
  <c r="BB23" i="5" s="1"/>
  <c r="BG23" i="5" a="1"/>
  <c r="BG23" i="5" s="1"/>
  <c r="BF24" i="5" a="1"/>
  <c r="BF24" i="5" s="1"/>
  <c r="BB24" i="5" s="1"/>
  <c r="BG24" i="5" a="1"/>
  <c r="BG24" i="5" s="1"/>
  <c r="BF25" i="5" a="1"/>
  <c r="BF25" i="5" s="1"/>
  <c r="BB25" i="5" s="1"/>
  <c r="BG25" i="5" a="1"/>
  <c r="BG25" i="5" s="1"/>
  <c r="BF26" i="5" a="1"/>
  <c r="BF26" i="5" s="1"/>
  <c r="BB26" i="5" s="1"/>
  <c r="BG26" i="5" a="1"/>
  <c r="BG26" i="5" s="1"/>
  <c r="BF27" i="5" a="1"/>
  <c r="BF27" i="5" s="1"/>
  <c r="BB27" i="5" s="1"/>
  <c r="BG27" i="5" a="1"/>
  <c r="BG27" i="5" s="1"/>
  <c r="BF28" i="5" a="1"/>
  <c r="BF28" i="5" s="1"/>
  <c r="BB28" i="5" s="1"/>
  <c r="BG28" i="5" a="1"/>
  <c r="BG28" i="5" s="1"/>
  <c r="AW24" i="5" l="1"/>
  <c r="AW26" i="5" s="1"/>
  <c r="AW28" i="5" s="1"/>
  <c r="AW30" i="5" s="1"/>
  <c r="AW32" i="5" s="1"/>
  <c r="AW34" i="5" s="1"/>
  <c r="AW36" i="5" s="1"/>
  <c r="AW38" i="5" s="1"/>
  <c r="AW40" i="5" s="1"/>
  <c r="AW42" i="5" s="1"/>
  <c r="AW44" i="5" s="1"/>
  <c r="AW46" i="5" s="1"/>
  <c r="AW48" i="5" s="1"/>
  <c r="AW50" i="5" s="1"/>
  <c r="AW52" i="5" s="1"/>
  <c r="AW54" i="5" s="1"/>
  <c r="AW56" i="5" s="1"/>
  <c r="AW58" i="5" s="1"/>
  <c r="AW60" i="5" s="1"/>
  <c r="AW62" i="5" s="1"/>
  <c r="AW64" i="5" s="1"/>
  <c r="AW66" i="5" s="1"/>
  <c r="AW68" i="5" s="1"/>
  <c r="AW70" i="5" s="1"/>
  <c r="AW72" i="5" s="1"/>
  <c r="AW74" i="5" s="1"/>
  <c r="AW76" i="5" s="1"/>
  <c r="AW78" i="5" s="1"/>
  <c r="AW80" i="5" s="1"/>
  <c r="AW82" i="5" s="1"/>
  <c r="AW84" i="5" s="1"/>
  <c r="AW86" i="5" s="1"/>
  <c r="AW88" i="5" s="1"/>
  <c r="AW90" i="5" s="1"/>
  <c r="AW92" i="5" s="1"/>
  <c r="AW94" i="5" s="1"/>
  <c r="AW96" i="5" s="1"/>
  <c r="AW98" i="5" s="1"/>
  <c r="AW100" i="5" s="1"/>
  <c r="AW102" i="5" s="1"/>
  <c r="AW104" i="5" s="1"/>
  <c r="AW106" i="5" s="1"/>
  <c r="AW108" i="5" s="1"/>
  <c r="AW110" i="5" s="1"/>
  <c r="AW112" i="5" s="1"/>
  <c r="AW114" i="5" s="1"/>
  <c r="AW116" i="5" s="1"/>
  <c r="AW118" i="5" s="1"/>
  <c r="AW120" i="5" s="1"/>
  <c r="AW122" i="5" s="1"/>
  <c r="AW124" i="5" s="1"/>
  <c r="AW126" i="5" s="1"/>
  <c r="AW128" i="5" s="1"/>
  <c r="AW130" i="5" s="1"/>
  <c r="AW132" i="5" s="1"/>
  <c r="AW134" i="5" s="1"/>
  <c r="AW136" i="5" s="1"/>
  <c r="AW138" i="5" s="1"/>
  <c r="AW140" i="5" s="1"/>
  <c r="AW142" i="5" s="1"/>
  <c r="AW144" i="5" s="1"/>
  <c r="AW146" i="5" s="1"/>
  <c r="AW148" i="5" s="1"/>
  <c r="AW150" i="5" s="1"/>
  <c r="AW152" i="5" s="1"/>
  <c r="AW154" i="5" s="1"/>
  <c r="AW156" i="5" s="1"/>
  <c r="AW158" i="5" s="1"/>
  <c r="AW160" i="5" s="1"/>
  <c r="AW162" i="5" s="1"/>
  <c r="AW164" i="5" s="1"/>
  <c r="AW166" i="5" s="1"/>
  <c r="AW168" i="5" s="1"/>
  <c r="AW170" i="5" s="1"/>
  <c r="AW172" i="5" s="1"/>
  <c r="AW174" i="5" s="1"/>
  <c r="AW176" i="5" s="1"/>
  <c r="AW178" i="5" s="1"/>
  <c r="AW180" i="5" s="1"/>
  <c r="AW182" i="5" s="1"/>
  <c r="AW184" i="5" s="1"/>
  <c r="AW186" i="5" s="1"/>
  <c r="AW188" i="5" s="1"/>
  <c r="AW190" i="5" s="1"/>
  <c r="AW192" i="5" s="1"/>
  <c r="AW194" i="5" s="1"/>
  <c r="AW196" i="5" s="1"/>
  <c r="AW198" i="5" s="1"/>
  <c r="AW200" i="5" s="1"/>
  <c r="AW202" i="5" s="1"/>
  <c r="AW204" i="5" s="1"/>
  <c r="AW206" i="5" s="1"/>
  <c r="AW208" i="5" s="1"/>
  <c r="AW210" i="5" s="1"/>
  <c r="AW212" i="5" s="1"/>
  <c r="AW214" i="5" s="1"/>
  <c r="AW216" i="5" s="1"/>
  <c r="AW218" i="5" s="1"/>
  <c r="AS52" i="5"/>
  <c r="AY8" i="5"/>
  <c r="AR38" i="5"/>
  <c r="AR74" i="5"/>
  <c r="AR110" i="5"/>
  <c r="AR146" i="5"/>
  <c r="AR182" i="5"/>
  <c r="AR218" i="5"/>
  <c r="AR40" i="5"/>
  <c r="AR76" i="5"/>
  <c r="AR112" i="5"/>
  <c r="AR148" i="5"/>
  <c r="AR184" i="5"/>
  <c r="AR8" i="5"/>
  <c r="AX8" i="5" s="1"/>
  <c r="AR152" i="5"/>
  <c r="AR52" i="5"/>
  <c r="AR160" i="5"/>
  <c r="AR18" i="5"/>
  <c r="AR198" i="5"/>
  <c r="AR128" i="5"/>
  <c r="AR204" i="5"/>
  <c r="AR134" i="5"/>
  <c r="AR100" i="5"/>
  <c r="AR66" i="5"/>
  <c r="AR104" i="5"/>
  <c r="AR142" i="5"/>
  <c r="AR42" i="5"/>
  <c r="AR78" i="5"/>
  <c r="AR114" i="5"/>
  <c r="AR150" i="5"/>
  <c r="AR186" i="5"/>
  <c r="AR44" i="5"/>
  <c r="AR90" i="5"/>
  <c r="AR170" i="5"/>
  <c r="AR10" i="5"/>
  <c r="AR46" i="5"/>
  <c r="AR82" i="5"/>
  <c r="AR118" i="5"/>
  <c r="AR154" i="5"/>
  <c r="AR190" i="5"/>
  <c r="AR192" i="5"/>
  <c r="AR16" i="5"/>
  <c r="AR124" i="5"/>
  <c r="AR196" i="5"/>
  <c r="AR54" i="5"/>
  <c r="AR162" i="5"/>
  <c r="AR20" i="5"/>
  <c r="AR164" i="5"/>
  <c r="AR26" i="5"/>
  <c r="AR28" i="5"/>
  <c r="AR172" i="5"/>
  <c r="AR102" i="5"/>
  <c r="AR210" i="5"/>
  <c r="AR68" i="5"/>
  <c r="AR176" i="5"/>
  <c r="AR106" i="5"/>
  <c r="AR214" i="5"/>
  <c r="AR12" i="5"/>
  <c r="AR48" i="5"/>
  <c r="AR84" i="5"/>
  <c r="AR120" i="5"/>
  <c r="AR156" i="5"/>
  <c r="AR14" i="5"/>
  <c r="AR50" i="5"/>
  <c r="AR86" i="5"/>
  <c r="AR122" i="5"/>
  <c r="AR158" i="5"/>
  <c r="AR194" i="5"/>
  <c r="AR92" i="5"/>
  <c r="AR168" i="5"/>
  <c r="AR62" i="5"/>
  <c r="AR136" i="5"/>
  <c r="AR138" i="5"/>
  <c r="AR32" i="5"/>
  <c r="AR212" i="5"/>
  <c r="AR70" i="5"/>
  <c r="AR22" i="5"/>
  <c r="AR58" i="5"/>
  <c r="AR94" i="5"/>
  <c r="AR130" i="5"/>
  <c r="AR166" i="5"/>
  <c r="AR202" i="5"/>
  <c r="AR24" i="5"/>
  <c r="AR60" i="5"/>
  <c r="AR96" i="5"/>
  <c r="AR206" i="5"/>
  <c r="AR174" i="5"/>
  <c r="AR178" i="5"/>
  <c r="AR36" i="5"/>
  <c r="AR72" i="5"/>
  <c r="AR108" i="5"/>
  <c r="AR144" i="5"/>
  <c r="AR180" i="5"/>
  <c r="AR216" i="5"/>
  <c r="AR80" i="5"/>
  <c r="AR116" i="5"/>
  <c r="AR188" i="5"/>
  <c r="AR88" i="5"/>
  <c r="AR126" i="5"/>
  <c r="AR56" i="5"/>
  <c r="AR200" i="5"/>
  <c r="AR132" i="5"/>
  <c r="AR98" i="5"/>
  <c r="AR64" i="5"/>
  <c r="AR208" i="5"/>
  <c r="AR30" i="5"/>
  <c r="AR140" i="5"/>
  <c r="AR34" i="5"/>
  <c r="AD50" i="5"/>
  <c r="AM50" i="5"/>
  <c r="AF50" i="5"/>
  <c r="AB50" i="5"/>
  <c r="AG50" i="5"/>
  <c r="AH50" i="5"/>
  <c r="AS50" i="5"/>
  <c r="AI50" i="5"/>
  <c r="T50" i="5"/>
  <c r="AO50" i="5"/>
  <c r="U50" i="5"/>
  <c r="W50" i="5"/>
  <c r="V50" i="5"/>
  <c r="X50" i="5"/>
  <c r="AJ50" i="5"/>
  <c r="AA50" i="5"/>
  <c r="AL50" i="5"/>
  <c r="Y50" i="5"/>
  <c r="AE84" i="5"/>
  <c r="AE50" i="5"/>
  <c r="AS28" i="5"/>
  <c r="AS40" i="5"/>
  <c r="AC88" i="5"/>
  <c r="AC50" i="5"/>
  <c r="AS64" i="5"/>
  <c r="AS76" i="5"/>
  <c r="AS88" i="5"/>
  <c r="AS100" i="5"/>
  <c r="AS112" i="5"/>
  <c r="AS124" i="5"/>
  <c r="AS136" i="5"/>
  <c r="AS148" i="5"/>
  <c r="AS160" i="5"/>
  <c r="AS172" i="5"/>
  <c r="AS184" i="5"/>
  <c r="AS196" i="5"/>
  <c r="AS208" i="5"/>
  <c r="AS16" i="5"/>
  <c r="AS10" i="5"/>
  <c r="AS18" i="5"/>
  <c r="AS30" i="5"/>
  <c r="AS42" i="5"/>
  <c r="AS54" i="5"/>
  <c r="AS66" i="5"/>
  <c r="AS78" i="5"/>
  <c r="AS90" i="5"/>
  <c r="AS102" i="5"/>
  <c r="AS114" i="5"/>
  <c r="AS126" i="5"/>
  <c r="AS138" i="5"/>
  <c r="AS150" i="5"/>
  <c r="AS162" i="5"/>
  <c r="AS174" i="5"/>
  <c r="AS186" i="5"/>
  <c r="AS198" i="5"/>
  <c r="AS210" i="5"/>
  <c r="AS20" i="5"/>
  <c r="AS32" i="5"/>
  <c r="AS44" i="5"/>
  <c r="AS56" i="5"/>
  <c r="AS68" i="5"/>
  <c r="AS80" i="5"/>
  <c r="AS92" i="5"/>
  <c r="AS104" i="5"/>
  <c r="AS116" i="5"/>
  <c r="AS128" i="5"/>
  <c r="AV128" i="5" s="1"/>
  <c r="AS140" i="5"/>
  <c r="AS152" i="5"/>
  <c r="AS164" i="5"/>
  <c r="AS176" i="5"/>
  <c r="AV176" i="5" s="1"/>
  <c r="AS188" i="5"/>
  <c r="AS200" i="5"/>
  <c r="AS212" i="5"/>
  <c r="AS118" i="5"/>
  <c r="AS22" i="5"/>
  <c r="AS58" i="5"/>
  <c r="AS82" i="5"/>
  <c r="AS130" i="5"/>
  <c r="AS166" i="5"/>
  <c r="AS202" i="5"/>
  <c r="AS48" i="5"/>
  <c r="AS96" i="5"/>
  <c r="AS132" i="5"/>
  <c r="AS168" i="5"/>
  <c r="AS204" i="5"/>
  <c r="AS34" i="5"/>
  <c r="AS70" i="5"/>
  <c r="AS106" i="5"/>
  <c r="AS154" i="5"/>
  <c r="AS178" i="5"/>
  <c r="AS214" i="5"/>
  <c r="AS36" i="5"/>
  <c r="AS60" i="5"/>
  <c r="AS84" i="5"/>
  <c r="AS108" i="5"/>
  <c r="AS144" i="5"/>
  <c r="AS180" i="5"/>
  <c r="AS216" i="5"/>
  <c r="AS26" i="5"/>
  <c r="AS38" i="5"/>
  <c r="AV38" i="5" s="1"/>
  <c r="AS62" i="5"/>
  <c r="AS74" i="5"/>
  <c r="AS86" i="5"/>
  <c r="AS98" i="5"/>
  <c r="AS110" i="5"/>
  <c r="AS122" i="5"/>
  <c r="AS134" i="5"/>
  <c r="AS146" i="5"/>
  <c r="AS158" i="5"/>
  <c r="AS170" i="5"/>
  <c r="AS182" i="5"/>
  <c r="AS194" i="5"/>
  <c r="AS206" i="5"/>
  <c r="AS218" i="5"/>
  <c r="AS46" i="5"/>
  <c r="AS94" i="5"/>
  <c r="AS142" i="5"/>
  <c r="AS190" i="5"/>
  <c r="AS24" i="5"/>
  <c r="AS72" i="5"/>
  <c r="AS120" i="5"/>
  <c r="AS156" i="5"/>
  <c r="AS192" i="5"/>
  <c r="AS14" i="5"/>
  <c r="AS12" i="5"/>
  <c r="AG18" i="5"/>
  <c r="AG54" i="5"/>
  <c r="AG90" i="5"/>
  <c r="AG126" i="5"/>
  <c r="AG162" i="5"/>
  <c r="AG198" i="5"/>
  <c r="AG20" i="5"/>
  <c r="AG56" i="5"/>
  <c r="AG68" i="5"/>
  <c r="AG96" i="5"/>
  <c r="AG134" i="5"/>
  <c r="AG172" i="5"/>
  <c r="AG194" i="5"/>
  <c r="AG74" i="5"/>
  <c r="AG118" i="5"/>
  <c r="AG156" i="5"/>
  <c r="AG178" i="5"/>
  <c r="AG216" i="5"/>
  <c r="AG102" i="5"/>
  <c r="AG140" i="5"/>
  <c r="AG200" i="5"/>
  <c r="AG34" i="5"/>
  <c r="AG40" i="5"/>
  <c r="AG46" i="5"/>
  <c r="AG86" i="5"/>
  <c r="AG124" i="5"/>
  <c r="AG80" i="5"/>
  <c r="AG64" i="5"/>
  <c r="AG70" i="5"/>
  <c r="AG114" i="5"/>
  <c r="AG136" i="5"/>
  <c r="AG150" i="5"/>
  <c r="AG10" i="5"/>
  <c r="AG26" i="5"/>
  <c r="AG76" i="5"/>
  <c r="AG128" i="5"/>
  <c r="AG218" i="5"/>
  <c r="AG24" i="5"/>
  <c r="AG112" i="5"/>
  <c r="AG186" i="5"/>
  <c r="AG88" i="5"/>
  <c r="AG44" i="5"/>
  <c r="AG164" i="5"/>
  <c r="AG36" i="5"/>
  <c r="AG132" i="5"/>
  <c r="AG82" i="5"/>
  <c r="AG28" i="5"/>
  <c r="AG142" i="5"/>
  <c r="AG92" i="5"/>
  <c r="AG14" i="5"/>
  <c r="AG122" i="5"/>
  <c r="AG208" i="5"/>
  <c r="AG148" i="5"/>
  <c r="AG16" i="5"/>
  <c r="AG62" i="5"/>
  <c r="AG106" i="5"/>
  <c r="AG180" i="5"/>
  <c r="AG72" i="5"/>
  <c r="AG202" i="5"/>
  <c r="AG108" i="5"/>
  <c r="AG116" i="5"/>
  <c r="AG158" i="5"/>
  <c r="AG174" i="5"/>
  <c r="AG188" i="5"/>
  <c r="AG166" i="5"/>
  <c r="AG196" i="5"/>
  <c r="AG210" i="5"/>
  <c r="AG100" i="5"/>
  <c r="AG152" i="5"/>
  <c r="AG212" i="5"/>
  <c r="AG38" i="5"/>
  <c r="AG98" i="5"/>
  <c r="AG48" i="5"/>
  <c r="AG94" i="5"/>
  <c r="AG204" i="5"/>
  <c r="AG170" i="5"/>
  <c r="AG190" i="5"/>
  <c r="AG206" i="5"/>
  <c r="AG60" i="5"/>
  <c r="AG168" i="5"/>
  <c r="AG58" i="5"/>
  <c r="AG32" i="5"/>
  <c r="AG78" i="5"/>
  <c r="AG12" i="5"/>
  <c r="AG144" i="5"/>
  <c r="AG104" i="5"/>
  <c r="AG154" i="5"/>
  <c r="AG146" i="5"/>
  <c r="AG84" i="5"/>
  <c r="AG120" i="5"/>
  <c r="AG138" i="5"/>
  <c r="AG160" i="5"/>
  <c r="AG176" i="5"/>
  <c r="AG192" i="5"/>
  <c r="AG66" i="5"/>
  <c r="AG42" i="5"/>
  <c r="AG22" i="5"/>
  <c r="AG182" i="5"/>
  <c r="AG214" i="5"/>
  <c r="AG110" i="5"/>
  <c r="AG184" i="5"/>
  <c r="AG30" i="5"/>
  <c r="AG130" i="5"/>
  <c r="AH28" i="5"/>
  <c r="AH64" i="5"/>
  <c r="AH100" i="5"/>
  <c r="AH136" i="5"/>
  <c r="AH172" i="5"/>
  <c r="AH208" i="5"/>
  <c r="AH18" i="5"/>
  <c r="AH30" i="5"/>
  <c r="AH66" i="5"/>
  <c r="AH14" i="5"/>
  <c r="AH62" i="5"/>
  <c r="AH112" i="5"/>
  <c r="AH150" i="5"/>
  <c r="AH210" i="5"/>
  <c r="AH96" i="5"/>
  <c r="AH134" i="5"/>
  <c r="AH194" i="5"/>
  <c r="AH74" i="5"/>
  <c r="AH80" i="5"/>
  <c r="AH118" i="5"/>
  <c r="AH156" i="5"/>
  <c r="AH178" i="5"/>
  <c r="AH216" i="5"/>
  <c r="AH102" i="5"/>
  <c r="AH140" i="5"/>
  <c r="AH68" i="5"/>
  <c r="AH10" i="5"/>
  <c r="AH16" i="5"/>
  <c r="AH22" i="5"/>
  <c r="AH58" i="5"/>
  <c r="AH92" i="5"/>
  <c r="AH130" i="5"/>
  <c r="AH152" i="5"/>
  <c r="AH98" i="5"/>
  <c r="AH158" i="5"/>
  <c r="AH204" i="5"/>
  <c r="AH90" i="5"/>
  <c r="AH198" i="5"/>
  <c r="AH32" i="5"/>
  <c r="AH104" i="5"/>
  <c r="AH138" i="5"/>
  <c r="AH186" i="5"/>
  <c r="AH88" i="5"/>
  <c r="AH122" i="5"/>
  <c r="AH36" i="5"/>
  <c r="AH106" i="5"/>
  <c r="AH180" i="5"/>
  <c r="AH26" i="5"/>
  <c r="AH46" i="5"/>
  <c r="AH72" i="5"/>
  <c r="AH124" i="5"/>
  <c r="AH202" i="5"/>
  <c r="AH82" i="5"/>
  <c r="AH108" i="5"/>
  <c r="AH174" i="5"/>
  <c r="AH188" i="5"/>
  <c r="AH218" i="5"/>
  <c r="AH142" i="5"/>
  <c r="AH24" i="5"/>
  <c r="AH34" i="5"/>
  <c r="AH114" i="5"/>
  <c r="AH44" i="5"/>
  <c r="AH148" i="5"/>
  <c r="AH164" i="5"/>
  <c r="AH54" i="5"/>
  <c r="AH132" i="5"/>
  <c r="AH116" i="5"/>
  <c r="AH166" i="5"/>
  <c r="AH196" i="5"/>
  <c r="AH56" i="5"/>
  <c r="AH94" i="5"/>
  <c r="AH12" i="5"/>
  <c r="AH40" i="5"/>
  <c r="AH42" i="5"/>
  <c r="AH144" i="5"/>
  <c r="AH162" i="5"/>
  <c r="AH182" i="5"/>
  <c r="AH146" i="5"/>
  <c r="AH190" i="5"/>
  <c r="AH154" i="5"/>
  <c r="AH38" i="5"/>
  <c r="AH78" i="5"/>
  <c r="AH214" i="5"/>
  <c r="AH170" i="5"/>
  <c r="AH206" i="5"/>
  <c r="AH60" i="5"/>
  <c r="AH84" i="5"/>
  <c r="AH120" i="5"/>
  <c r="AH160" i="5"/>
  <c r="AH176" i="5"/>
  <c r="AH192" i="5"/>
  <c r="AH212" i="5"/>
  <c r="AH20" i="5"/>
  <c r="AH86" i="5"/>
  <c r="AH126" i="5"/>
  <c r="AH48" i="5"/>
  <c r="AH70" i="5"/>
  <c r="AH110" i="5"/>
  <c r="AH128" i="5"/>
  <c r="AH168" i="5"/>
  <c r="AH184" i="5"/>
  <c r="AH200" i="5"/>
  <c r="AH76" i="5"/>
  <c r="AI38" i="5"/>
  <c r="AI74" i="5"/>
  <c r="AI110" i="5"/>
  <c r="AI146" i="5"/>
  <c r="AI182" i="5"/>
  <c r="AI218" i="5"/>
  <c r="AI28" i="5"/>
  <c r="AI40" i="5"/>
  <c r="AI76" i="5"/>
  <c r="AI20" i="5"/>
  <c r="AI26" i="5"/>
  <c r="AI32" i="5"/>
  <c r="AI56" i="5"/>
  <c r="AI90" i="5"/>
  <c r="AI128" i="5"/>
  <c r="AI166" i="5"/>
  <c r="AI188" i="5"/>
  <c r="AI112" i="5"/>
  <c r="AI150" i="5"/>
  <c r="AI210" i="5"/>
  <c r="AI68" i="5"/>
  <c r="AI96" i="5"/>
  <c r="AI134" i="5"/>
  <c r="AI194" i="5"/>
  <c r="AI80" i="5"/>
  <c r="AI118" i="5"/>
  <c r="AI14" i="5"/>
  <c r="AI62" i="5"/>
  <c r="AI172" i="5"/>
  <c r="AI108" i="5"/>
  <c r="AI168" i="5"/>
  <c r="AI120" i="5"/>
  <c r="AI98" i="5"/>
  <c r="AI136" i="5"/>
  <c r="AI158" i="5"/>
  <c r="AI204" i="5"/>
  <c r="AI42" i="5"/>
  <c r="AI70" i="5"/>
  <c r="AI78" i="5"/>
  <c r="AI130" i="5"/>
  <c r="AI170" i="5"/>
  <c r="AI178" i="5"/>
  <c r="AI24" i="5"/>
  <c r="AI34" i="5"/>
  <c r="AI114" i="5"/>
  <c r="AI186" i="5"/>
  <c r="AI208" i="5"/>
  <c r="AI88" i="5"/>
  <c r="AI216" i="5"/>
  <c r="AI164" i="5"/>
  <c r="AI36" i="5"/>
  <c r="AI106" i="5"/>
  <c r="AI180" i="5"/>
  <c r="AI124" i="5"/>
  <c r="AI18" i="5"/>
  <c r="AI174" i="5"/>
  <c r="AI104" i="5"/>
  <c r="AI138" i="5"/>
  <c r="AI122" i="5"/>
  <c r="AI16" i="5"/>
  <c r="AI44" i="5"/>
  <c r="AI140" i="5"/>
  <c r="AI148" i="5"/>
  <c r="AI54" i="5"/>
  <c r="AI46" i="5"/>
  <c r="AI64" i="5"/>
  <c r="AI72" i="5"/>
  <c r="AI132" i="5"/>
  <c r="AI202" i="5"/>
  <c r="AI82" i="5"/>
  <c r="AI116" i="5"/>
  <c r="AI92" i="5"/>
  <c r="AI142" i="5"/>
  <c r="AI196" i="5"/>
  <c r="AI156" i="5"/>
  <c r="AI10" i="5"/>
  <c r="AI94" i="5"/>
  <c r="AI206" i="5"/>
  <c r="AI86" i="5"/>
  <c r="AI126" i="5"/>
  <c r="AI162" i="5"/>
  <c r="AI58" i="5"/>
  <c r="AI100" i="5"/>
  <c r="AI190" i="5"/>
  <c r="AI154" i="5"/>
  <c r="AI198" i="5"/>
  <c r="AI12" i="5"/>
  <c r="AI102" i="5"/>
  <c r="AI60" i="5"/>
  <c r="AI84" i="5"/>
  <c r="AI160" i="5"/>
  <c r="AI176" i="5"/>
  <c r="AI192" i="5"/>
  <c r="AI212" i="5"/>
  <c r="AI66" i="5"/>
  <c r="AI144" i="5"/>
  <c r="AI22" i="5"/>
  <c r="AI48" i="5"/>
  <c r="AI214" i="5"/>
  <c r="AI152" i="5"/>
  <c r="AI184" i="5"/>
  <c r="AI30" i="5"/>
  <c r="AI200" i="5"/>
  <c r="AJ12" i="5"/>
  <c r="AJ48" i="5"/>
  <c r="AJ84" i="5"/>
  <c r="AJ120" i="5"/>
  <c r="AJ156" i="5"/>
  <c r="AJ192" i="5"/>
  <c r="AJ38" i="5"/>
  <c r="AJ14" i="5"/>
  <c r="AJ44" i="5"/>
  <c r="AJ106" i="5"/>
  <c r="AJ144" i="5"/>
  <c r="AJ204" i="5"/>
  <c r="AJ90" i="5"/>
  <c r="AJ128" i="5"/>
  <c r="AJ166" i="5"/>
  <c r="AJ188" i="5"/>
  <c r="AJ62" i="5"/>
  <c r="AJ112" i="5"/>
  <c r="AJ150" i="5"/>
  <c r="AJ172" i="5"/>
  <c r="AJ210" i="5"/>
  <c r="AJ68" i="5"/>
  <c r="AJ74" i="5"/>
  <c r="AJ96" i="5"/>
  <c r="AJ134" i="5"/>
  <c r="AJ20" i="5"/>
  <c r="AJ26" i="5"/>
  <c r="AJ32" i="5"/>
  <c r="AJ56" i="5"/>
  <c r="AJ28" i="5"/>
  <c r="AJ34" i="5"/>
  <c r="AJ46" i="5"/>
  <c r="AJ86" i="5"/>
  <c r="AJ124" i="5"/>
  <c r="AJ146" i="5"/>
  <c r="AJ42" i="5"/>
  <c r="AJ66" i="5"/>
  <c r="AJ82" i="5"/>
  <c r="AJ164" i="5"/>
  <c r="AJ178" i="5"/>
  <c r="AJ60" i="5"/>
  <c r="AJ154" i="5"/>
  <c r="AJ200" i="5"/>
  <c r="AJ214" i="5"/>
  <c r="AJ104" i="5"/>
  <c r="AJ138" i="5"/>
  <c r="AJ186" i="5"/>
  <c r="AJ140" i="5"/>
  <c r="AJ148" i="5"/>
  <c r="AJ180" i="5"/>
  <c r="AJ72" i="5"/>
  <c r="AJ158" i="5"/>
  <c r="AJ202" i="5"/>
  <c r="AJ18" i="5"/>
  <c r="AJ108" i="5"/>
  <c r="AJ218" i="5"/>
  <c r="AJ70" i="5"/>
  <c r="AJ78" i="5"/>
  <c r="AJ130" i="5"/>
  <c r="AJ170" i="5"/>
  <c r="AJ80" i="5"/>
  <c r="AJ114" i="5"/>
  <c r="AJ194" i="5"/>
  <c r="AJ208" i="5"/>
  <c r="AJ88" i="5"/>
  <c r="AJ122" i="5"/>
  <c r="AJ216" i="5"/>
  <c r="AJ16" i="5"/>
  <c r="AJ98" i="5"/>
  <c r="AJ36" i="5"/>
  <c r="AJ54" i="5"/>
  <c r="AJ64" i="5"/>
  <c r="AJ132" i="5"/>
  <c r="AJ116" i="5"/>
  <c r="AJ174" i="5"/>
  <c r="AJ24" i="5"/>
  <c r="AJ10" i="5"/>
  <c r="AJ30" i="5"/>
  <c r="AJ76" i="5"/>
  <c r="AJ184" i="5"/>
  <c r="AJ212" i="5"/>
  <c r="AJ22" i="5"/>
  <c r="AJ92" i="5"/>
  <c r="AJ182" i="5"/>
  <c r="AJ198" i="5"/>
  <c r="AJ118" i="5"/>
  <c r="AJ58" i="5"/>
  <c r="AJ100" i="5"/>
  <c r="AJ190" i="5"/>
  <c r="AJ206" i="5"/>
  <c r="AJ94" i="5"/>
  <c r="AJ136" i="5"/>
  <c r="AJ176" i="5"/>
  <c r="AJ126" i="5"/>
  <c r="AJ40" i="5"/>
  <c r="AJ102" i="5"/>
  <c r="AJ142" i="5"/>
  <c r="AJ160" i="5"/>
  <c r="AJ196" i="5"/>
  <c r="AJ162" i="5"/>
  <c r="AJ110" i="5"/>
  <c r="AJ168" i="5"/>
  <c r="AJ152" i="5"/>
  <c r="AL32" i="5"/>
  <c r="AL68" i="5"/>
  <c r="AL104" i="5"/>
  <c r="AL140" i="5"/>
  <c r="AL176" i="5"/>
  <c r="AL212" i="5"/>
  <c r="AL22" i="5"/>
  <c r="AL34" i="5"/>
  <c r="AL70" i="5"/>
  <c r="AL78" i="5"/>
  <c r="AL100" i="5"/>
  <c r="AL138" i="5"/>
  <c r="AL198" i="5"/>
  <c r="AL84" i="5"/>
  <c r="AL122" i="5"/>
  <c r="AL160" i="5"/>
  <c r="AL182" i="5"/>
  <c r="AL44" i="5"/>
  <c r="AL106" i="5"/>
  <c r="AL144" i="5"/>
  <c r="AL166" i="5"/>
  <c r="AL204" i="5"/>
  <c r="AL14" i="5"/>
  <c r="AL20" i="5"/>
  <c r="AL26" i="5"/>
  <c r="AL56" i="5"/>
  <c r="AL90" i="5"/>
  <c r="AL128" i="5"/>
  <c r="AL38" i="5"/>
  <c r="AL80" i="5"/>
  <c r="AL118" i="5"/>
  <c r="AL16" i="5"/>
  <c r="AL58" i="5"/>
  <c r="AL74" i="5"/>
  <c r="AL112" i="5"/>
  <c r="AL170" i="5"/>
  <c r="AL190" i="5"/>
  <c r="AL210" i="5"/>
  <c r="AL142" i="5"/>
  <c r="AL150" i="5"/>
  <c r="AL184" i="5"/>
  <c r="AL94" i="5"/>
  <c r="AL146" i="5"/>
  <c r="AL162" i="5"/>
  <c r="AL130" i="5"/>
  <c r="AL154" i="5"/>
  <c r="AL200" i="5"/>
  <c r="AL62" i="5"/>
  <c r="AL114" i="5"/>
  <c r="AL156" i="5"/>
  <c r="AL164" i="5"/>
  <c r="AL186" i="5"/>
  <c r="AL194" i="5"/>
  <c r="AL36" i="5"/>
  <c r="AL54" i="5"/>
  <c r="AL124" i="5"/>
  <c r="AL188" i="5"/>
  <c r="AL202" i="5"/>
  <c r="AL42" i="5"/>
  <c r="AL60" i="5"/>
  <c r="AL178" i="5"/>
  <c r="AL192" i="5"/>
  <c r="AL214" i="5"/>
  <c r="AL96" i="5"/>
  <c r="AL24" i="5"/>
  <c r="AL172" i="5"/>
  <c r="AL208" i="5"/>
  <c r="AL88" i="5"/>
  <c r="AL216" i="5"/>
  <c r="AL98" i="5"/>
  <c r="AL148" i="5"/>
  <c r="AL46" i="5"/>
  <c r="AL180" i="5"/>
  <c r="AL28" i="5"/>
  <c r="AL64" i="5"/>
  <c r="AL72" i="5"/>
  <c r="AL82" i="5"/>
  <c r="AL132" i="5"/>
  <c r="AL158" i="5"/>
  <c r="AL18" i="5"/>
  <c r="AL110" i="5"/>
  <c r="AL168" i="5"/>
  <c r="AL152" i="5"/>
  <c r="AL8" i="5"/>
  <c r="AL30" i="5"/>
  <c r="AL76" i="5"/>
  <c r="AL134" i="5"/>
  <c r="AL66" i="5"/>
  <c r="AL126" i="5"/>
  <c r="AL136" i="5"/>
  <c r="AL174" i="5"/>
  <c r="AL86" i="5"/>
  <c r="AL10" i="5"/>
  <c r="AL116" i="5"/>
  <c r="AL206" i="5"/>
  <c r="AL12" i="5"/>
  <c r="AL40" i="5"/>
  <c r="AL102" i="5"/>
  <c r="AL120" i="5"/>
  <c r="AL108" i="5"/>
  <c r="AL196" i="5"/>
  <c r="AL48" i="5"/>
  <c r="AL92" i="5"/>
  <c r="AL218" i="5"/>
  <c r="AM42" i="5"/>
  <c r="AM78" i="5"/>
  <c r="AM114" i="5"/>
  <c r="AM150" i="5"/>
  <c r="AM186" i="5"/>
  <c r="AM32" i="5"/>
  <c r="AM44" i="5"/>
  <c r="AM72" i="5"/>
  <c r="AM116" i="5"/>
  <c r="AM154" i="5"/>
  <c r="AM176" i="5"/>
  <c r="AM214" i="5"/>
  <c r="AM138" i="5"/>
  <c r="AM198" i="5"/>
  <c r="AM38" i="5"/>
  <c r="AM84" i="5"/>
  <c r="AM122" i="5"/>
  <c r="AM160" i="5"/>
  <c r="AM182" i="5"/>
  <c r="AM106" i="5"/>
  <c r="AM144" i="5"/>
  <c r="AM100" i="5"/>
  <c r="AM74" i="5"/>
  <c r="AM96" i="5"/>
  <c r="AM134" i="5"/>
  <c r="AM156" i="5"/>
  <c r="AM24" i="5"/>
  <c r="AM88" i="5"/>
  <c r="AM126" i="5"/>
  <c r="AM196" i="5"/>
  <c r="AM216" i="5"/>
  <c r="AM16" i="5"/>
  <c r="AM34" i="5"/>
  <c r="AM58" i="5"/>
  <c r="AM104" i="5"/>
  <c r="AM112" i="5"/>
  <c r="AM170" i="5"/>
  <c r="AM190" i="5"/>
  <c r="AM210" i="5"/>
  <c r="AM12" i="5"/>
  <c r="AM86" i="5"/>
  <c r="AM120" i="5"/>
  <c r="AM206" i="5"/>
  <c r="AM14" i="5"/>
  <c r="AM60" i="5"/>
  <c r="AM178" i="5"/>
  <c r="AM192" i="5"/>
  <c r="AM200" i="5"/>
  <c r="AM62" i="5"/>
  <c r="AM80" i="5"/>
  <c r="AM164" i="5"/>
  <c r="AM194" i="5"/>
  <c r="AM208" i="5"/>
  <c r="AM90" i="5"/>
  <c r="AM94" i="5"/>
  <c r="AM146" i="5"/>
  <c r="AM162" i="5"/>
  <c r="AM70" i="5"/>
  <c r="AM130" i="5"/>
  <c r="AM172" i="5"/>
  <c r="AM26" i="5"/>
  <c r="AM140" i="5"/>
  <c r="AM98" i="5"/>
  <c r="AM148" i="5"/>
  <c r="AM36" i="5"/>
  <c r="AM46" i="5"/>
  <c r="AM54" i="5"/>
  <c r="AM124" i="5"/>
  <c r="AM166" i="5"/>
  <c r="AM180" i="5"/>
  <c r="AM188" i="5"/>
  <c r="AM202" i="5"/>
  <c r="AM64" i="5"/>
  <c r="AM28" i="5"/>
  <c r="AM132" i="5"/>
  <c r="AM110" i="5"/>
  <c r="AM168" i="5"/>
  <c r="AM184" i="5"/>
  <c r="AM204" i="5"/>
  <c r="AM56" i="5"/>
  <c r="AM152" i="5"/>
  <c r="AM8" i="5"/>
  <c r="AM82" i="5"/>
  <c r="AM118" i="5"/>
  <c r="AM136" i="5"/>
  <c r="AM174" i="5"/>
  <c r="AM20" i="5"/>
  <c r="AM68" i="5"/>
  <c r="AM10" i="5"/>
  <c r="AM158" i="5"/>
  <c r="AM212" i="5"/>
  <c r="AM30" i="5"/>
  <c r="AM76" i="5"/>
  <c r="AM18" i="5"/>
  <c r="AM40" i="5"/>
  <c r="AM142" i="5"/>
  <c r="AM102" i="5"/>
  <c r="AM66" i="5"/>
  <c r="AM108" i="5"/>
  <c r="AM22" i="5"/>
  <c r="AM48" i="5"/>
  <c r="AM128" i="5"/>
  <c r="AM92" i="5"/>
  <c r="AM218" i="5"/>
  <c r="AO10" i="5"/>
  <c r="AO22" i="5"/>
  <c r="AO34" i="5"/>
  <c r="AO46" i="5"/>
  <c r="AO58" i="5"/>
  <c r="AO70" i="5"/>
  <c r="AO82" i="5"/>
  <c r="AO94" i="5"/>
  <c r="AO106" i="5"/>
  <c r="AO118" i="5"/>
  <c r="AO130" i="5"/>
  <c r="AO142" i="5"/>
  <c r="AO154" i="5"/>
  <c r="AO166" i="5"/>
  <c r="AO178" i="5"/>
  <c r="AO190" i="5"/>
  <c r="AO202" i="5"/>
  <c r="AO214" i="5"/>
  <c r="AO28" i="5"/>
  <c r="AO42" i="5"/>
  <c r="AO56" i="5"/>
  <c r="AO100" i="5"/>
  <c r="AO114" i="5"/>
  <c r="AO128" i="5"/>
  <c r="AO172" i="5"/>
  <c r="AO186" i="5"/>
  <c r="AO200" i="5"/>
  <c r="AO16" i="5"/>
  <c r="AO30" i="5"/>
  <c r="AO44" i="5"/>
  <c r="AO88" i="5"/>
  <c r="AO102" i="5"/>
  <c r="AO116" i="5"/>
  <c r="AO160" i="5"/>
  <c r="AO174" i="5"/>
  <c r="AO188" i="5"/>
  <c r="AO14" i="5"/>
  <c r="AO72" i="5"/>
  <c r="AO86" i="5"/>
  <c r="AO144" i="5"/>
  <c r="AO158" i="5"/>
  <c r="AO216" i="5"/>
  <c r="AO18" i="5"/>
  <c r="AO32" i="5"/>
  <c r="AO76" i="5"/>
  <c r="AO90" i="5"/>
  <c r="AO104" i="5"/>
  <c r="AO148" i="5"/>
  <c r="AO162" i="5"/>
  <c r="AO176" i="5"/>
  <c r="AO78" i="5"/>
  <c r="AO156" i="5"/>
  <c r="AO218" i="5"/>
  <c r="AO38" i="5"/>
  <c r="AO60" i="5"/>
  <c r="AO120" i="5"/>
  <c r="AO138" i="5"/>
  <c r="AO98" i="5"/>
  <c r="AO180" i="5"/>
  <c r="AO20" i="5"/>
  <c r="AO66" i="5"/>
  <c r="AO112" i="5"/>
  <c r="AO184" i="5"/>
  <c r="AO208" i="5"/>
  <c r="AO140" i="5"/>
  <c r="AO164" i="5"/>
  <c r="AO48" i="5"/>
  <c r="AO122" i="5"/>
  <c r="AO192" i="5"/>
  <c r="AO26" i="5"/>
  <c r="AO124" i="5"/>
  <c r="AO194" i="5"/>
  <c r="AO92" i="5"/>
  <c r="AO210" i="5"/>
  <c r="AO24" i="5"/>
  <c r="AO146" i="5"/>
  <c r="AO74" i="5"/>
  <c r="AO96" i="5"/>
  <c r="AO168" i="5"/>
  <c r="AO212" i="5"/>
  <c r="AO150" i="5"/>
  <c r="AO170" i="5"/>
  <c r="AO196" i="5"/>
  <c r="AO68" i="5"/>
  <c r="AO80" i="5"/>
  <c r="AO126" i="5"/>
  <c r="AO152" i="5"/>
  <c r="AO206" i="5"/>
  <c r="AO40" i="5"/>
  <c r="AO108" i="5"/>
  <c r="AO64" i="5"/>
  <c r="AO182" i="5"/>
  <c r="AO132" i="5"/>
  <c r="AO134" i="5"/>
  <c r="AO12" i="5"/>
  <c r="AO36" i="5"/>
  <c r="AO54" i="5"/>
  <c r="AO110" i="5"/>
  <c r="AO62" i="5"/>
  <c r="AO198" i="5"/>
  <c r="AO136" i="5"/>
  <c r="AO204" i="5"/>
  <c r="AO84" i="5"/>
  <c r="W192" i="5"/>
  <c r="W156" i="5"/>
  <c r="W120" i="5"/>
  <c r="W84" i="5"/>
  <c r="W48" i="5"/>
  <c r="W12" i="5"/>
  <c r="W202" i="5"/>
  <c r="W166" i="5"/>
  <c r="W130" i="5"/>
  <c r="W94" i="5"/>
  <c r="W58" i="5"/>
  <c r="W22" i="5"/>
  <c r="W200" i="5"/>
  <c r="W164" i="5"/>
  <c r="W128" i="5"/>
  <c r="W92" i="5"/>
  <c r="W56" i="5"/>
  <c r="W20" i="5"/>
  <c r="W174" i="5"/>
  <c r="W168" i="5"/>
  <c r="W162" i="5"/>
  <c r="W32" i="5"/>
  <c r="W26" i="5"/>
  <c r="W106" i="5"/>
  <c r="W100" i="5"/>
  <c r="W186" i="5"/>
  <c r="W180" i="5"/>
  <c r="W112" i="5"/>
  <c r="W204" i="5"/>
  <c r="W114" i="5"/>
  <c r="W86" i="5"/>
  <c r="W10" i="5"/>
  <c r="W190" i="5"/>
  <c r="W176" i="5"/>
  <c r="W148" i="5"/>
  <c r="W72" i="5"/>
  <c r="W44" i="5"/>
  <c r="W30" i="5"/>
  <c r="W218" i="5"/>
  <c r="W210" i="5"/>
  <c r="W134" i="5"/>
  <c r="W110" i="5"/>
  <c r="W60" i="5"/>
  <c r="W28" i="5"/>
  <c r="W126" i="5"/>
  <c r="W76" i="5"/>
  <c r="W216" i="5"/>
  <c r="W42" i="5"/>
  <c r="W208" i="5"/>
  <c r="W142" i="5"/>
  <c r="W158" i="5"/>
  <c r="W150" i="5"/>
  <c r="W124" i="5"/>
  <c r="W34" i="5"/>
  <c r="W182" i="5"/>
  <c r="W140" i="5"/>
  <c r="W116" i="5"/>
  <c r="W108" i="5"/>
  <c r="W66" i="5"/>
  <c r="W18" i="5"/>
  <c r="W98" i="5"/>
  <c r="W74" i="5"/>
  <c r="W214" i="5"/>
  <c r="W206" i="5"/>
  <c r="W184" i="5"/>
  <c r="W132" i="5"/>
  <c r="W198" i="5"/>
  <c r="W90" i="5"/>
  <c r="W82" i="5"/>
  <c r="W188" i="5"/>
  <c r="W172" i="5"/>
  <c r="W122" i="5"/>
  <c r="W16" i="5"/>
  <c r="W154" i="5"/>
  <c r="W138" i="5"/>
  <c r="W104" i="5"/>
  <c r="W46" i="5"/>
  <c r="W88" i="5"/>
  <c r="W170" i="5"/>
  <c r="W136" i="5"/>
  <c r="W40" i="5"/>
  <c r="W14" i="5"/>
  <c r="W152" i="5"/>
  <c r="W118" i="5"/>
  <c r="W102" i="5"/>
  <c r="W196" i="5"/>
  <c r="W70" i="5"/>
  <c r="W212" i="5"/>
  <c r="W24" i="5"/>
  <c r="W62" i="5"/>
  <c r="W54" i="5"/>
  <c r="W160" i="5"/>
  <c r="W80" i="5"/>
  <c r="W146" i="5"/>
  <c r="W78" i="5"/>
  <c r="W144" i="5"/>
  <c r="W194" i="5"/>
  <c r="W38" i="5"/>
  <c r="W68" i="5"/>
  <c r="W178" i="5"/>
  <c r="W36" i="5"/>
  <c r="W64" i="5"/>
  <c r="W96" i="5"/>
  <c r="Y212" i="5"/>
  <c r="Y176" i="5"/>
  <c r="Y140" i="5"/>
  <c r="Y104" i="5"/>
  <c r="Y68" i="5"/>
  <c r="Y32" i="5"/>
  <c r="Y186" i="5"/>
  <c r="Y150" i="5"/>
  <c r="Y114" i="5"/>
  <c r="Y78" i="5"/>
  <c r="Y42" i="5"/>
  <c r="Y184" i="5"/>
  <c r="Y148" i="5"/>
  <c r="Y112" i="5"/>
  <c r="Y76" i="5"/>
  <c r="Y40" i="5"/>
  <c r="Y124" i="5"/>
  <c r="Y118" i="5"/>
  <c r="Y44" i="5"/>
  <c r="Y38" i="5"/>
  <c r="Y204" i="5"/>
  <c r="Y62" i="5"/>
  <c r="Y56" i="5"/>
  <c r="Y198" i="5"/>
  <c r="Y192" i="5"/>
  <c r="Y218" i="5"/>
  <c r="Y134" i="5"/>
  <c r="Y100" i="5"/>
  <c r="Y30" i="5"/>
  <c r="Y16" i="5"/>
  <c r="Y210" i="5"/>
  <c r="Y196" i="5"/>
  <c r="Y162" i="5"/>
  <c r="Y92" i="5"/>
  <c r="Y58" i="5"/>
  <c r="Y154" i="5"/>
  <c r="Y120" i="5"/>
  <c r="Y106" i="5"/>
  <c r="Y216" i="5"/>
  <c r="Y84" i="5"/>
  <c r="Y158" i="5"/>
  <c r="Y34" i="5"/>
  <c r="Y182" i="5"/>
  <c r="Y166" i="5"/>
  <c r="Y116" i="5"/>
  <c r="Y108" i="5"/>
  <c r="Y26" i="5"/>
  <c r="Y18" i="5"/>
  <c r="Y174" i="5"/>
  <c r="Y132" i="5"/>
  <c r="Y98" i="5"/>
  <c r="Y74" i="5"/>
  <c r="Y66" i="5"/>
  <c r="Y10" i="5"/>
  <c r="Y190" i="5"/>
  <c r="Y90" i="5"/>
  <c r="Y82" i="5"/>
  <c r="Y214" i="5"/>
  <c r="Y188" i="5"/>
  <c r="Y180" i="5"/>
  <c r="Y172" i="5"/>
  <c r="Y164" i="5"/>
  <c r="Y122" i="5"/>
  <c r="Y208" i="5"/>
  <c r="Y200" i="5"/>
  <c r="Y142" i="5"/>
  <c r="Y206" i="5"/>
  <c r="Y48" i="5"/>
  <c r="Y64" i="5"/>
  <c r="Y24" i="5"/>
  <c r="Y156" i="5"/>
  <c r="Y94" i="5"/>
  <c r="Y46" i="5"/>
  <c r="Y20" i="5"/>
  <c r="Y138" i="5"/>
  <c r="Y60" i="5"/>
  <c r="Y170" i="5"/>
  <c r="Y72" i="5"/>
  <c r="Y202" i="5"/>
  <c r="Y136" i="5"/>
  <c r="Y14" i="5"/>
  <c r="Y152" i="5"/>
  <c r="Y88" i="5"/>
  <c r="Y168" i="5"/>
  <c r="Y102" i="5"/>
  <c r="Y86" i="5"/>
  <c r="Y70" i="5"/>
  <c r="Y28" i="5"/>
  <c r="Y54" i="5"/>
  <c r="Y130" i="5"/>
  <c r="Y128" i="5"/>
  <c r="Y22" i="5"/>
  <c r="Y126" i="5"/>
  <c r="Y80" i="5"/>
  <c r="Y194" i="5"/>
  <c r="Y146" i="5"/>
  <c r="Y110" i="5"/>
  <c r="Y144" i="5"/>
  <c r="Y36" i="5"/>
  <c r="Y160" i="5"/>
  <c r="Y12" i="5"/>
  <c r="Y178" i="5"/>
  <c r="Y96" i="5"/>
  <c r="T198" i="5"/>
  <c r="T162" i="5"/>
  <c r="T126" i="5"/>
  <c r="T90" i="5"/>
  <c r="T54" i="5"/>
  <c r="T18" i="5"/>
  <c r="T208" i="5"/>
  <c r="T172" i="5"/>
  <c r="T136" i="5"/>
  <c r="T100" i="5"/>
  <c r="T64" i="5"/>
  <c r="T28" i="5"/>
  <c r="T206" i="5"/>
  <c r="T170" i="5"/>
  <c r="T134" i="5"/>
  <c r="T98" i="5"/>
  <c r="T62" i="5"/>
  <c r="T26" i="5"/>
  <c r="T218" i="5"/>
  <c r="T212" i="5"/>
  <c r="T144" i="5"/>
  <c r="T138" i="5"/>
  <c r="T132" i="5"/>
  <c r="T82" i="5"/>
  <c r="T76" i="5"/>
  <c r="T156" i="5"/>
  <c r="T150" i="5"/>
  <c r="T70" i="5"/>
  <c r="T122" i="5"/>
  <c r="T108" i="5"/>
  <c r="T38" i="5"/>
  <c r="T184" i="5"/>
  <c r="T80" i="5"/>
  <c r="T66" i="5"/>
  <c r="T142" i="5"/>
  <c r="T128" i="5"/>
  <c r="T194" i="5"/>
  <c r="T94" i="5"/>
  <c r="T44" i="5"/>
  <c r="T36" i="5"/>
  <c r="T110" i="5"/>
  <c r="T20" i="5"/>
  <c r="T176" i="5"/>
  <c r="T152" i="5"/>
  <c r="T102" i="5"/>
  <c r="T68" i="5"/>
  <c r="T12" i="5"/>
  <c r="T192" i="5"/>
  <c r="T92" i="5"/>
  <c r="T84" i="5"/>
  <c r="T60" i="5"/>
  <c r="T216" i="5"/>
  <c r="T200" i="5"/>
  <c r="T58" i="5"/>
  <c r="T42" i="5"/>
  <c r="T190" i="5"/>
  <c r="T182" i="5"/>
  <c r="T174" i="5"/>
  <c r="T166" i="5"/>
  <c r="T10" i="5"/>
  <c r="T34" i="5"/>
  <c r="T148" i="5"/>
  <c r="T140" i="5"/>
  <c r="T116" i="5"/>
  <c r="T168" i="5"/>
  <c r="T160" i="5"/>
  <c r="T118" i="5"/>
  <c r="T158" i="5"/>
  <c r="T124" i="5"/>
  <c r="T74" i="5"/>
  <c r="T106" i="5"/>
  <c r="T78" i="5"/>
  <c r="T32" i="5"/>
  <c r="T204" i="5"/>
  <c r="T188" i="5"/>
  <c r="T154" i="5"/>
  <c r="T46" i="5"/>
  <c r="T16" i="5"/>
  <c r="T104" i="5"/>
  <c r="T30" i="5"/>
  <c r="T120" i="5"/>
  <c r="T88" i="5"/>
  <c r="T56" i="5"/>
  <c r="T72" i="5"/>
  <c r="T186" i="5"/>
  <c r="T202" i="5"/>
  <c r="T14" i="5"/>
  <c r="T86" i="5"/>
  <c r="T180" i="5"/>
  <c r="T178" i="5"/>
  <c r="T130" i="5"/>
  <c r="T24" i="5"/>
  <c r="T164" i="5"/>
  <c r="T96" i="5"/>
  <c r="T210" i="5"/>
  <c r="T196" i="5"/>
  <c r="T114" i="5"/>
  <c r="T22" i="5"/>
  <c r="T48" i="5"/>
  <c r="T112" i="5"/>
  <c r="T40" i="5"/>
  <c r="T146" i="5"/>
  <c r="T214" i="5"/>
  <c r="U208" i="5"/>
  <c r="U172" i="5"/>
  <c r="U136" i="5"/>
  <c r="U100" i="5"/>
  <c r="U64" i="5"/>
  <c r="U28" i="5"/>
  <c r="U218" i="5"/>
  <c r="U182" i="5"/>
  <c r="U146" i="5"/>
  <c r="U110" i="5"/>
  <c r="U74" i="5"/>
  <c r="U38" i="5"/>
  <c r="U216" i="5"/>
  <c r="U180" i="5"/>
  <c r="U144" i="5"/>
  <c r="U108" i="5"/>
  <c r="U72" i="5"/>
  <c r="U36" i="5"/>
  <c r="U156" i="5"/>
  <c r="U150" i="5"/>
  <c r="U82" i="5"/>
  <c r="U76" i="5"/>
  <c r="U70" i="5"/>
  <c r="U88" i="5"/>
  <c r="U20" i="5"/>
  <c r="U14" i="5"/>
  <c r="U94" i="5"/>
  <c r="U212" i="5"/>
  <c r="U198" i="5"/>
  <c r="U184" i="5"/>
  <c r="U80" i="5"/>
  <c r="U66" i="5"/>
  <c r="U170" i="5"/>
  <c r="U142" i="5"/>
  <c r="U128" i="5"/>
  <c r="U24" i="5"/>
  <c r="U10" i="5"/>
  <c r="U204" i="5"/>
  <c r="U190" i="5"/>
  <c r="U114" i="5"/>
  <c r="U86" i="5"/>
  <c r="U168" i="5"/>
  <c r="U160" i="5"/>
  <c r="U118" i="5"/>
  <c r="U176" i="5"/>
  <c r="U152" i="5"/>
  <c r="U102" i="5"/>
  <c r="U68" i="5"/>
  <c r="U12" i="5"/>
  <c r="U192" i="5"/>
  <c r="U134" i="5"/>
  <c r="U92" i="5"/>
  <c r="U84" i="5"/>
  <c r="U60" i="5"/>
  <c r="U126" i="5"/>
  <c r="U200" i="5"/>
  <c r="U58" i="5"/>
  <c r="U42" i="5"/>
  <c r="U174" i="5"/>
  <c r="U166" i="5"/>
  <c r="U26" i="5"/>
  <c r="U158" i="5"/>
  <c r="U124" i="5"/>
  <c r="U34" i="5"/>
  <c r="U132" i="5"/>
  <c r="U106" i="5"/>
  <c r="U18" i="5"/>
  <c r="U148" i="5"/>
  <c r="U140" i="5"/>
  <c r="U116" i="5"/>
  <c r="U78" i="5"/>
  <c r="U32" i="5"/>
  <c r="U206" i="5"/>
  <c r="U62" i="5"/>
  <c r="U90" i="5"/>
  <c r="U188" i="5"/>
  <c r="U154" i="5"/>
  <c r="U122" i="5"/>
  <c r="U46" i="5"/>
  <c r="U16" i="5"/>
  <c r="U138" i="5"/>
  <c r="U104" i="5"/>
  <c r="U30" i="5"/>
  <c r="U120" i="5"/>
  <c r="U56" i="5"/>
  <c r="U186" i="5"/>
  <c r="U44" i="5"/>
  <c r="U202" i="5"/>
  <c r="U98" i="5"/>
  <c r="U40" i="5"/>
  <c r="U214" i="5"/>
  <c r="U164" i="5"/>
  <c r="U96" i="5"/>
  <c r="U210" i="5"/>
  <c r="U162" i="5"/>
  <c r="U54" i="5"/>
  <c r="U196" i="5"/>
  <c r="U22" i="5"/>
  <c r="U48" i="5"/>
  <c r="U178" i="5"/>
  <c r="U112" i="5"/>
  <c r="U194" i="5"/>
  <c r="U130" i="5"/>
  <c r="X202" i="5"/>
  <c r="X166" i="5"/>
  <c r="X130" i="5"/>
  <c r="X94" i="5"/>
  <c r="X58" i="5"/>
  <c r="X22" i="5"/>
  <c r="X212" i="5"/>
  <c r="X176" i="5"/>
  <c r="X140" i="5"/>
  <c r="X104" i="5"/>
  <c r="X68" i="5"/>
  <c r="X32" i="5"/>
  <c r="X210" i="5"/>
  <c r="X174" i="5"/>
  <c r="X138" i="5"/>
  <c r="X102" i="5"/>
  <c r="X66" i="5"/>
  <c r="X30" i="5"/>
  <c r="X186" i="5"/>
  <c r="X180" i="5"/>
  <c r="X112" i="5"/>
  <c r="X106" i="5"/>
  <c r="X100" i="5"/>
  <c r="X118" i="5"/>
  <c r="X44" i="5"/>
  <c r="X38" i="5"/>
  <c r="X124" i="5"/>
  <c r="X190" i="5"/>
  <c r="X156" i="5"/>
  <c r="X148" i="5"/>
  <c r="X72" i="5"/>
  <c r="X218" i="5"/>
  <c r="X134" i="5"/>
  <c r="X16" i="5"/>
  <c r="X196" i="5"/>
  <c r="X162" i="5"/>
  <c r="X92" i="5"/>
  <c r="X78" i="5"/>
  <c r="X184" i="5"/>
  <c r="X126" i="5"/>
  <c r="X76" i="5"/>
  <c r="X20" i="5"/>
  <c r="X12" i="5"/>
  <c r="X84" i="5"/>
  <c r="X42" i="5"/>
  <c r="X208" i="5"/>
  <c r="X200" i="5"/>
  <c r="X142" i="5"/>
  <c r="X158" i="5"/>
  <c r="X150" i="5"/>
  <c r="X34" i="5"/>
  <c r="X182" i="5"/>
  <c r="X116" i="5"/>
  <c r="X108" i="5"/>
  <c r="X26" i="5"/>
  <c r="X18" i="5"/>
  <c r="X132" i="5"/>
  <c r="X98" i="5"/>
  <c r="X74" i="5"/>
  <c r="X10" i="5"/>
  <c r="X198" i="5"/>
  <c r="X90" i="5"/>
  <c r="X82" i="5"/>
  <c r="X56" i="5"/>
  <c r="X216" i="5"/>
  <c r="X192" i="5"/>
  <c r="X48" i="5"/>
  <c r="X214" i="5"/>
  <c r="X206" i="5"/>
  <c r="X40" i="5"/>
  <c r="X188" i="5"/>
  <c r="X172" i="5"/>
  <c r="X122" i="5"/>
  <c r="X154" i="5"/>
  <c r="X46" i="5"/>
  <c r="X120" i="5"/>
  <c r="X60" i="5"/>
  <c r="X170" i="5"/>
  <c r="X136" i="5"/>
  <c r="X14" i="5"/>
  <c r="X204" i="5"/>
  <c r="X88" i="5"/>
  <c r="X152" i="5"/>
  <c r="X168" i="5"/>
  <c r="X86" i="5"/>
  <c r="X70" i="5"/>
  <c r="X28" i="5"/>
  <c r="X164" i="5"/>
  <c r="X114" i="5"/>
  <c r="X54" i="5"/>
  <c r="X24" i="5"/>
  <c r="X62" i="5"/>
  <c r="X128" i="5"/>
  <c r="X160" i="5"/>
  <c r="X80" i="5"/>
  <c r="X194" i="5"/>
  <c r="X110" i="5"/>
  <c r="X36" i="5"/>
  <c r="X64" i="5"/>
  <c r="X96" i="5"/>
  <c r="X146" i="5"/>
  <c r="X178" i="5"/>
  <c r="X144" i="5"/>
  <c r="V218" i="5"/>
  <c r="V182" i="5"/>
  <c r="V146" i="5"/>
  <c r="V110" i="5"/>
  <c r="V74" i="5"/>
  <c r="V38" i="5"/>
  <c r="V192" i="5"/>
  <c r="V156" i="5"/>
  <c r="V120" i="5"/>
  <c r="V84" i="5"/>
  <c r="V48" i="5"/>
  <c r="V12" i="5"/>
  <c r="V190" i="5"/>
  <c r="V154" i="5"/>
  <c r="V118" i="5"/>
  <c r="V82" i="5"/>
  <c r="V46" i="5"/>
  <c r="V10" i="5"/>
  <c r="V94" i="5"/>
  <c r="V88" i="5"/>
  <c r="V20" i="5"/>
  <c r="V14" i="5"/>
  <c r="V32" i="5"/>
  <c r="V174" i="5"/>
  <c r="V168" i="5"/>
  <c r="V162" i="5"/>
  <c r="V26" i="5"/>
  <c r="V170" i="5"/>
  <c r="V142" i="5"/>
  <c r="V128" i="5"/>
  <c r="V24" i="5"/>
  <c r="V204" i="5"/>
  <c r="V114" i="5"/>
  <c r="V86" i="5"/>
  <c r="V148" i="5"/>
  <c r="V72" i="5"/>
  <c r="V58" i="5"/>
  <c r="V100" i="5"/>
  <c r="V176" i="5"/>
  <c r="V152" i="5"/>
  <c r="V144" i="5"/>
  <c r="V102" i="5"/>
  <c r="V68" i="5"/>
  <c r="V134" i="5"/>
  <c r="V92" i="5"/>
  <c r="V60" i="5"/>
  <c r="V28" i="5"/>
  <c r="V184" i="5"/>
  <c r="V126" i="5"/>
  <c r="V76" i="5"/>
  <c r="V216" i="5"/>
  <c r="V200" i="5"/>
  <c r="V42" i="5"/>
  <c r="V208" i="5"/>
  <c r="V166" i="5"/>
  <c r="V158" i="5"/>
  <c r="V150" i="5"/>
  <c r="V124" i="5"/>
  <c r="V34" i="5"/>
  <c r="V140" i="5"/>
  <c r="V116" i="5"/>
  <c r="V108" i="5"/>
  <c r="V66" i="5"/>
  <c r="V18" i="5"/>
  <c r="V198" i="5"/>
  <c r="V132" i="5"/>
  <c r="V106" i="5"/>
  <c r="V98" i="5"/>
  <c r="V56" i="5"/>
  <c r="V206" i="5"/>
  <c r="V62" i="5"/>
  <c r="V90" i="5"/>
  <c r="V188" i="5"/>
  <c r="V172" i="5"/>
  <c r="V122" i="5"/>
  <c r="V16" i="5"/>
  <c r="V138" i="5"/>
  <c r="V104" i="5"/>
  <c r="V30" i="5"/>
  <c r="V186" i="5"/>
  <c r="V44" i="5"/>
  <c r="V202" i="5"/>
  <c r="V136" i="5"/>
  <c r="V40" i="5"/>
  <c r="V214" i="5"/>
  <c r="V180" i="5"/>
  <c r="V196" i="5"/>
  <c r="V164" i="5"/>
  <c r="V96" i="5"/>
  <c r="V210" i="5"/>
  <c r="V54" i="5"/>
  <c r="V112" i="5"/>
  <c r="V194" i="5"/>
  <c r="V212" i="5"/>
  <c r="V22" i="5"/>
  <c r="V160" i="5"/>
  <c r="V178" i="5"/>
  <c r="V130" i="5"/>
  <c r="V80" i="5"/>
  <c r="V78" i="5"/>
  <c r="V70" i="5"/>
  <c r="V36" i="5"/>
  <c r="V64" i="5"/>
  <c r="Z6" i="5"/>
  <c r="Z7" i="5" s="1"/>
  <c r="Z52" i="5" s="1"/>
  <c r="AP6" i="5"/>
  <c r="AP7" i="5" s="1"/>
  <c r="AP52" i="5" s="1"/>
  <c r="Y8" i="5"/>
  <c r="Q7" i="5"/>
  <c r="Q52" i="5" s="1"/>
  <c r="S7" i="5"/>
  <c r="S52" i="5" s="1"/>
  <c r="R7" i="5"/>
  <c r="R52" i="5" s="1"/>
  <c r="P7" i="5"/>
  <c r="P52" i="5" s="1"/>
  <c r="AF180" i="5"/>
  <c r="AF64" i="5"/>
  <c r="AF8" i="5"/>
  <c r="AF26" i="5"/>
  <c r="AF106" i="5"/>
  <c r="AF12" i="5"/>
  <c r="O114" i="5"/>
  <c r="O62" i="5"/>
  <c r="O22" i="5"/>
  <c r="O216" i="5"/>
  <c r="O58" i="5"/>
  <c r="O16" i="5"/>
  <c r="AB40" i="5"/>
  <c r="AB10" i="5"/>
  <c r="AB48" i="5"/>
  <c r="AD76" i="5"/>
  <c r="AD132" i="5"/>
  <c r="AD34" i="5"/>
  <c r="AB120" i="5"/>
  <c r="AB14" i="5"/>
  <c r="AB46" i="5"/>
  <c r="AB88" i="5"/>
  <c r="AB124" i="5"/>
  <c r="AB20" i="5"/>
  <c r="AB32" i="5"/>
  <c r="AB76" i="5"/>
  <c r="AB80" i="5"/>
  <c r="AB160" i="5"/>
  <c r="AB18" i="5"/>
  <c r="AB22" i="5"/>
  <c r="AB34" i="5"/>
  <c r="AB56" i="5"/>
  <c r="AB28" i="5"/>
  <c r="AB90" i="5"/>
  <c r="AB96" i="5"/>
  <c r="AB12" i="5"/>
  <c r="AB42" i="5"/>
  <c r="O48" i="5"/>
  <c r="AG8" i="5"/>
  <c r="AI8" i="5"/>
  <c r="AA202" i="5"/>
  <c r="AA184" i="5"/>
  <c r="AA166" i="5"/>
  <c r="AA148" i="5"/>
  <c r="AA130" i="5"/>
  <c r="AA216" i="5"/>
  <c r="AA198" i="5"/>
  <c r="AA180" i="5"/>
  <c r="AA162" i="5"/>
  <c r="AA214" i="5"/>
  <c r="AA212" i="5"/>
  <c r="AA194" i="5"/>
  <c r="AA206" i="5"/>
  <c r="AA188" i="5"/>
  <c r="AA190" i="5"/>
  <c r="AA108" i="5"/>
  <c r="AA142" i="5"/>
  <c r="AA132" i="5"/>
  <c r="AA128" i="5"/>
  <c r="AA208" i="5"/>
  <c r="AA204" i="5"/>
  <c r="AA174" i="5"/>
  <c r="AA144" i="5"/>
  <c r="AA186" i="5"/>
  <c r="AA178" i="5"/>
  <c r="AA158" i="5"/>
  <c r="AA92" i="5"/>
  <c r="AA74" i="5"/>
  <c r="AA182" i="5"/>
  <c r="AA210" i="5"/>
  <c r="AA192" i="5"/>
  <c r="AA218" i="5"/>
  <c r="AA106" i="5"/>
  <c r="AA82" i="5"/>
  <c r="AA34" i="5"/>
  <c r="AA16" i="5"/>
  <c r="AA200" i="5"/>
  <c r="AA170" i="5"/>
  <c r="AA156" i="5"/>
  <c r="AA136" i="5"/>
  <c r="AA100" i="5"/>
  <c r="AA168" i="5"/>
  <c r="AA110" i="5"/>
  <c r="AA72" i="5"/>
  <c r="AA70" i="5"/>
  <c r="AA68" i="5"/>
  <c r="AA66" i="5"/>
  <c r="AA64" i="5"/>
  <c r="AA62" i="5"/>
  <c r="AA140" i="5"/>
  <c r="AA124" i="5"/>
  <c r="AA118" i="5"/>
  <c r="AA112" i="5"/>
  <c r="AA134" i="5"/>
  <c r="AA120" i="5"/>
  <c r="AA116" i="5"/>
  <c r="AA172" i="5"/>
  <c r="AA160" i="5"/>
  <c r="AA104" i="5"/>
  <c r="AA88" i="5"/>
  <c r="AA42" i="5"/>
  <c r="AA122" i="5"/>
  <c r="AA90" i="5"/>
  <c r="AA176" i="5"/>
  <c r="AA150" i="5"/>
  <c r="AA98" i="5"/>
  <c r="AA152" i="5"/>
  <c r="AA96" i="5"/>
  <c r="AA164" i="5"/>
  <c r="AA76" i="5"/>
  <c r="AA54" i="5"/>
  <c r="AA138" i="5"/>
  <c r="AA44" i="5"/>
  <c r="AA102" i="5"/>
  <c r="AA84" i="5"/>
  <c r="AA40" i="5"/>
  <c r="AA24" i="5"/>
  <c r="AA78" i="5"/>
  <c r="AA30" i="5"/>
  <c r="AA154" i="5"/>
  <c r="AA36" i="5"/>
  <c r="AA86" i="5"/>
  <c r="AA146" i="5"/>
  <c r="AA32" i="5"/>
  <c r="AA196" i="5"/>
  <c r="AA22" i="5"/>
  <c r="AA94" i="5"/>
  <c r="AA80" i="5"/>
  <c r="AA48" i="5"/>
  <c r="AA10" i="5"/>
  <c r="AA20" i="5"/>
  <c r="AA58" i="5"/>
  <c r="AA56" i="5"/>
  <c r="AA46" i="5"/>
  <c r="AA38" i="5"/>
  <c r="AA126" i="5"/>
  <c r="AA114" i="5"/>
  <c r="AA60" i="5"/>
  <c r="AA12" i="5"/>
  <c r="AA14" i="5"/>
  <c r="AC218" i="5"/>
  <c r="AC200" i="5"/>
  <c r="AC182" i="5"/>
  <c r="AC164" i="5"/>
  <c r="AC146" i="5"/>
  <c r="AC128" i="5"/>
  <c r="AC214" i="5"/>
  <c r="AC196" i="5"/>
  <c r="AC178" i="5"/>
  <c r="AC210" i="5"/>
  <c r="AC204" i="5"/>
  <c r="AC142" i="5"/>
  <c r="AC132" i="5"/>
  <c r="AC130" i="5"/>
  <c r="AC106" i="5"/>
  <c r="AC174" i="5"/>
  <c r="AC212" i="5"/>
  <c r="AC208" i="5"/>
  <c r="AC216" i="5"/>
  <c r="AC186" i="5"/>
  <c r="AC166" i="5"/>
  <c r="AC194" i="5"/>
  <c r="AC158" i="5"/>
  <c r="AC152" i="5"/>
  <c r="AC170" i="5"/>
  <c r="AC90" i="5"/>
  <c r="AC206" i="5"/>
  <c r="AC176" i="5"/>
  <c r="AC148" i="5"/>
  <c r="AC180" i="5"/>
  <c r="AC172" i="5"/>
  <c r="AC168" i="5"/>
  <c r="AC198" i="5"/>
  <c r="AC190" i="5"/>
  <c r="AC162" i="5"/>
  <c r="AC136" i="5"/>
  <c r="AC84" i="5"/>
  <c r="AC32" i="5"/>
  <c r="AC14" i="5"/>
  <c r="AC120" i="5"/>
  <c r="AC114" i="5"/>
  <c r="AC192" i="5"/>
  <c r="AC202" i="5"/>
  <c r="AC78" i="5"/>
  <c r="AC76" i="5"/>
  <c r="AC156" i="5"/>
  <c r="AC100" i="5"/>
  <c r="AC112" i="5"/>
  <c r="AC184" i="5"/>
  <c r="AC144" i="5"/>
  <c r="AC124" i="5"/>
  <c r="AC98" i="5"/>
  <c r="AC68" i="5"/>
  <c r="AC104" i="5"/>
  <c r="AC102" i="5"/>
  <c r="AC80" i="5"/>
  <c r="AC44" i="5"/>
  <c r="AC140" i="5"/>
  <c r="AC118" i="5"/>
  <c r="AC72" i="5"/>
  <c r="AC58" i="5"/>
  <c r="AC48" i="5"/>
  <c r="AC188" i="5"/>
  <c r="AC134" i="5"/>
  <c r="AC96" i="5"/>
  <c r="AC62" i="5"/>
  <c r="AC138" i="5"/>
  <c r="AC30" i="5"/>
  <c r="AC154" i="5"/>
  <c r="AC160" i="5"/>
  <c r="AC110" i="5"/>
  <c r="AC116" i="5"/>
  <c r="AC8" i="5"/>
  <c r="AC74" i="5"/>
  <c r="AC54" i="5"/>
  <c r="AC36" i="5"/>
  <c r="AC24" i="5"/>
  <c r="AC70" i="5"/>
  <c r="AC18" i="5"/>
  <c r="AC150" i="5"/>
  <c r="AC86" i="5"/>
  <c r="AC26" i="5"/>
  <c r="AC20" i="5"/>
  <c r="AC108" i="5"/>
  <c r="AC42" i="5"/>
  <c r="AC56" i="5"/>
  <c r="AC46" i="5"/>
  <c r="AC94" i="5"/>
  <c r="AC60" i="5"/>
  <c r="AC10" i="5"/>
  <c r="AC22" i="5"/>
  <c r="AC16" i="5"/>
  <c r="AC92" i="5"/>
  <c r="AC38" i="5"/>
  <c r="AC126" i="5"/>
  <c r="AC122" i="5"/>
  <c r="AC40" i="5"/>
  <c r="AC82" i="5"/>
  <c r="AC64" i="5"/>
  <c r="AD218" i="5"/>
  <c r="AD200" i="5"/>
  <c r="AD210" i="5"/>
  <c r="AD192" i="5"/>
  <c r="AD174" i="5"/>
  <c r="AD156" i="5"/>
  <c r="AD144" i="5"/>
  <c r="AD128" i="5"/>
  <c r="AD126" i="5"/>
  <c r="AD124" i="5"/>
  <c r="AD212" i="5"/>
  <c r="AD208" i="5"/>
  <c r="AD216" i="5"/>
  <c r="AD204" i="5"/>
  <c r="AD186" i="5"/>
  <c r="AD146" i="5"/>
  <c r="AD196" i="5"/>
  <c r="AD176" i="5"/>
  <c r="AD170" i="5"/>
  <c r="AD166" i="5"/>
  <c r="AD90" i="5"/>
  <c r="AD72" i="5"/>
  <c r="AD134" i="5"/>
  <c r="AD194" i="5"/>
  <c r="AD214" i="5"/>
  <c r="AD206" i="5"/>
  <c r="AD138" i="5"/>
  <c r="AD180" i="5"/>
  <c r="AD172" i="5"/>
  <c r="AD190" i="5"/>
  <c r="AD188" i="5"/>
  <c r="AD184" i="5"/>
  <c r="AD86" i="5"/>
  <c r="AD168" i="5"/>
  <c r="AD108" i="5"/>
  <c r="AD202" i="5"/>
  <c r="AD198" i="5"/>
  <c r="AD182" i="5"/>
  <c r="AD162" i="5"/>
  <c r="AD136" i="5"/>
  <c r="AD130" i="5"/>
  <c r="AD84" i="5"/>
  <c r="AD118" i="5"/>
  <c r="AD178" i="5"/>
  <c r="AD154" i="5"/>
  <c r="AD142" i="5"/>
  <c r="AD104" i="5"/>
  <c r="AD98" i="5"/>
  <c r="AD94" i="5"/>
  <c r="AD68" i="5"/>
  <c r="AD160" i="5"/>
  <c r="AD158" i="5"/>
  <c r="AD40" i="5"/>
  <c r="AD112" i="5"/>
  <c r="AD102" i="5"/>
  <c r="AD150" i="5"/>
  <c r="AD96" i="5"/>
  <c r="AD92" i="5"/>
  <c r="AD64" i="5"/>
  <c r="AD62" i="5"/>
  <c r="AD116" i="5"/>
  <c r="AD82" i="5"/>
  <c r="AD88" i="5"/>
  <c r="AD164" i="5"/>
  <c r="AD120" i="5"/>
  <c r="AD66" i="5"/>
  <c r="AD44" i="5"/>
  <c r="AD24" i="5"/>
  <c r="AD8" i="5"/>
  <c r="AD36" i="5"/>
  <c r="AD100" i="5"/>
  <c r="AD70" i="5"/>
  <c r="AD18" i="5"/>
  <c r="AD140" i="5"/>
  <c r="AD74" i="5"/>
  <c r="AD54" i="5"/>
  <c r="AD60" i="5"/>
  <c r="AD32" i="5"/>
  <c r="AD10" i="5"/>
  <c r="AD38" i="5"/>
  <c r="AD12" i="5"/>
  <c r="AD58" i="5"/>
  <c r="AD42" i="5"/>
  <c r="AD152" i="5"/>
  <c r="AD148" i="5"/>
  <c r="AD106" i="5"/>
  <c r="AD16" i="5"/>
  <c r="AD20" i="5"/>
  <c r="AD14" i="5"/>
  <c r="AD56" i="5"/>
  <c r="AD46" i="5"/>
  <c r="AD22" i="5"/>
  <c r="AD80" i="5"/>
  <c r="AD78" i="5"/>
  <c r="AD48" i="5"/>
  <c r="AD122" i="5"/>
  <c r="AD114" i="5"/>
  <c r="AD30" i="5"/>
  <c r="AD110" i="5"/>
  <c r="AD28" i="5"/>
  <c r="AC12" i="5"/>
  <c r="AA28" i="5"/>
  <c r="AC34" i="5"/>
  <c r="AC66" i="5"/>
  <c r="AA26" i="5"/>
  <c r="AC28" i="5"/>
  <c r="AE34" i="5"/>
  <c r="W8" i="5"/>
  <c r="AD26" i="5"/>
  <c r="AF216" i="5"/>
  <c r="AF198" i="5"/>
  <c r="AF208" i="5"/>
  <c r="AF190" i="5"/>
  <c r="AF172" i="5"/>
  <c r="AF154" i="5"/>
  <c r="AF212" i="5"/>
  <c r="AF204" i="5"/>
  <c r="AF186" i="5"/>
  <c r="AF146" i="5"/>
  <c r="AF200" i="5"/>
  <c r="AF196" i="5"/>
  <c r="AF192" i="5"/>
  <c r="AF88" i="5"/>
  <c r="AF70" i="5"/>
  <c r="AF182" i="5"/>
  <c r="AF160" i="5"/>
  <c r="AF214" i="5"/>
  <c r="AF206" i="5"/>
  <c r="AF168" i="5"/>
  <c r="AF162" i="5"/>
  <c r="AF120" i="5"/>
  <c r="AF118" i="5"/>
  <c r="AF116" i="5"/>
  <c r="AF114" i="5"/>
  <c r="AF112" i="5"/>
  <c r="AF218" i="5"/>
  <c r="AF188" i="5"/>
  <c r="AF184" i="5"/>
  <c r="AF156" i="5"/>
  <c r="AF202" i="5"/>
  <c r="AF108" i="5"/>
  <c r="AF132" i="5"/>
  <c r="AF164" i="5"/>
  <c r="AF134" i="5"/>
  <c r="AF178" i="5"/>
  <c r="AF176" i="5"/>
  <c r="AF152" i="5"/>
  <c r="AF86" i="5"/>
  <c r="AF144" i="5"/>
  <c r="AF170" i="5"/>
  <c r="AF142" i="5"/>
  <c r="AF124" i="5"/>
  <c r="AF210" i="5"/>
  <c r="AF194" i="5"/>
  <c r="AF140" i="5"/>
  <c r="AF130" i="5"/>
  <c r="AF74" i="5"/>
  <c r="AF42" i="5"/>
  <c r="AF102" i="5"/>
  <c r="AF150" i="5"/>
  <c r="AF110" i="5"/>
  <c r="AF62" i="5"/>
  <c r="AF54" i="5"/>
  <c r="AF38" i="5"/>
  <c r="AF36" i="5"/>
  <c r="AF34" i="5"/>
  <c r="AF136" i="5"/>
  <c r="AF96" i="5"/>
  <c r="AF76" i="5"/>
  <c r="AF158" i="5"/>
  <c r="AF122" i="5"/>
  <c r="AF80" i="5"/>
  <c r="AF40" i="5"/>
  <c r="AF32" i="5"/>
  <c r="AF166" i="5"/>
  <c r="AF128" i="5"/>
  <c r="AF78" i="5"/>
  <c r="AF68" i="5"/>
  <c r="AF18" i="5"/>
  <c r="AF60" i="5"/>
  <c r="AF100" i="5"/>
  <c r="AF10" i="5"/>
  <c r="AF72" i="5"/>
  <c r="AF48" i="5"/>
  <c r="AF104" i="5"/>
  <c r="AF58" i="5"/>
  <c r="AF94" i="5"/>
  <c r="AF66" i="5"/>
  <c r="AF46" i="5"/>
  <c r="AF174" i="5"/>
  <c r="AF84" i="5"/>
  <c r="AF24" i="5"/>
  <c r="AF16" i="5"/>
  <c r="AF148" i="5"/>
  <c r="AF138" i="5"/>
  <c r="AF98" i="5"/>
  <c r="AF92" i="5"/>
  <c r="AF44" i="5"/>
  <c r="AF14" i="5"/>
  <c r="AF82" i="5"/>
  <c r="AF28" i="5"/>
  <c r="AF22" i="5"/>
  <c r="AF20" i="5"/>
  <c r="AF90" i="5"/>
  <c r="AF56" i="5"/>
  <c r="AF126" i="5"/>
  <c r="AF30" i="5"/>
  <c r="X8" i="5"/>
  <c r="AE26" i="5"/>
  <c r="AH8" i="5"/>
  <c r="AE64" i="5"/>
  <c r="T8" i="5"/>
  <c r="AE216" i="5"/>
  <c r="AE198" i="5"/>
  <c r="AE180" i="5"/>
  <c r="AE162" i="5"/>
  <c r="AE144" i="5"/>
  <c r="AE126" i="5"/>
  <c r="AE212" i="5"/>
  <c r="AE194" i="5"/>
  <c r="AE176" i="5"/>
  <c r="AE208" i="5"/>
  <c r="AE202" i="5"/>
  <c r="AE174" i="5"/>
  <c r="AE164" i="5"/>
  <c r="AE122" i="5"/>
  <c r="AE104" i="5"/>
  <c r="AE204" i="5"/>
  <c r="AE186" i="5"/>
  <c r="AE166" i="5"/>
  <c r="AE148" i="5"/>
  <c r="AE200" i="5"/>
  <c r="AE196" i="5"/>
  <c r="AE192" i="5"/>
  <c r="AE190" i="5"/>
  <c r="AE134" i="5"/>
  <c r="AE88" i="5"/>
  <c r="AE210" i="5"/>
  <c r="AE214" i="5"/>
  <c r="AE206" i="5"/>
  <c r="AE218" i="5"/>
  <c r="AE188" i="5"/>
  <c r="AE184" i="5"/>
  <c r="AE156" i="5"/>
  <c r="AE86" i="5"/>
  <c r="AE48" i="5"/>
  <c r="AE30" i="5"/>
  <c r="AE12" i="5"/>
  <c r="AE120" i="5"/>
  <c r="AE114" i="5"/>
  <c r="AE150" i="5"/>
  <c r="AE102" i="5"/>
  <c r="AE160" i="5"/>
  <c r="AE158" i="5"/>
  <c r="AE80" i="5"/>
  <c r="AE170" i="5"/>
  <c r="AE118" i="5"/>
  <c r="AE178" i="5"/>
  <c r="AE154" i="5"/>
  <c r="AE142" i="5"/>
  <c r="AE110" i="5"/>
  <c r="AE90" i="5"/>
  <c r="AE146" i="5"/>
  <c r="AE56" i="5"/>
  <c r="AE168" i="5"/>
  <c r="AE112" i="5"/>
  <c r="AE96" i="5"/>
  <c r="AE92" i="5"/>
  <c r="AE182" i="5"/>
  <c r="AE70" i="5"/>
  <c r="AE58" i="5"/>
  <c r="AE46" i="5"/>
  <c r="AE116" i="5"/>
  <c r="AE94" i="5"/>
  <c r="AE78" i="5"/>
  <c r="AE98" i="5"/>
  <c r="AE82" i="5"/>
  <c r="AE72" i="5"/>
  <c r="AE38" i="5"/>
  <c r="AE28" i="5"/>
  <c r="AE152" i="5"/>
  <c r="AE136" i="5"/>
  <c r="AE76" i="5"/>
  <c r="AE54" i="5"/>
  <c r="AE172" i="5"/>
  <c r="AE138" i="5"/>
  <c r="AE66" i="5"/>
  <c r="AE132" i="5"/>
  <c r="AE140" i="5"/>
  <c r="AE74" i="5"/>
  <c r="AE36" i="5"/>
  <c r="AE100" i="5"/>
  <c r="AE18" i="5"/>
  <c r="AE130" i="5"/>
  <c r="AE60" i="5"/>
  <c r="AE32" i="5"/>
  <c r="AE124" i="5"/>
  <c r="AE68" i="5"/>
  <c r="AE42" i="5"/>
  <c r="AE108" i="5"/>
  <c r="AE10" i="5"/>
  <c r="AE24" i="5"/>
  <c r="AE16" i="5"/>
  <c r="AE22" i="5"/>
  <c r="AE20" i="5"/>
  <c r="AE14" i="5"/>
  <c r="AE44" i="5"/>
  <c r="AE40" i="5"/>
  <c r="AE62" i="5"/>
  <c r="AE128" i="5"/>
  <c r="AE106" i="5"/>
  <c r="AA8" i="5"/>
  <c r="AE8" i="5"/>
  <c r="AJ8" i="5"/>
  <c r="AA18" i="5"/>
  <c r="V8" i="5"/>
  <c r="AB94" i="5"/>
  <c r="AB110" i="5"/>
  <c r="AB142" i="5"/>
  <c r="O214" i="5"/>
  <c r="O196" i="5"/>
  <c r="O178" i="5"/>
  <c r="O160" i="5"/>
  <c r="O142" i="5"/>
  <c r="O124" i="5"/>
  <c r="O210" i="5"/>
  <c r="O192" i="5"/>
  <c r="O174" i="5"/>
  <c r="O206" i="5"/>
  <c r="O218" i="5"/>
  <c r="O200" i="5"/>
  <c r="O150" i="5"/>
  <c r="O120" i="5"/>
  <c r="O102" i="5"/>
  <c r="O202" i="5"/>
  <c r="O198" i="5"/>
  <c r="O180" i="5"/>
  <c r="O170" i="5"/>
  <c r="O184" i="5"/>
  <c r="O176" i="5"/>
  <c r="O172" i="5"/>
  <c r="O162" i="5"/>
  <c r="O148" i="5"/>
  <c r="O138" i="5"/>
  <c r="O86" i="5"/>
  <c r="O126" i="5"/>
  <c r="O106" i="5"/>
  <c r="O100" i="5"/>
  <c r="O194" i="5"/>
  <c r="O186" i="5"/>
  <c r="O212" i="5"/>
  <c r="O158" i="5"/>
  <c r="O182" i="5"/>
  <c r="O166" i="5"/>
  <c r="O204" i="5"/>
  <c r="O88" i="5"/>
  <c r="O46" i="5"/>
  <c r="O28" i="5"/>
  <c r="O10" i="5"/>
  <c r="O164" i="5"/>
  <c r="O92" i="5"/>
  <c r="O90" i="5"/>
  <c r="O128" i="5"/>
  <c r="O122" i="5"/>
  <c r="O110" i="5"/>
  <c r="O84" i="5"/>
  <c r="O134" i="5"/>
  <c r="O168" i="5"/>
  <c r="O190" i="5"/>
  <c r="O146" i="5"/>
  <c r="O154" i="5"/>
  <c r="O152" i="5"/>
  <c r="O156" i="5"/>
  <c r="O108" i="5"/>
  <c r="O76" i="5"/>
  <c r="O70" i="5"/>
  <c r="O116" i="5"/>
  <c r="O208" i="5"/>
  <c r="O94" i="5"/>
  <c r="O96" i="5"/>
  <c r="O80" i="5"/>
  <c r="O30" i="5"/>
  <c r="O132" i="5"/>
  <c r="O104" i="5"/>
  <c r="O74" i="5"/>
  <c r="O40" i="5"/>
  <c r="O112" i="5"/>
  <c r="O60" i="5"/>
  <c r="O56" i="5"/>
  <c r="O188" i="5"/>
  <c r="O98" i="5"/>
  <c r="O68" i="5"/>
  <c r="O34" i="5"/>
  <c r="O20" i="5"/>
  <c r="O18" i="5"/>
  <c r="O14" i="5"/>
  <c r="O8" i="5"/>
  <c r="O144" i="5"/>
  <c r="O136" i="5"/>
  <c r="O140" i="5"/>
  <c r="O42" i="5"/>
  <c r="O38" i="5"/>
  <c r="O26" i="5"/>
  <c r="O82" i="5"/>
  <c r="O64" i="5"/>
  <c r="O130" i="5"/>
  <c r="O78" i="5"/>
  <c r="O72" i="5"/>
  <c r="O54" i="5"/>
  <c r="O44" i="5"/>
  <c r="O118" i="5"/>
  <c r="O12" i="5"/>
  <c r="O66" i="5"/>
  <c r="AB202" i="5"/>
  <c r="AB212" i="5"/>
  <c r="AB194" i="5"/>
  <c r="AB176" i="5"/>
  <c r="AB158" i="5"/>
  <c r="AB140" i="5"/>
  <c r="AB138" i="5"/>
  <c r="AB136" i="5"/>
  <c r="AB134" i="5"/>
  <c r="AB174" i="5"/>
  <c r="AB164" i="5"/>
  <c r="AB144" i="5"/>
  <c r="AB126" i="5"/>
  <c r="AB208" i="5"/>
  <c r="AB204" i="5"/>
  <c r="AB216" i="5"/>
  <c r="AB200" i="5"/>
  <c r="AB186" i="5"/>
  <c r="AB218" i="5"/>
  <c r="AB198" i="5"/>
  <c r="AB178" i="5"/>
  <c r="AB132" i="5"/>
  <c r="AB92" i="5"/>
  <c r="AB74" i="5"/>
  <c r="AB166" i="5"/>
  <c r="AB152" i="5"/>
  <c r="AB210" i="5"/>
  <c r="AB192" i="5"/>
  <c r="AB214" i="5"/>
  <c r="AB154" i="5"/>
  <c r="AB206" i="5"/>
  <c r="AB162" i="5"/>
  <c r="AB180" i="5"/>
  <c r="AB172" i="5"/>
  <c r="AB168" i="5"/>
  <c r="AB182" i="5"/>
  <c r="AB170" i="5"/>
  <c r="AB156" i="5"/>
  <c r="AB130" i="5"/>
  <c r="AB100" i="5"/>
  <c r="AB190" i="5"/>
  <c r="AB84" i="5"/>
  <c r="AB146" i="5"/>
  <c r="AB148" i="5"/>
  <c r="AB128" i="5"/>
  <c r="AB104" i="5"/>
  <c r="AB98" i="5"/>
  <c r="AB106" i="5"/>
  <c r="AB82" i="5"/>
  <c r="AB184" i="5"/>
  <c r="AB86" i="5"/>
  <c r="AB60" i="5"/>
  <c r="AB114" i="5"/>
  <c r="AB62" i="5"/>
  <c r="AB54" i="5"/>
  <c r="AB38" i="5"/>
  <c r="AB112" i="5"/>
  <c r="AB66" i="5"/>
  <c r="AB26" i="5"/>
  <c r="AB72" i="5"/>
  <c r="AB58" i="5"/>
  <c r="AB116" i="5"/>
  <c r="AB44" i="5"/>
  <c r="AB118" i="5"/>
  <c r="AB122" i="5"/>
  <c r="AB78" i="5"/>
  <c r="AB30" i="5"/>
  <c r="AB16" i="5"/>
  <c r="AB24" i="5"/>
  <c r="AB102" i="5"/>
  <c r="AB8" i="5"/>
  <c r="AB36" i="5"/>
  <c r="AB150" i="5"/>
  <c r="AB68" i="5"/>
  <c r="AB188" i="5"/>
  <c r="AB108" i="5"/>
  <c r="AB196" i="5"/>
  <c r="O32" i="5"/>
  <c r="U8" i="5"/>
  <c r="O36" i="5"/>
  <c r="AB70" i="5"/>
  <c r="O24" i="5"/>
  <c r="AO8" i="5"/>
  <c r="AB64" i="5"/>
  <c r="AV190" i="5" l="1"/>
  <c r="AV100" i="5"/>
  <c r="AV118" i="5"/>
  <c r="AV198" i="5"/>
  <c r="AV192" i="5"/>
  <c r="AV110" i="5"/>
  <c r="AV24" i="5"/>
  <c r="AV144" i="5"/>
  <c r="AV180" i="5"/>
  <c r="AV138" i="5"/>
  <c r="AV148" i="5"/>
  <c r="AV204" i="5"/>
  <c r="AV126" i="5"/>
  <c r="AV108" i="5"/>
  <c r="AV82" i="5"/>
  <c r="AV178" i="5"/>
  <c r="AZ8" i="5"/>
  <c r="AV120" i="5"/>
  <c r="AV140" i="5"/>
  <c r="AV136" i="5"/>
  <c r="AV72" i="5"/>
  <c r="AV168" i="5"/>
  <c r="AV62" i="5"/>
  <c r="AV102" i="5"/>
  <c r="AV104" i="5"/>
  <c r="AV88" i="5"/>
  <c r="AV94" i="5"/>
  <c r="AV160" i="5"/>
  <c r="AV46" i="5"/>
  <c r="AV68" i="5"/>
  <c r="AV30" i="5"/>
  <c r="AV170" i="5"/>
  <c r="AV112" i="5"/>
  <c r="AV86" i="5"/>
  <c r="AV74" i="5"/>
  <c r="AV114" i="5"/>
  <c r="AV124" i="5"/>
  <c r="AV130" i="5"/>
  <c r="AV20" i="5"/>
  <c r="AV36" i="5"/>
  <c r="AV210" i="5"/>
  <c r="AV214" i="5"/>
  <c r="AY10" i="5"/>
  <c r="AY12" i="5" s="1"/>
  <c r="AY14" i="5" s="1"/>
  <c r="AY16" i="5" s="1"/>
  <c r="AY18" i="5" s="1"/>
  <c r="AY20" i="5" s="1"/>
  <c r="AY22" i="5" s="1"/>
  <c r="AY24" i="5" s="1"/>
  <c r="AY26" i="5" s="1"/>
  <c r="AY28" i="5" s="1"/>
  <c r="AY30" i="5" s="1"/>
  <c r="AY32" i="5" s="1"/>
  <c r="AY34" i="5" s="1"/>
  <c r="AY36" i="5" s="1"/>
  <c r="AY38" i="5" s="1"/>
  <c r="AY40" i="5" s="1"/>
  <c r="AY42" i="5" s="1"/>
  <c r="AY44" i="5" s="1"/>
  <c r="AY46" i="5" s="1"/>
  <c r="AY48" i="5" s="1"/>
  <c r="AY50" i="5" s="1"/>
  <c r="AY52" i="5" s="1"/>
  <c r="AY54" i="5" s="1"/>
  <c r="AY56" i="5" s="1"/>
  <c r="AY58" i="5" s="1"/>
  <c r="AY60" i="5" s="1"/>
  <c r="AY62" i="5" s="1"/>
  <c r="AY64" i="5" s="1"/>
  <c r="AY66" i="5" s="1"/>
  <c r="AY68" i="5" s="1"/>
  <c r="AY70" i="5" s="1"/>
  <c r="AY72" i="5" s="1"/>
  <c r="AY74" i="5" s="1"/>
  <c r="AY76" i="5" s="1"/>
  <c r="AY78" i="5" s="1"/>
  <c r="AY80" i="5" s="1"/>
  <c r="AY82" i="5" s="1"/>
  <c r="AY84" i="5" s="1"/>
  <c r="AY86" i="5" s="1"/>
  <c r="AY88" i="5" s="1"/>
  <c r="AY90" i="5" s="1"/>
  <c r="AY92" i="5" s="1"/>
  <c r="AY94" i="5" s="1"/>
  <c r="AY96" i="5" s="1"/>
  <c r="AY98" i="5" s="1"/>
  <c r="AY100" i="5" s="1"/>
  <c r="AY102" i="5" s="1"/>
  <c r="AY104" i="5" s="1"/>
  <c r="AY106" i="5" s="1"/>
  <c r="AY108" i="5" s="1"/>
  <c r="AY110" i="5" s="1"/>
  <c r="AY112" i="5" s="1"/>
  <c r="AY114" i="5" s="1"/>
  <c r="AY116" i="5" s="1"/>
  <c r="AY118" i="5" s="1"/>
  <c r="AY120" i="5" s="1"/>
  <c r="AY122" i="5" s="1"/>
  <c r="AY124" i="5" s="1"/>
  <c r="AY126" i="5" s="1"/>
  <c r="AY128" i="5" s="1"/>
  <c r="AY130" i="5" s="1"/>
  <c r="AY132" i="5" s="1"/>
  <c r="AY134" i="5" s="1"/>
  <c r="AY136" i="5" s="1"/>
  <c r="AY138" i="5" s="1"/>
  <c r="AY140" i="5" s="1"/>
  <c r="AY142" i="5" s="1"/>
  <c r="AY144" i="5" s="1"/>
  <c r="AY146" i="5" s="1"/>
  <c r="AY148" i="5" s="1"/>
  <c r="AY150" i="5" s="1"/>
  <c r="AY152" i="5" s="1"/>
  <c r="AY154" i="5" s="1"/>
  <c r="AY156" i="5" s="1"/>
  <c r="AY158" i="5" s="1"/>
  <c r="AY160" i="5" s="1"/>
  <c r="AY162" i="5" s="1"/>
  <c r="AY164" i="5" s="1"/>
  <c r="AY166" i="5" s="1"/>
  <c r="AY168" i="5" s="1"/>
  <c r="AY170" i="5" s="1"/>
  <c r="AY172" i="5" s="1"/>
  <c r="AY174" i="5" s="1"/>
  <c r="AY176" i="5" s="1"/>
  <c r="AY178" i="5" s="1"/>
  <c r="AY180" i="5" s="1"/>
  <c r="AY182" i="5" s="1"/>
  <c r="AY184" i="5" s="1"/>
  <c r="AY186" i="5" s="1"/>
  <c r="AY188" i="5" s="1"/>
  <c r="AY190" i="5" s="1"/>
  <c r="AY192" i="5" s="1"/>
  <c r="AY194" i="5" s="1"/>
  <c r="AY196" i="5" s="1"/>
  <c r="AY198" i="5" s="1"/>
  <c r="AY200" i="5" s="1"/>
  <c r="AY202" i="5" s="1"/>
  <c r="AY204" i="5" s="1"/>
  <c r="AY206" i="5" s="1"/>
  <c r="AY208" i="5" s="1"/>
  <c r="AY210" i="5" s="1"/>
  <c r="AY212" i="5" s="1"/>
  <c r="AY214" i="5" s="1"/>
  <c r="AY216" i="5" s="1"/>
  <c r="AY218" i="5" s="1"/>
  <c r="AX10" i="5"/>
  <c r="AX12" i="5" s="1"/>
  <c r="AX14" i="5" s="1"/>
  <c r="AX16" i="5" s="1"/>
  <c r="AX18" i="5" s="1"/>
  <c r="AX20" i="5" s="1"/>
  <c r="AX22" i="5" s="1"/>
  <c r="AX24" i="5" s="1"/>
  <c r="AX26" i="5" s="1"/>
  <c r="AX28" i="5" s="1"/>
  <c r="AX30" i="5" s="1"/>
  <c r="AX32" i="5" s="1"/>
  <c r="AX34" i="5" s="1"/>
  <c r="AX36" i="5" s="1"/>
  <c r="AX38" i="5" s="1"/>
  <c r="AX40" i="5" s="1"/>
  <c r="AX42" i="5" s="1"/>
  <c r="AX44" i="5" s="1"/>
  <c r="AX46" i="5" s="1"/>
  <c r="AX48" i="5" s="1"/>
  <c r="AX50" i="5" s="1"/>
  <c r="AX52" i="5" s="1"/>
  <c r="AX54" i="5" s="1"/>
  <c r="AX56" i="5" s="1"/>
  <c r="AX58" i="5" s="1"/>
  <c r="AX60" i="5" s="1"/>
  <c r="AX62" i="5" s="1"/>
  <c r="AX64" i="5" s="1"/>
  <c r="AX66" i="5" s="1"/>
  <c r="AX68" i="5" s="1"/>
  <c r="AX70" i="5" s="1"/>
  <c r="AX72" i="5" s="1"/>
  <c r="AX74" i="5" s="1"/>
  <c r="AX76" i="5" s="1"/>
  <c r="AX78" i="5" s="1"/>
  <c r="AX80" i="5" s="1"/>
  <c r="AX82" i="5" s="1"/>
  <c r="AX84" i="5" s="1"/>
  <c r="AX86" i="5" s="1"/>
  <c r="AX88" i="5" s="1"/>
  <c r="AX90" i="5" s="1"/>
  <c r="AX92" i="5" s="1"/>
  <c r="AX94" i="5" s="1"/>
  <c r="AX96" i="5" s="1"/>
  <c r="AX98" i="5" s="1"/>
  <c r="AX100" i="5" s="1"/>
  <c r="AX102" i="5" s="1"/>
  <c r="AX104" i="5" s="1"/>
  <c r="AX106" i="5" s="1"/>
  <c r="AX108" i="5" s="1"/>
  <c r="AX110" i="5" s="1"/>
  <c r="AX112" i="5" s="1"/>
  <c r="AX114" i="5" s="1"/>
  <c r="AX116" i="5" s="1"/>
  <c r="AX118" i="5" s="1"/>
  <c r="AX120" i="5" s="1"/>
  <c r="AX122" i="5" s="1"/>
  <c r="AX124" i="5" s="1"/>
  <c r="AX126" i="5" s="1"/>
  <c r="AX128" i="5" s="1"/>
  <c r="AX130" i="5" s="1"/>
  <c r="AX132" i="5" s="1"/>
  <c r="AX134" i="5" s="1"/>
  <c r="AX136" i="5" s="1"/>
  <c r="AX138" i="5" s="1"/>
  <c r="AX140" i="5" s="1"/>
  <c r="AX142" i="5" s="1"/>
  <c r="AX144" i="5" s="1"/>
  <c r="AX146" i="5" s="1"/>
  <c r="AX148" i="5" s="1"/>
  <c r="AX150" i="5" s="1"/>
  <c r="AX152" i="5" s="1"/>
  <c r="AX154" i="5" s="1"/>
  <c r="AX156" i="5" s="1"/>
  <c r="AX158" i="5" s="1"/>
  <c r="AX160" i="5" s="1"/>
  <c r="AX162" i="5" s="1"/>
  <c r="AX164" i="5" s="1"/>
  <c r="AX166" i="5" s="1"/>
  <c r="AX168" i="5" s="1"/>
  <c r="AX170" i="5" s="1"/>
  <c r="AX172" i="5" s="1"/>
  <c r="AX174" i="5" s="1"/>
  <c r="AX176" i="5" s="1"/>
  <c r="AX178" i="5" s="1"/>
  <c r="AX180" i="5" s="1"/>
  <c r="AX182" i="5" s="1"/>
  <c r="AX184" i="5" s="1"/>
  <c r="AX186" i="5" s="1"/>
  <c r="AX188" i="5" s="1"/>
  <c r="AX190" i="5" s="1"/>
  <c r="AX192" i="5" s="1"/>
  <c r="AX194" i="5" s="1"/>
  <c r="AX196" i="5" s="1"/>
  <c r="AX198" i="5" s="1"/>
  <c r="AX200" i="5" s="1"/>
  <c r="AX202" i="5" s="1"/>
  <c r="AX204" i="5" s="1"/>
  <c r="AX206" i="5" s="1"/>
  <c r="AX208" i="5" s="1"/>
  <c r="AX210" i="5" s="1"/>
  <c r="AX212" i="5" s="1"/>
  <c r="AX214" i="5" s="1"/>
  <c r="AX216" i="5" s="1"/>
  <c r="AX218" i="5" s="1"/>
  <c r="AV116" i="5"/>
  <c r="AV8" i="5"/>
  <c r="AV96" i="5"/>
  <c r="AV26" i="5"/>
  <c r="AV48" i="5"/>
  <c r="AV216" i="5"/>
  <c r="AV80" i="5"/>
  <c r="AV66" i="5"/>
  <c r="AV84" i="5"/>
  <c r="AV58" i="5"/>
  <c r="AV22" i="5"/>
  <c r="AV16" i="5"/>
  <c r="AV158" i="5"/>
  <c r="AV212" i="5"/>
  <c r="AV146" i="5"/>
  <c r="AV200" i="5"/>
  <c r="AV186" i="5"/>
  <c r="AV184" i="5"/>
  <c r="AV106" i="5"/>
  <c r="AV218" i="5"/>
  <c r="AV14" i="5"/>
  <c r="AV122" i="5"/>
  <c r="AV162" i="5"/>
  <c r="AV196" i="5"/>
  <c r="AV40" i="5"/>
  <c r="AV70" i="5"/>
  <c r="AV164" i="5"/>
  <c r="AV150" i="5"/>
  <c r="AV156" i="5"/>
  <c r="AV98" i="5"/>
  <c r="AV34" i="5"/>
  <c r="AV152" i="5"/>
  <c r="AV172" i="5"/>
  <c r="AV132" i="5"/>
  <c r="AV90" i="5"/>
  <c r="AV142" i="5"/>
  <c r="AV92" i="5"/>
  <c r="AV78" i="5"/>
  <c r="AV206" i="5"/>
  <c r="AV50" i="5"/>
  <c r="AV194" i="5"/>
  <c r="AV32" i="5"/>
  <c r="AV18" i="5"/>
  <c r="AV202" i="5"/>
  <c r="AV166" i="5"/>
  <c r="AV56" i="5"/>
  <c r="AV42" i="5"/>
  <c r="AV76" i="5"/>
  <c r="AV44" i="5"/>
  <c r="AV64" i="5"/>
  <c r="AV182" i="5"/>
  <c r="AV60" i="5"/>
  <c r="AV10" i="5"/>
  <c r="AV54" i="5"/>
  <c r="AV28" i="5"/>
  <c r="AV12" i="5"/>
  <c r="AV134" i="5"/>
  <c r="AV154" i="5"/>
  <c r="AV188" i="5"/>
  <c r="AV174" i="5"/>
  <c r="AV208" i="5"/>
  <c r="AV52" i="5"/>
  <c r="S50" i="5"/>
  <c r="Z50" i="5"/>
  <c r="AP50" i="5"/>
  <c r="P8" i="5"/>
  <c r="P50" i="5"/>
  <c r="R28" i="5"/>
  <c r="R50" i="5"/>
  <c r="Q42" i="5"/>
  <c r="Q50" i="5"/>
  <c r="AP10" i="5"/>
  <c r="AP22" i="5"/>
  <c r="AP34" i="5"/>
  <c r="AP46" i="5"/>
  <c r="AP58" i="5"/>
  <c r="AP70" i="5"/>
  <c r="AP82" i="5"/>
  <c r="AP94" i="5"/>
  <c r="AP106" i="5"/>
  <c r="AP118" i="5"/>
  <c r="AP130" i="5"/>
  <c r="AP142" i="5"/>
  <c r="AP154" i="5"/>
  <c r="AP166" i="5"/>
  <c r="AP178" i="5"/>
  <c r="AP190" i="5"/>
  <c r="AP202" i="5"/>
  <c r="AP214" i="5"/>
  <c r="AP14" i="5"/>
  <c r="AP26" i="5"/>
  <c r="AP38" i="5"/>
  <c r="AP62" i="5"/>
  <c r="AP74" i="5"/>
  <c r="AP86" i="5"/>
  <c r="AP98" i="5"/>
  <c r="AP110" i="5"/>
  <c r="AP122" i="5"/>
  <c r="AP134" i="5"/>
  <c r="AP146" i="5"/>
  <c r="AP158" i="5"/>
  <c r="AP170" i="5"/>
  <c r="AP182" i="5"/>
  <c r="AP194" i="5"/>
  <c r="AP206" i="5"/>
  <c r="AP218" i="5"/>
  <c r="AP72" i="5"/>
  <c r="AP144" i="5"/>
  <c r="AP216" i="5"/>
  <c r="AP28" i="5"/>
  <c r="AP42" i="5"/>
  <c r="AP56" i="5"/>
  <c r="AP100" i="5"/>
  <c r="AP114" i="5"/>
  <c r="AP128" i="5"/>
  <c r="AP172" i="5"/>
  <c r="AP186" i="5"/>
  <c r="AP200" i="5"/>
  <c r="AP18" i="5"/>
  <c r="AP96" i="5"/>
  <c r="AP196" i="5"/>
  <c r="AP78" i="5"/>
  <c r="AP156" i="5"/>
  <c r="AP60" i="5"/>
  <c r="AP120" i="5"/>
  <c r="AP138" i="5"/>
  <c r="AP90" i="5"/>
  <c r="AP136" i="5"/>
  <c r="AP162" i="5"/>
  <c r="AP184" i="5"/>
  <c r="AP210" i="5"/>
  <c r="AP24" i="5"/>
  <c r="AP148" i="5"/>
  <c r="AP212" i="5"/>
  <c r="AP102" i="5"/>
  <c r="AP30" i="5"/>
  <c r="AP20" i="5"/>
  <c r="AP44" i="5"/>
  <c r="AP66" i="5"/>
  <c r="AP112" i="5"/>
  <c r="AP208" i="5"/>
  <c r="AP92" i="5"/>
  <c r="AP188" i="5"/>
  <c r="AP48" i="5"/>
  <c r="AP68" i="5"/>
  <c r="AP192" i="5"/>
  <c r="AP168" i="5"/>
  <c r="AP76" i="5"/>
  <c r="AP124" i="5"/>
  <c r="AP116" i="5"/>
  <c r="AP140" i="5"/>
  <c r="AP164" i="5"/>
  <c r="AP104" i="5"/>
  <c r="AP150" i="5"/>
  <c r="AP32" i="5"/>
  <c r="AP84" i="5"/>
  <c r="AP88" i="5"/>
  <c r="AP152" i="5"/>
  <c r="AP40" i="5"/>
  <c r="AP108" i="5"/>
  <c r="AP174" i="5"/>
  <c r="AP64" i="5"/>
  <c r="AP80" i="5"/>
  <c r="AP198" i="5"/>
  <c r="AP160" i="5"/>
  <c r="AP126" i="5"/>
  <c r="AP132" i="5"/>
  <c r="AP36" i="5"/>
  <c r="AP54" i="5"/>
  <c r="AP176" i="5"/>
  <c r="AP180" i="5"/>
  <c r="AP12" i="5"/>
  <c r="AP204" i="5"/>
  <c r="AP16" i="5"/>
  <c r="S188" i="5"/>
  <c r="S152" i="5"/>
  <c r="S116" i="5"/>
  <c r="S80" i="5"/>
  <c r="S44" i="5"/>
  <c r="S198" i="5"/>
  <c r="S162" i="5"/>
  <c r="S126" i="5"/>
  <c r="S90" i="5"/>
  <c r="S54" i="5"/>
  <c r="S18" i="5"/>
  <c r="S196" i="5"/>
  <c r="S160" i="5"/>
  <c r="S124" i="5"/>
  <c r="S88" i="5"/>
  <c r="S16" i="5"/>
  <c r="S206" i="5"/>
  <c r="S200" i="5"/>
  <c r="S194" i="5"/>
  <c r="S64" i="5"/>
  <c r="S58" i="5"/>
  <c r="S138" i="5"/>
  <c r="S218" i="5"/>
  <c r="S212" i="5"/>
  <c r="S144" i="5"/>
  <c r="S132" i="5"/>
  <c r="S178" i="5"/>
  <c r="S164" i="5"/>
  <c r="S94" i="5"/>
  <c r="S60" i="5"/>
  <c r="S46" i="5"/>
  <c r="S156" i="5"/>
  <c r="S122" i="5"/>
  <c r="S108" i="5"/>
  <c r="S38" i="5"/>
  <c r="S184" i="5"/>
  <c r="S170" i="5"/>
  <c r="S100" i="5"/>
  <c r="S66" i="5"/>
  <c r="S210" i="5"/>
  <c r="S202" i="5"/>
  <c r="S136" i="5"/>
  <c r="S36" i="5"/>
  <c r="S168" i="5"/>
  <c r="S118" i="5"/>
  <c r="S110" i="5"/>
  <c r="S28" i="5"/>
  <c r="S20" i="5"/>
  <c r="S176" i="5"/>
  <c r="S134" i="5"/>
  <c r="S102" i="5"/>
  <c r="S76" i="5"/>
  <c r="S68" i="5"/>
  <c r="S12" i="5"/>
  <c r="S192" i="5"/>
  <c r="S142" i="5"/>
  <c r="S92" i="5"/>
  <c r="S84" i="5"/>
  <c r="S216" i="5"/>
  <c r="S208" i="5"/>
  <c r="S150" i="5"/>
  <c r="S42" i="5"/>
  <c r="S26" i="5"/>
  <c r="S158" i="5"/>
  <c r="S190" i="5"/>
  <c r="S182" i="5"/>
  <c r="S174" i="5"/>
  <c r="S166" i="5"/>
  <c r="S10" i="5"/>
  <c r="S140" i="5"/>
  <c r="S106" i="5"/>
  <c r="S78" i="5"/>
  <c r="S62" i="5"/>
  <c r="S32" i="5"/>
  <c r="S172" i="5"/>
  <c r="S74" i="5"/>
  <c r="S204" i="5"/>
  <c r="S154" i="5"/>
  <c r="S104" i="5"/>
  <c r="S72" i="5"/>
  <c r="S30" i="5"/>
  <c r="S120" i="5"/>
  <c r="S56" i="5"/>
  <c r="S186" i="5"/>
  <c r="S148" i="5"/>
  <c r="S14" i="5"/>
  <c r="S130" i="5"/>
  <c r="S24" i="5"/>
  <c r="S96" i="5"/>
  <c r="S128" i="5"/>
  <c r="S86" i="5"/>
  <c r="S82" i="5"/>
  <c r="S114" i="5"/>
  <c r="S22" i="5"/>
  <c r="S48" i="5"/>
  <c r="S40" i="5"/>
  <c r="S70" i="5"/>
  <c r="S98" i="5"/>
  <c r="S34" i="5"/>
  <c r="S146" i="5"/>
  <c r="S112" i="5"/>
  <c r="S180" i="5"/>
  <c r="S214" i="5"/>
  <c r="Z186" i="5"/>
  <c r="Z94" i="5"/>
  <c r="Z82" i="5"/>
  <c r="Z120" i="5"/>
  <c r="Z40" i="5"/>
  <c r="Z22" i="5"/>
  <c r="Z206" i="5"/>
  <c r="Z28" i="5"/>
  <c r="Z214" i="5"/>
  <c r="Z76" i="5"/>
  <c r="Z60" i="5"/>
  <c r="Z16" i="5"/>
  <c r="Z72" i="5"/>
  <c r="Z196" i="5"/>
  <c r="Z58" i="5"/>
  <c r="Z164" i="5"/>
  <c r="Z114" i="5"/>
  <c r="Z30" i="5"/>
  <c r="Z178" i="5"/>
  <c r="Z144" i="5"/>
  <c r="Z122" i="5"/>
  <c r="Z90" i="5"/>
  <c r="Z102" i="5"/>
  <c r="Z42" i="5"/>
  <c r="Z138" i="5"/>
  <c r="Z128" i="5"/>
  <c r="Z136" i="5"/>
  <c r="Z176" i="5"/>
  <c r="Z200" i="5"/>
  <c r="Z64" i="5"/>
  <c r="Z66" i="5"/>
  <c r="Z38" i="5"/>
  <c r="Z106" i="5"/>
  <c r="Z160" i="5"/>
  <c r="Z132" i="5"/>
  <c r="Z116" i="5"/>
  <c r="Z36" i="5"/>
  <c r="Z100" i="5"/>
  <c r="Z92" i="5"/>
  <c r="Z14" i="5"/>
  <c r="Z154" i="5"/>
  <c r="Z174" i="5"/>
  <c r="Z166" i="5"/>
  <c r="Z142" i="5"/>
  <c r="Z208" i="5"/>
  <c r="Z74" i="5"/>
  <c r="Z150" i="5"/>
  <c r="Z24" i="5"/>
  <c r="Z156" i="5"/>
  <c r="Z62" i="5"/>
  <c r="Z44" i="5"/>
  <c r="Z184" i="5"/>
  <c r="Z194" i="5"/>
  <c r="Z202" i="5"/>
  <c r="Z158" i="5"/>
  <c r="Z48" i="5"/>
  <c r="Z68" i="5"/>
  <c r="Z172" i="5"/>
  <c r="Z182" i="5"/>
  <c r="Z170" i="5"/>
  <c r="Z152" i="5"/>
  <c r="Z10" i="5"/>
  <c r="Z180" i="5"/>
  <c r="Z204" i="5"/>
  <c r="Z112" i="5"/>
  <c r="Z162" i="5"/>
  <c r="Z216" i="5"/>
  <c r="Z80" i="5"/>
  <c r="Z96" i="5"/>
  <c r="Z34" i="5"/>
  <c r="Z8" i="5"/>
  <c r="Z190" i="5"/>
  <c r="Z210" i="5"/>
  <c r="Z188" i="5"/>
  <c r="Z88" i="5"/>
  <c r="Z12" i="5"/>
  <c r="Z84" i="5"/>
  <c r="Z140" i="5"/>
  <c r="Z192" i="5"/>
  <c r="Z148" i="5"/>
  <c r="Z54" i="5"/>
  <c r="Z20" i="5"/>
  <c r="Z18" i="5"/>
  <c r="Z146" i="5"/>
  <c r="Z78" i="5"/>
  <c r="Z70" i="5"/>
  <c r="Z198" i="5"/>
  <c r="Z134" i="5"/>
  <c r="Z218" i="5"/>
  <c r="Z168" i="5"/>
  <c r="Z126" i="5"/>
  <c r="Z32" i="5"/>
  <c r="Z86" i="5"/>
  <c r="Z130" i="5"/>
  <c r="Z124" i="5"/>
  <c r="Z104" i="5"/>
  <c r="Z108" i="5"/>
  <c r="Z98" i="5"/>
  <c r="Z26" i="5"/>
  <c r="Z212" i="5"/>
  <c r="Z118" i="5"/>
  <c r="Z56" i="5"/>
  <c r="Z110" i="5"/>
  <c r="Z46" i="5"/>
  <c r="AP8" i="5"/>
  <c r="Q164" i="5"/>
  <c r="Q114" i="5"/>
  <c r="Q152" i="5"/>
  <c r="Q92" i="5"/>
  <c r="R36" i="5"/>
  <c r="R90" i="5"/>
  <c r="R32" i="5"/>
  <c r="R154" i="5"/>
  <c r="R160" i="5"/>
  <c r="Q40" i="5"/>
  <c r="Q18" i="5"/>
  <c r="R94" i="5"/>
  <c r="R96" i="5"/>
  <c r="R216" i="5"/>
  <c r="R172" i="5"/>
  <c r="R146" i="5"/>
  <c r="R178" i="5"/>
  <c r="R174" i="5"/>
  <c r="Q86" i="5"/>
  <c r="Q112" i="5"/>
  <c r="Q68" i="5"/>
  <c r="Q150" i="5"/>
  <c r="Q32" i="5"/>
  <c r="Q184" i="5"/>
  <c r="Q134" i="5"/>
  <c r="Q182" i="5"/>
  <c r="Q178" i="5"/>
  <c r="Q206" i="5"/>
  <c r="R186" i="5"/>
  <c r="R204" i="5"/>
  <c r="R194" i="5"/>
  <c r="R16" i="5"/>
  <c r="R10" i="5"/>
  <c r="R150" i="5"/>
  <c r="R122" i="5"/>
  <c r="R112" i="5"/>
  <c r="R148" i="5"/>
  <c r="R56" i="5"/>
  <c r="R48" i="5"/>
  <c r="R176" i="5"/>
  <c r="R100" i="5"/>
  <c r="R102" i="5"/>
  <c r="R14" i="5"/>
  <c r="R202" i="5"/>
  <c r="R158" i="5"/>
  <c r="R64" i="5"/>
  <c r="R162" i="5"/>
  <c r="R214" i="5"/>
  <c r="R110" i="5"/>
  <c r="R106" i="5"/>
  <c r="R114" i="5"/>
  <c r="R130" i="5"/>
  <c r="R166" i="5"/>
  <c r="R82" i="5"/>
  <c r="R210" i="5"/>
  <c r="R104" i="5"/>
  <c r="R20" i="5"/>
  <c r="R44" i="5"/>
  <c r="R92" i="5"/>
  <c r="R180" i="5"/>
  <c r="R128" i="5"/>
  <c r="R136" i="5"/>
  <c r="R124" i="5"/>
  <c r="R218" i="5"/>
  <c r="R98" i="5"/>
  <c r="R24" i="5"/>
  <c r="R132" i="5"/>
  <c r="R198" i="5"/>
  <c r="R190" i="5"/>
  <c r="R42" i="5"/>
  <c r="R152" i="5"/>
  <c r="R156" i="5"/>
  <c r="R170" i="5"/>
  <c r="R144" i="5"/>
  <c r="R40" i="5"/>
  <c r="R140" i="5"/>
  <c r="R18" i="5"/>
  <c r="R182" i="5"/>
  <c r="R206" i="5"/>
  <c r="R38" i="5"/>
  <c r="R86" i="5"/>
  <c r="R72" i="5"/>
  <c r="R200" i="5"/>
  <c r="R120" i="5"/>
  <c r="R192" i="5"/>
  <c r="R80" i="5"/>
  <c r="R68" i="5"/>
  <c r="R74" i="5"/>
  <c r="R84" i="5"/>
  <c r="R108" i="5"/>
  <c r="R164" i="5"/>
  <c r="R46" i="5"/>
  <c r="R8" i="5"/>
  <c r="R212" i="5"/>
  <c r="R196" i="5"/>
  <c r="R116" i="5"/>
  <c r="R142" i="5"/>
  <c r="R62" i="5"/>
  <c r="R70" i="5"/>
  <c r="R30" i="5"/>
  <c r="R66" i="5"/>
  <c r="R184" i="5"/>
  <c r="R138" i="5"/>
  <c r="R12" i="5"/>
  <c r="R26" i="5"/>
  <c r="R188" i="5"/>
  <c r="R134" i="5"/>
  <c r="R118" i="5"/>
  <c r="R76" i="5"/>
  <c r="R88" i="5"/>
  <c r="R168" i="5"/>
  <c r="R208" i="5"/>
  <c r="R126" i="5"/>
  <c r="R58" i="5"/>
  <c r="R22" i="5"/>
  <c r="R54" i="5"/>
  <c r="R60" i="5"/>
  <c r="R78" i="5"/>
  <c r="S8" i="5"/>
  <c r="R34" i="5"/>
  <c r="Q100" i="5"/>
  <c r="Q96" i="5"/>
  <c r="Q170" i="5"/>
  <c r="Q174" i="5"/>
  <c r="Q54" i="5"/>
  <c r="Q210" i="5"/>
  <c r="Q44" i="5"/>
  <c r="Q46" i="5"/>
  <c r="Q80" i="5"/>
  <c r="Q66" i="5"/>
  <c r="Q156" i="5"/>
  <c r="Q26" i="5"/>
  <c r="Q144" i="5"/>
  <c r="Q56" i="5"/>
  <c r="Q214" i="5"/>
  <c r="Q94" i="5"/>
  <c r="Q120" i="5"/>
  <c r="Q126" i="5"/>
  <c r="Q48" i="5"/>
  <c r="Q202" i="5"/>
  <c r="Q212" i="5"/>
  <c r="Q194" i="5"/>
  <c r="Q180" i="5"/>
  <c r="Q8" i="5"/>
  <c r="Q142" i="5"/>
  <c r="Q76" i="5"/>
  <c r="Q70" i="5"/>
  <c r="Q176" i="5"/>
  <c r="Q154" i="5"/>
  <c r="Q188" i="5"/>
  <c r="Q106" i="5"/>
  <c r="Q62" i="5"/>
  <c r="Q138" i="5"/>
  <c r="Q36" i="5"/>
  <c r="Q158" i="5"/>
  <c r="Q218" i="5"/>
  <c r="Q122" i="5"/>
  <c r="Q98" i="5"/>
  <c r="Q128" i="5"/>
  <c r="Q58" i="5"/>
  <c r="Q82" i="5"/>
  <c r="Q140" i="5"/>
  <c r="Q192" i="5"/>
  <c r="Q110" i="5"/>
  <c r="Q78" i="5"/>
  <c r="Q12" i="5"/>
  <c r="Q74" i="5"/>
  <c r="Q208" i="5"/>
  <c r="Q200" i="5"/>
  <c r="Q148" i="5"/>
  <c r="Q34" i="5"/>
  <c r="Q190" i="5"/>
  <c r="Q168" i="5"/>
  <c r="Q104" i="5"/>
  <c r="Q136" i="5"/>
  <c r="Q10" i="5"/>
  <c r="Q172" i="5"/>
  <c r="Q84" i="5"/>
  <c r="Q166" i="5"/>
  <c r="Q102" i="5"/>
  <c r="Q28" i="5"/>
  <c r="Q30" i="5"/>
  <c r="Q198" i="5"/>
  <c r="Q130" i="5"/>
  <c r="Q132" i="5"/>
  <c r="Q108" i="5"/>
  <c r="Q16" i="5"/>
  <c r="Q20" i="5"/>
  <c r="Q204" i="5"/>
  <c r="Q196" i="5"/>
  <c r="Q160" i="5"/>
  <c r="Q64" i="5"/>
  <c r="Q22" i="5"/>
  <c r="Q60" i="5"/>
  <c r="Q14" i="5"/>
  <c r="Q216" i="5"/>
  <c r="Q186" i="5"/>
  <c r="Q146" i="5"/>
  <c r="Q162" i="5"/>
  <c r="Q72" i="5"/>
  <c r="Q118" i="5"/>
  <c r="Q116" i="5"/>
  <c r="Q90" i="5"/>
  <c r="Q124" i="5"/>
  <c r="Q88" i="5"/>
  <c r="Q38" i="5"/>
  <c r="Q24" i="5"/>
  <c r="P168" i="5"/>
  <c r="P140" i="5"/>
  <c r="P122" i="5"/>
  <c r="P112" i="5"/>
  <c r="P80" i="5"/>
  <c r="P12" i="5"/>
  <c r="P10" i="5"/>
  <c r="P120" i="5"/>
  <c r="P36" i="5"/>
  <c r="P66" i="5"/>
  <c r="P152" i="5"/>
  <c r="P176" i="5"/>
  <c r="P172" i="5"/>
  <c r="P128" i="5"/>
  <c r="P92" i="5"/>
  <c r="P90" i="5"/>
  <c r="P192" i="5"/>
  <c r="P74" i="5"/>
  <c r="P46" i="5"/>
  <c r="P42" i="5"/>
  <c r="P190" i="5"/>
  <c r="P142" i="5"/>
  <c r="P170" i="5"/>
  <c r="P70" i="5"/>
  <c r="P20" i="5"/>
  <c r="P130" i="5"/>
  <c r="P94" i="5"/>
  <c r="P68" i="5"/>
  <c r="P188" i="5"/>
  <c r="P58" i="5"/>
  <c r="P82" i="5"/>
  <c r="P72" i="5"/>
  <c r="P96" i="5"/>
  <c r="P86" i="5"/>
  <c r="P206" i="5"/>
  <c r="P16" i="5"/>
  <c r="P84" i="5"/>
  <c r="P106" i="5"/>
  <c r="P116" i="5"/>
  <c r="P138" i="5"/>
  <c r="P196" i="5"/>
  <c r="P24" i="5"/>
  <c r="P124" i="5"/>
  <c r="P144" i="5"/>
  <c r="P134" i="5"/>
  <c r="P148" i="5"/>
  <c r="P214" i="5"/>
  <c r="P14" i="5"/>
  <c r="P154" i="5"/>
  <c r="P158" i="5"/>
  <c r="P186" i="5"/>
  <c r="P162" i="5"/>
  <c r="P48" i="5"/>
  <c r="P54" i="5"/>
  <c r="P100" i="5"/>
  <c r="P146" i="5"/>
  <c r="P182" i="5"/>
  <c r="P198" i="5"/>
  <c r="P126" i="5"/>
  <c r="P118" i="5"/>
  <c r="P108" i="5"/>
  <c r="P114" i="5"/>
  <c r="P174" i="5"/>
  <c r="P202" i="5"/>
  <c r="P28" i="5"/>
  <c r="P156" i="5"/>
  <c r="P22" i="5"/>
  <c r="P200" i="5"/>
  <c r="P164" i="5"/>
  <c r="P180" i="5"/>
  <c r="P160" i="5"/>
  <c r="P64" i="5"/>
  <c r="P208" i="5"/>
  <c r="P184" i="5"/>
  <c r="P40" i="5"/>
  <c r="P98" i="5"/>
  <c r="P78" i="5"/>
  <c r="P216" i="5"/>
  <c r="P194" i="5"/>
  <c r="P44" i="5"/>
  <c r="P150" i="5"/>
  <c r="P132" i="5"/>
  <c r="P166" i="5"/>
  <c r="P218" i="5"/>
  <c r="P30" i="5"/>
  <c r="P32" i="5"/>
  <c r="P34" i="5"/>
  <c r="P110" i="5"/>
  <c r="P88" i="5"/>
  <c r="P212" i="5"/>
  <c r="P210" i="5"/>
  <c r="P38" i="5"/>
  <c r="P26" i="5"/>
  <c r="P62" i="5"/>
  <c r="P56" i="5"/>
  <c r="P204" i="5"/>
  <c r="P102" i="5"/>
  <c r="P178" i="5"/>
  <c r="P18" i="5"/>
  <c r="P76" i="5"/>
  <c r="P60" i="5"/>
  <c r="P136" i="5"/>
  <c r="P104" i="5"/>
  <c r="AZ10" i="5" l="1"/>
  <c r="AZ12" i="5" s="1"/>
  <c r="AZ14" i="5" s="1"/>
  <c r="AZ16" i="5" s="1"/>
  <c r="AZ18" i="5" s="1"/>
  <c r="AZ20" i="5" s="1"/>
  <c r="AZ22" i="5" s="1"/>
  <c r="AZ24" i="5" s="1"/>
  <c r="AZ26" i="5" s="1"/>
  <c r="AZ28" i="5" s="1"/>
  <c r="AZ30" i="5" s="1"/>
  <c r="AZ32" i="5" s="1"/>
  <c r="AZ34" i="5" s="1"/>
  <c r="AZ36" i="5" s="1"/>
  <c r="AZ38" i="5" s="1"/>
  <c r="AZ40" i="5" s="1"/>
  <c r="AZ42" i="5" s="1"/>
  <c r="AZ44" i="5" s="1"/>
  <c r="AZ46" i="5" s="1"/>
  <c r="AZ48" i="5" s="1"/>
  <c r="AZ50" i="5" s="1"/>
  <c r="AZ52" i="5" s="1"/>
  <c r="AZ54" i="5" s="1"/>
  <c r="AZ56" i="5" s="1"/>
  <c r="AZ58" i="5" s="1"/>
  <c r="AZ60" i="5" s="1"/>
  <c r="AZ62" i="5" s="1"/>
  <c r="AZ64" i="5" s="1"/>
  <c r="AZ66" i="5" s="1"/>
  <c r="AZ68" i="5" s="1"/>
  <c r="AZ70" i="5" s="1"/>
  <c r="AZ72" i="5" s="1"/>
  <c r="AZ74" i="5" s="1"/>
  <c r="AZ76" i="5" s="1"/>
  <c r="AZ78" i="5" s="1"/>
  <c r="AZ80" i="5" s="1"/>
  <c r="AZ82" i="5" s="1"/>
  <c r="AZ84" i="5" s="1"/>
  <c r="AZ86" i="5" s="1"/>
  <c r="AZ88" i="5" s="1"/>
  <c r="AZ90" i="5" s="1"/>
  <c r="AZ92" i="5" s="1"/>
  <c r="AZ94" i="5" s="1"/>
  <c r="AZ96" i="5" s="1"/>
  <c r="AZ98" i="5" s="1"/>
  <c r="AZ100" i="5" s="1"/>
  <c r="AZ102" i="5" s="1"/>
  <c r="AZ104" i="5" s="1"/>
  <c r="AZ106" i="5" s="1"/>
  <c r="AZ108" i="5" s="1"/>
  <c r="AZ110" i="5" s="1"/>
  <c r="AZ112" i="5" s="1"/>
  <c r="AZ114" i="5" s="1"/>
  <c r="AZ116" i="5" s="1"/>
  <c r="AZ118" i="5" s="1"/>
  <c r="AZ120" i="5" s="1"/>
  <c r="AZ122" i="5" s="1"/>
  <c r="AZ124" i="5" s="1"/>
  <c r="AZ126" i="5" s="1"/>
  <c r="AZ128" i="5" s="1"/>
  <c r="AZ130" i="5" s="1"/>
  <c r="AZ132" i="5" s="1"/>
  <c r="AZ134" i="5" s="1"/>
  <c r="AZ136" i="5" s="1"/>
  <c r="AZ138" i="5" s="1"/>
  <c r="AZ140" i="5" s="1"/>
  <c r="AZ142" i="5" s="1"/>
  <c r="AZ144" i="5" s="1"/>
  <c r="AZ146" i="5" s="1"/>
  <c r="AZ148" i="5" s="1"/>
  <c r="AZ150" i="5" s="1"/>
  <c r="AZ152" i="5" s="1"/>
  <c r="AZ154" i="5" s="1"/>
  <c r="AZ156" i="5" s="1"/>
  <c r="AZ158" i="5" s="1"/>
  <c r="AZ160" i="5" s="1"/>
  <c r="AZ162" i="5" s="1"/>
  <c r="AZ164" i="5" s="1"/>
  <c r="AZ166" i="5" s="1"/>
  <c r="AZ168" i="5" s="1"/>
  <c r="AZ170" i="5" s="1"/>
  <c r="AZ172" i="5" s="1"/>
  <c r="AZ174" i="5" s="1"/>
  <c r="AZ176" i="5" s="1"/>
  <c r="AZ178" i="5" s="1"/>
  <c r="AZ180" i="5" s="1"/>
  <c r="AZ182" i="5" s="1"/>
  <c r="AZ184" i="5" s="1"/>
  <c r="AZ186" i="5" s="1"/>
  <c r="AZ188" i="5" s="1"/>
  <c r="AZ190" i="5" s="1"/>
  <c r="AZ192" i="5" s="1"/>
  <c r="AZ194" i="5" s="1"/>
  <c r="AZ196" i="5" s="1"/>
  <c r="AZ198" i="5" s="1"/>
  <c r="AZ200" i="5" s="1"/>
  <c r="AZ202" i="5" s="1"/>
  <c r="AZ204" i="5" s="1"/>
  <c r="AZ206" i="5" s="1"/>
  <c r="AZ208" i="5" s="1"/>
  <c r="AZ210" i="5" s="1"/>
  <c r="AZ212" i="5" s="1"/>
  <c r="AZ214" i="5" s="1"/>
  <c r="AZ216" i="5" s="1"/>
  <c r="AZ21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<sst xmlns="http://schemas.openxmlformats.org/spreadsheetml/2006/main" count="1112" uniqueCount="138">
  <si>
    <t>実施施設名</t>
    <rPh sb="0" eb="2">
      <t>ジッシ</t>
    </rPh>
    <rPh sb="2" eb="4">
      <t>シセツ</t>
    </rPh>
    <rPh sb="4" eb="5">
      <t>メイ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</si>
  <si>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</si>
  <si>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</si>
  <si>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</si>
  <si>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</si>
  <si>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</si>
  <si>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</si>
  <si>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</si>
  <si>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生年月日</t>
    <rPh sb="0" eb="2">
      <t>セイネン</t>
    </rPh>
    <rPh sb="2" eb="4">
      <t>ガッピ</t>
    </rPh>
    <phoneticPr fontId="2"/>
  </si>
  <si>
    <t>利用者氏名</t>
    <rPh sb="0" eb="3">
      <t>リヨウシャ</t>
    </rPh>
    <rPh sb="3" eb="5">
      <t>シメイ</t>
    </rPh>
    <phoneticPr fontId="2"/>
  </si>
  <si>
    <t>年齢</t>
    <rPh sb="0" eb="2">
      <t>ネンレイ</t>
    </rPh>
    <phoneticPr fontId="2"/>
  </si>
  <si>
    <t>連絡事項等</t>
    <rPh sb="0" eb="2">
      <t>レンラク</t>
    </rPh>
    <rPh sb="2" eb="4">
      <t>ジコウ</t>
    </rPh>
    <rPh sb="4" eb="5">
      <t>トウ</t>
    </rPh>
    <phoneticPr fontId="2"/>
  </si>
  <si>
    <t>地区保健福祉センター所長　様</t>
    <rPh sb="0" eb="10">
      <t>チクセン</t>
    </rPh>
    <rPh sb="10" eb="12">
      <t>ショチョウ</t>
    </rPh>
    <rPh sb="13" eb="14">
      <t>サマ</t>
    </rPh>
    <phoneticPr fontId="2"/>
  </si>
  <si>
    <t>年</t>
    <rPh sb="0" eb="1">
      <t>ネン</t>
    </rPh>
    <phoneticPr fontId="2"/>
  </si>
  <si>
    <t>計</t>
    <rPh sb="0" eb="1">
      <t>ケイ</t>
    </rPh>
    <phoneticPr fontId="2"/>
  </si>
  <si>
    <t>利用日</t>
    <rPh sb="0" eb="3">
      <t>リヨウビ</t>
    </rPh>
    <phoneticPr fontId="2"/>
  </si>
  <si>
    <t>食数</t>
    <rPh sb="0" eb="2">
      <t>ショクスウ</t>
    </rPh>
    <phoneticPr fontId="2"/>
  </si>
  <si>
    <t>　いわき市</t>
    <rPh sb="4" eb="5">
      <t>シ</t>
    </rPh>
    <phoneticPr fontId="2"/>
  </si>
  <si>
    <t>(</t>
    <phoneticPr fontId="2"/>
  </si>
  <si>
    <t>)分</t>
    <rPh sb="1" eb="2">
      <t>ブン</t>
    </rPh>
    <phoneticPr fontId="2"/>
  </si>
  <si>
    <t>配食のふれ愛　浜通り店</t>
    <rPh sb="0" eb="2">
      <t>ハイショク</t>
    </rPh>
    <rPh sb="5" eb="6">
      <t>アイ</t>
    </rPh>
    <rPh sb="7" eb="8">
      <t>ハマ</t>
    </rPh>
    <rPh sb="8" eb="9">
      <t>ドオ</t>
    </rPh>
    <rPh sb="10" eb="11">
      <t>テン</t>
    </rPh>
    <phoneticPr fontId="2"/>
  </si>
  <si>
    <t>お弁当のまるとみ</t>
    <rPh sb="1" eb="3">
      <t>ベントウ</t>
    </rPh>
    <phoneticPr fontId="2"/>
  </si>
  <si>
    <t>楽らく膳</t>
    <rPh sb="0" eb="1">
      <t>ラク</t>
    </rPh>
    <rPh sb="3" eb="4">
      <t>ゼン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</si>
  <si>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</si>
  <si>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</si>
  <si>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</si>
  <si>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</si>
  <si>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</si>
  <si>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</si>
  <si>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</si>
  <si>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</si>
  <si>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</si>
  <si>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</si>
  <si>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K</t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</si>
  <si>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</si>
  <si>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</si>
  <si>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</si>
  <si>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</si>
  <si>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P</t>
    <phoneticPr fontId="2"/>
  </si>
  <si>
    <t>利用負担</t>
    <rPh sb="0" eb="2">
      <t>リヨウ</t>
    </rPh>
    <rPh sb="2" eb="4">
      <t>フタン</t>
    </rPh>
    <phoneticPr fontId="2"/>
  </si>
  <si>
    <t>助成金額</t>
    <rPh sb="0" eb="4">
      <t>ジョセイキンガク</t>
    </rPh>
    <phoneticPr fontId="2"/>
  </si>
  <si>
    <t>合計金額</t>
    <rPh sb="0" eb="2">
      <t>ゴウケイ</t>
    </rPh>
    <rPh sb="2" eb="4">
      <t>キンガク</t>
    </rPh>
    <phoneticPr fontId="2"/>
  </si>
  <si>
    <t>助成金額</t>
    <rPh sb="0" eb="2">
      <t>ジョセイ</t>
    </rPh>
    <rPh sb="2" eb="4">
      <t>キンガク</t>
    </rPh>
    <phoneticPr fontId="2"/>
  </si>
  <si>
    <t>配食サービス見守り実施報告書</t>
    <rPh sb="0" eb="1">
      <t>ハイ</t>
    </rPh>
    <rPh sb="1" eb="2">
      <t>ショク</t>
    </rPh>
    <rPh sb="6" eb="8">
      <t>ミマモ</t>
    </rPh>
    <rPh sb="9" eb="11">
      <t>ジッシ</t>
    </rPh>
    <rPh sb="11" eb="12">
      <t>ホウ</t>
    </rPh>
    <rPh sb="12" eb="13">
      <t>コク</t>
    </rPh>
    <rPh sb="13" eb="14">
      <t>ショ</t>
    </rPh>
    <phoneticPr fontId="2"/>
  </si>
  <si>
    <t>けやき共同作業所</t>
    <rPh sb="3" eb="5">
      <t>キョウドウ</t>
    </rPh>
    <rPh sb="5" eb="7">
      <t>サギョウ</t>
    </rPh>
    <rPh sb="7" eb="8">
      <t>ショ</t>
    </rPh>
    <phoneticPr fontId="2"/>
  </si>
  <si>
    <t>小名浜生協病院</t>
    <rPh sb="0" eb="3">
      <t>オナハマ</t>
    </rPh>
    <rPh sb="3" eb="5">
      <t>セイキョウ</t>
    </rPh>
    <rPh sb="5" eb="7">
      <t>ビョウイン</t>
    </rPh>
    <phoneticPr fontId="2"/>
  </si>
  <si>
    <t>宅配クック１２３　たいら店</t>
    <rPh sb="0" eb="2">
      <t>タクハイ</t>
    </rPh>
    <rPh sb="12" eb="13">
      <t>テン</t>
    </rPh>
    <phoneticPr fontId="2"/>
  </si>
  <si>
    <t>石井正記念　石井医院</t>
    <rPh sb="0" eb="2">
      <t>イシイ</t>
    </rPh>
    <rPh sb="2" eb="3">
      <t>タダシ</t>
    </rPh>
    <rPh sb="3" eb="5">
      <t>キネン</t>
    </rPh>
    <rPh sb="6" eb="8">
      <t>イシイ</t>
    </rPh>
    <rPh sb="8" eb="10">
      <t>イイン</t>
    </rPh>
    <phoneticPr fontId="2"/>
  </si>
  <si>
    <t>ニコニコキッチンいわき店</t>
    <rPh sb="11" eb="12">
      <t>テン</t>
    </rPh>
    <phoneticPr fontId="2"/>
  </si>
  <si>
    <t>まごころ弁当　いわき中央店</t>
    <rPh sb="4" eb="6">
      <t>ベントウ</t>
    </rPh>
    <rPh sb="10" eb="12">
      <t>チュウオウ</t>
    </rPh>
    <rPh sb="12" eb="13">
      <t>テン</t>
    </rPh>
    <phoneticPr fontId="2"/>
  </si>
  <si>
    <t>まごころ弁当　いわき小名浜店</t>
    <rPh sb="4" eb="6">
      <t>ベントウ</t>
    </rPh>
    <rPh sb="10" eb="13">
      <t>オナハマ</t>
    </rPh>
    <rPh sb="13" eb="14">
      <t>テン</t>
    </rPh>
    <phoneticPr fontId="2"/>
  </si>
  <si>
    <t>天真庵</t>
    <rPh sb="0" eb="1">
      <t>テン</t>
    </rPh>
    <rPh sb="1" eb="2">
      <t>マコト</t>
    </rPh>
    <rPh sb="2" eb="3">
      <t>イオリ</t>
    </rPh>
    <phoneticPr fontId="2"/>
  </si>
  <si>
    <t>ライフデリ　いわき店</t>
    <rPh sb="9" eb="10">
      <t>テン</t>
    </rPh>
    <phoneticPr fontId="2"/>
  </si>
  <si>
    <t>みらいフード</t>
  </si>
  <si>
    <t>月分</t>
    <rPh sb="0" eb="1">
      <t>ツキ</t>
    </rPh>
    <rPh sb="1" eb="2">
      <t>ブン</t>
    </rPh>
    <phoneticPr fontId="2"/>
  </si>
  <si>
    <t>（高齢者配食サービス分）</t>
  </si>
  <si>
    <t>メニュー名</t>
    <rPh sb="4" eb="5">
      <t>メイ</t>
    </rPh>
    <phoneticPr fontId="2"/>
  </si>
  <si>
    <t>市</t>
    <rPh sb="0" eb="1">
      <t>シ</t>
    </rPh>
    <phoneticPr fontId="2"/>
  </si>
  <si>
    <t>Q</t>
    <phoneticPr fontId="2"/>
  </si>
  <si>
    <t>R</t>
    <phoneticPr fontId="2"/>
  </si>
  <si>
    <t>S</t>
    <phoneticPr fontId="2"/>
  </si>
  <si>
    <t>T</t>
    <phoneticPr fontId="2"/>
  </si>
  <si>
    <t>（</t>
    <phoneticPr fontId="2"/>
  </si>
  <si>
    <t>）</t>
    <phoneticPr fontId="2"/>
  </si>
  <si>
    <t>市街地</t>
  </si>
  <si>
    <t>配達地域区分</t>
    <rPh sb="0" eb="2">
      <t>ハイタツ</t>
    </rPh>
    <rPh sb="2" eb="4">
      <t>チイキ</t>
    </rPh>
    <rPh sb="4" eb="6">
      <t>クブン</t>
    </rPh>
    <phoneticPr fontId="2"/>
  </si>
  <si>
    <t>市街地</t>
    <rPh sb="0" eb="3">
      <t>シガイチ</t>
    </rPh>
    <phoneticPr fontId="2"/>
  </si>
  <si>
    <t>小川・久之浜大久</t>
    <rPh sb="0" eb="2">
      <t>オガワ</t>
    </rPh>
    <rPh sb="3" eb="6">
      <t>ヒサノハマ</t>
    </rPh>
    <rPh sb="6" eb="8">
      <t>オオヒサ</t>
    </rPh>
    <phoneticPr fontId="2"/>
  </si>
  <si>
    <t>遠野・三和</t>
    <rPh sb="0" eb="2">
      <t>トオノ</t>
    </rPh>
    <rPh sb="3" eb="5">
      <t>ミワ</t>
    </rPh>
    <phoneticPr fontId="2"/>
  </si>
  <si>
    <t>田人・川前</t>
    <rPh sb="0" eb="2">
      <t>タビト</t>
    </rPh>
    <rPh sb="3" eb="5">
      <t>カワマエ</t>
    </rPh>
    <phoneticPr fontId="2"/>
  </si>
  <si>
    <t>配達地域区分</t>
    <rPh sb="0" eb="6">
      <t>ハイタツチイキクブン</t>
    </rPh>
    <phoneticPr fontId="2"/>
  </si>
  <si>
    <t>）円</t>
    <rPh sb="1" eb="2">
      <t>エン</t>
    </rPh>
    <phoneticPr fontId="2"/>
  </si>
  <si>
    <t>事業所一覧</t>
    <rPh sb="0" eb="5">
      <t>ジギョウショイチラン</t>
    </rPh>
    <phoneticPr fontId="2"/>
  </si>
  <si>
    <t>平</t>
  </si>
  <si>
    <t>健康
状態</t>
    <rPh sb="0" eb="2">
      <t>ケンコウ</t>
    </rPh>
    <rPh sb="3" eb="5">
      <t>ジョウタイ</t>
    </rPh>
    <phoneticPr fontId="2"/>
  </si>
  <si>
    <t>加算額　（</t>
    <rPh sb="0" eb="3">
      <t>カサンガク</t>
    </rPh>
    <phoneticPr fontId="2"/>
  </si>
  <si>
    <t>加算額</t>
    <rPh sb="0" eb="2">
      <t>カサン</t>
    </rPh>
    <rPh sb="2" eb="3">
      <t>ガク</t>
    </rPh>
    <phoneticPr fontId="2"/>
  </si>
  <si>
    <t>加算額</t>
    <rPh sb="0" eb="3">
      <t>カサンガク</t>
    </rPh>
    <phoneticPr fontId="2"/>
  </si>
  <si>
    <t xml:space="preserve"> 配食
開始日</t>
    <rPh sb="1" eb="3">
      <t>ハイショク</t>
    </rPh>
    <rPh sb="4" eb="7">
      <t>カイシビ</t>
    </rPh>
    <phoneticPr fontId="2"/>
  </si>
  <si>
    <t>小・久</t>
    <rPh sb="0" eb="1">
      <t>コ</t>
    </rPh>
    <rPh sb="2" eb="3">
      <t>ヒサ</t>
    </rPh>
    <phoneticPr fontId="2"/>
  </si>
  <si>
    <t>遠・三</t>
    <rPh sb="0" eb="1">
      <t>トオ</t>
    </rPh>
    <rPh sb="2" eb="3">
      <t>サン</t>
    </rPh>
    <phoneticPr fontId="2"/>
  </si>
  <si>
    <t>田・川</t>
    <rPh sb="0" eb="1">
      <t>タ</t>
    </rPh>
    <rPh sb="2" eb="3">
      <t>カワ</t>
    </rPh>
    <phoneticPr fontId="2"/>
  </si>
  <si>
    <t>販売価格</t>
    <rPh sb="0" eb="2">
      <t>ハンバイ</t>
    </rPh>
    <rPh sb="2" eb="4">
      <t>カカク</t>
    </rPh>
    <phoneticPr fontId="2"/>
  </si>
  <si>
    <t>メニュー番号</t>
    <rPh sb="4" eb="6">
      <t>バンゴウ</t>
    </rPh>
    <phoneticPr fontId="2"/>
  </si>
  <si>
    <t>表示</t>
    <rPh sb="0" eb="2">
      <t>ヒョウジ</t>
    </rPh>
    <phoneticPr fontId="2"/>
  </si>
  <si>
    <t>700円以上弁当</t>
    <rPh sb="3" eb="6">
      <t>エンイジョウ</t>
    </rPh>
    <rPh sb="6" eb="8">
      <t>ベントウ</t>
    </rPh>
    <phoneticPr fontId="2"/>
  </si>
  <si>
    <t>本人体調・通院・
欠食連絡等詳細</t>
    <rPh sb="0" eb="2">
      <t>ホンニン</t>
    </rPh>
    <rPh sb="2" eb="4">
      <t>タイチョウ</t>
    </rPh>
    <rPh sb="5" eb="7">
      <t>ツウイン</t>
    </rPh>
    <rPh sb="9" eb="11">
      <t>ケッショク</t>
    </rPh>
    <rPh sb="11" eb="13">
      <t>レンラク</t>
    </rPh>
    <rPh sb="13" eb="14">
      <t>トウ</t>
    </rPh>
    <rPh sb="14" eb="16">
      <t>ショウサイ</t>
    </rPh>
    <phoneticPr fontId="2"/>
  </si>
  <si>
    <t>累計
実施
回数</t>
    <rPh sb="0" eb="2">
      <t>ルイケイ</t>
    </rPh>
    <rPh sb="3" eb="5">
      <t>ジッシ</t>
    </rPh>
    <rPh sb="6" eb="8">
      <t>カイスウ</t>
    </rPh>
    <phoneticPr fontId="2"/>
  </si>
  <si>
    <t>累計
請求
金額</t>
    <rPh sb="0" eb="2">
      <t>ルイケイ</t>
    </rPh>
    <rPh sb="3" eb="5">
      <t>セイキュウ</t>
    </rPh>
    <rPh sb="6" eb="8">
      <t>キンガク</t>
    </rPh>
    <phoneticPr fontId="2"/>
  </si>
  <si>
    <t>累計
見守り
加算額</t>
    <rPh sb="0" eb="2">
      <t>ルイケイ</t>
    </rPh>
    <rPh sb="3" eb="5">
      <t>ミマモ</t>
    </rPh>
    <rPh sb="7" eb="10">
      <t>カサンガク</t>
    </rPh>
    <phoneticPr fontId="2"/>
  </si>
  <si>
    <t>配達
実施
回数</t>
    <rPh sb="0" eb="2">
      <t>ハイタツ</t>
    </rPh>
    <rPh sb="3" eb="5">
      <t>ジッシ</t>
    </rPh>
    <rPh sb="6" eb="8">
      <t>カイスウ</t>
    </rPh>
    <phoneticPr fontId="2"/>
  </si>
  <si>
    <t>食の工房　Marché</t>
  </si>
  <si>
    <t>未来キッチン</t>
    <rPh sb="0" eb="2">
      <t>ミライ</t>
    </rPh>
    <phoneticPr fontId="2"/>
  </si>
  <si>
    <t>特別養護老人ホーム
亀齢荘</t>
    <rPh sb="0" eb="2">
      <t>トクベツ</t>
    </rPh>
    <rPh sb="2" eb="4">
      <t>ヨウゴ</t>
    </rPh>
    <rPh sb="4" eb="6">
      <t>ロウジン</t>
    </rPh>
    <rPh sb="10" eb="11">
      <t>カメ</t>
    </rPh>
    <rPh sb="11" eb="12">
      <t>ヨワイ</t>
    </rPh>
    <rPh sb="12" eb="13">
      <t>ソウ</t>
    </rPh>
    <phoneticPr fontId="2"/>
  </si>
  <si>
    <t>株式会社こころの駅
配食サービス　花のや</t>
    <rPh sb="0" eb="2">
      <t>カブシキ</t>
    </rPh>
    <rPh sb="2" eb="4">
      <t>カイシャ</t>
    </rPh>
    <rPh sb="8" eb="9">
      <t>エキ</t>
    </rPh>
    <rPh sb="10" eb="12">
      <t>ハイショク</t>
    </rPh>
    <rPh sb="17" eb="18">
      <t>ハナ</t>
    </rPh>
    <phoneticPr fontId="2"/>
  </si>
  <si>
    <t>特別養護老人ホーム
せいざん荘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</si>
  <si>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特別養護老人ホーム
いわさき荘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</si>
  <si>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悠々の里</t>
    <rPh sb="0" eb="2">
      <t>ユウユウ</t>
    </rPh>
    <rPh sb="3" eb="4">
      <t>サト</t>
    </rPh>
    <phoneticPr fontId="2"/>
  </si>
  <si>
    <t>ユタカフーズ</t>
  </si>
  <si>
    <t>特別養護老人ホーム
楽寿荘</t>
    <rPh sb="0" eb="2">
      <t>トクベツ</t>
    </rPh>
    <rPh sb="2" eb="4">
      <t>ヨウゴ</t>
    </rPh>
    <rPh sb="4" eb="6">
      <t>ロウジン</t>
    </rPh>
    <rPh sb="10" eb="11">
      <t>ラク</t>
    </rPh>
    <rPh sb="11" eb="12">
      <t>ジュ</t>
    </rPh>
    <rPh sb="12" eb="13">
      <t>ソウ</t>
    </rPh>
    <phoneticPr fontId="2"/>
  </si>
  <si>
    <t>楽ちん通所介護事業所</t>
    <rPh sb="0" eb="1">
      <t>ラク</t>
    </rPh>
    <rPh sb="3" eb="5">
      <t>ツウショ</t>
    </rPh>
    <rPh sb="5" eb="7">
      <t>カイゴ</t>
    </rPh>
    <rPh sb="7" eb="10">
      <t>ジギョウショ</t>
    </rPh>
    <phoneticPr fontId="2"/>
  </si>
  <si>
    <t>累計
助成
金額</t>
    <rPh sb="0" eb="2">
      <t>ルイケイ</t>
    </rPh>
    <rPh sb="3" eb="5">
      <t>ジョセイ</t>
    </rPh>
    <rPh sb="6" eb="8">
      <t>キンガク</t>
    </rPh>
    <phoneticPr fontId="2"/>
  </si>
  <si>
    <t>配達実施回数</t>
    <rPh sb="0" eb="2">
      <t>ハイタツ</t>
    </rPh>
    <rPh sb="2" eb="4">
      <t>ジッシ</t>
    </rPh>
    <rPh sb="4" eb="6">
      <t>カイスウ</t>
    </rPh>
    <phoneticPr fontId="2"/>
  </si>
  <si>
    <t>磐城　一郎</t>
    <rPh sb="0" eb="2">
      <t>イワキ</t>
    </rPh>
    <rPh sb="3" eb="5">
      <t>イチロウ</t>
    </rPh>
    <phoneticPr fontId="2"/>
  </si>
  <si>
    <t>昼</t>
  </si>
  <si>
    <t>○</t>
  </si>
  <si>
    <t>22より入院により休止</t>
    <rPh sb="4" eb="6">
      <t>ニュウイン</t>
    </rPh>
    <rPh sb="9" eb="11">
      <t>キュウシ</t>
    </rPh>
    <phoneticPr fontId="2"/>
  </si>
  <si>
    <t>/</t>
  </si>
  <si>
    <t>磐城　治郎</t>
    <rPh sb="0" eb="2">
      <t>イワキ</t>
    </rPh>
    <rPh sb="3" eb="5">
      <t>ジロウ</t>
    </rPh>
    <phoneticPr fontId="2"/>
  </si>
  <si>
    <t>磐城　太郎</t>
    <rPh sb="0" eb="2">
      <t>イワキ</t>
    </rPh>
    <rPh sb="3" eb="5">
      <t>タロウ</t>
    </rPh>
    <phoneticPr fontId="2"/>
  </si>
  <si>
    <t>磐城　花子</t>
    <rPh sb="0" eb="2">
      <t>イワキ</t>
    </rPh>
    <rPh sb="3" eb="5">
      <t>ハナコ</t>
    </rPh>
    <phoneticPr fontId="2"/>
  </si>
  <si>
    <t>磐城　春子</t>
    <rPh sb="0" eb="2">
      <t>イワキ</t>
    </rPh>
    <rPh sb="3" eb="4">
      <t>ハル</t>
    </rPh>
    <rPh sb="4" eb="5">
      <t>コ</t>
    </rPh>
    <phoneticPr fontId="2"/>
  </si>
  <si>
    <t>磐城　夏子</t>
    <rPh sb="0" eb="2">
      <t>イワキ</t>
    </rPh>
    <rPh sb="3" eb="5">
      <t>ナツコ</t>
    </rPh>
    <phoneticPr fontId="2"/>
  </si>
  <si>
    <t>10,21本人都合欠食</t>
    <rPh sb="5" eb="9">
      <t>ホンニンツゴウ</t>
    </rPh>
    <rPh sb="9" eb="11">
      <t>ケッショク</t>
    </rPh>
    <phoneticPr fontId="2"/>
  </si>
  <si>
    <t>磐城　秋子</t>
    <rPh sb="0" eb="2">
      <t>イワキ</t>
    </rPh>
    <rPh sb="3" eb="5">
      <t>アキコ</t>
    </rPh>
    <phoneticPr fontId="2"/>
  </si>
  <si>
    <t>1本人都合欠食、4～25入院、27再開</t>
    <rPh sb="1" eb="5">
      <t>ホンニンツゴウ</t>
    </rPh>
    <rPh sb="5" eb="7">
      <t>ケッショク</t>
    </rPh>
    <rPh sb="12" eb="14">
      <t>ニュウイン</t>
    </rPh>
    <rPh sb="17" eb="19">
      <t>サイカイ</t>
    </rPh>
    <phoneticPr fontId="2"/>
  </si>
  <si>
    <t>けやき共同作業所</t>
    <rPh sb="3" eb="5">
      <t>キョウドウ</t>
    </rPh>
    <rPh sb="5" eb="7">
      <t>サギョウ</t>
    </rPh>
    <rPh sb="7" eb="8">
      <t>ショ</t>
    </rPh>
    <phoneticPr fontId="1"/>
  </si>
  <si>
    <t>特別養護老人ホーム　亀齢荘</t>
    <rPh sb="0" eb="2">
      <t>トクベツ</t>
    </rPh>
    <rPh sb="2" eb="4">
      <t>ヨウゴ</t>
    </rPh>
    <rPh sb="4" eb="6">
      <t>ロウジン</t>
    </rPh>
    <rPh sb="10" eb="11">
      <t>カメ</t>
    </rPh>
    <rPh sb="11" eb="12">
      <t>ヨワイ</t>
    </rPh>
    <rPh sb="12" eb="13">
      <t>ソウ</t>
    </rPh>
    <phoneticPr fontId="1"/>
  </si>
  <si>
    <t>食の工房　Marché</t>
    <phoneticPr fontId="1"/>
  </si>
  <si>
    <t>特別養護老人ホーム　楽寿荘</t>
    <rPh sb="0" eb="2">
      <t>トクベツ</t>
    </rPh>
    <rPh sb="2" eb="4">
      <t>ヨウゴ</t>
    </rPh>
    <rPh sb="4" eb="6">
      <t>ロウジン</t>
    </rPh>
    <rPh sb="10" eb="11">
      <t>ラク</t>
    </rPh>
    <rPh sb="11" eb="12">
      <t>ジュ</t>
    </rPh>
    <rPh sb="12" eb="13">
      <t>ソウ</t>
    </rPh>
    <phoneticPr fontId="2"/>
  </si>
  <si>
    <t>特別養護老人ホーム　亀齢荘</t>
    <rPh sb="0" eb="2">
      <t>トクベツ</t>
    </rPh>
    <rPh sb="2" eb="4">
      <t>ヨウゴ</t>
    </rPh>
    <rPh sb="4" eb="6">
      <t>ロウジン</t>
    </rPh>
    <rPh sb="10" eb="11">
      <t>カメ</t>
    </rPh>
    <rPh sb="11" eb="12">
      <t>ヨワイ</t>
    </rPh>
    <rPh sb="12" eb="13">
      <t>ソウ</t>
    </rPh>
    <phoneticPr fontId="2"/>
  </si>
  <si>
    <t>軽費老人ホーム　悠々の里</t>
    <rPh sb="0" eb="2">
      <t>ケイヒ</t>
    </rPh>
    <rPh sb="2" eb="4">
      <t>ロウジン</t>
    </rPh>
    <rPh sb="8" eb="10">
      <t>ユウユウ</t>
    </rPh>
    <rPh sb="11" eb="12">
      <t>サト</t>
    </rPh>
    <phoneticPr fontId="2"/>
  </si>
  <si>
    <t>特別養護老人ホーム　いわさき荘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</si>
  <si>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特別養護老人ホーム　せいざん荘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</si>
  <si>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花のや</t>
    <rPh sb="0" eb="1">
      <t>ハナ</t>
    </rPh>
    <phoneticPr fontId="2"/>
  </si>
  <si>
    <t>楽々ケアサービス</t>
    <rPh sb="0" eb="2">
      <t>ラクラク</t>
    </rPh>
    <phoneticPr fontId="2"/>
  </si>
  <si>
    <t>岩崎登美子</t>
    <rPh sb="0" eb="2">
      <t>イワサキ</t>
    </rPh>
    <rPh sb="2" eb="5">
      <t>トミコ</t>
    </rPh>
    <phoneticPr fontId="2"/>
  </si>
  <si>
    <t>ユタカフーズ合同会社</t>
    <rPh sb="6" eb="8">
      <t>ゴウドウ</t>
    </rPh>
    <rPh sb="8" eb="10">
      <t>カイシャ</t>
    </rPh>
    <phoneticPr fontId="2"/>
  </si>
  <si>
    <t>岩崎　幸子</t>
    <rPh sb="0" eb="2">
      <t>イワサキ</t>
    </rPh>
    <rPh sb="3" eb="5">
      <t>サチコ</t>
    </rPh>
    <phoneticPr fontId="2"/>
  </si>
  <si>
    <t>宅配弁当　未来キッチン</t>
    <rPh sb="0" eb="2">
      <t>タクハイ</t>
    </rPh>
    <rPh sb="2" eb="4">
      <t>ベントウ</t>
    </rPh>
    <rPh sb="5" eb="7">
      <t>ミライ</t>
    </rPh>
    <phoneticPr fontId="2"/>
  </si>
  <si>
    <t>岩本　幸恵</t>
    <rPh sb="0" eb="2">
      <t>イワモト</t>
    </rPh>
    <rPh sb="3" eb="5">
      <t>ユキエ</t>
    </rPh>
    <phoneticPr fontId="2"/>
  </si>
  <si>
    <t>常磐　岬</t>
    <rPh sb="0" eb="2">
      <t>ジョウバン</t>
    </rPh>
    <rPh sb="3" eb="4">
      <t>ミサキ</t>
    </rPh>
    <phoneticPr fontId="2"/>
  </si>
  <si>
    <t>本人希望により水→火配達</t>
    <rPh sb="0" eb="4">
      <t>ホンニンキボウ</t>
    </rPh>
    <rPh sb="7" eb="8">
      <t>スイ</t>
    </rPh>
    <rPh sb="9" eb="10">
      <t>カ</t>
    </rPh>
    <rPh sb="10" eb="12">
      <t>ハイタツ</t>
    </rPh>
    <phoneticPr fontId="2"/>
  </si>
  <si>
    <t>15～21検査入院により中止</t>
    <rPh sb="5" eb="9">
      <t>ケンサニュウイン</t>
    </rPh>
    <rPh sb="12" eb="14">
      <t>チュウシ</t>
    </rPh>
    <phoneticPr fontId="2"/>
  </si>
  <si>
    <t>9.23不在、連絡つかず持ち帰り</t>
    <rPh sb="4" eb="6">
      <t>フザイ</t>
    </rPh>
    <rPh sb="7" eb="9">
      <t>レンラク</t>
    </rPh>
    <rPh sb="12" eb="13">
      <t>モ</t>
    </rPh>
    <rPh sb="14" eb="15">
      <t>カエ</t>
    </rPh>
    <phoneticPr fontId="2"/>
  </si>
  <si>
    <t>消さない↓</t>
    <rPh sb="0" eb="1">
      <t>ケ</t>
    </rPh>
    <phoneticPr fontId="2"/>
  </si>
  <si>
    <t>平</t>
    <phoneticPr fontId="2"/>
  </si>
  <si>
    <t>いわき宅配弁当</t>
    <rPh sb="3" eb="5">
      <t>タクハイ</t>
    </rPh>
    <rPh sb="5" eb="7">
      <t>ベントウ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</si>
</sst>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e\.m\.d;@"/>
    <numFmt numFmtId="177" formatCode="aaa"/>
    <numFmt numFmtId="178" formatCode="#,##0;&quot;△ &quot;#,##0"/>
    <numFmt numFmtId="179" formatCode="[=1]&quot;●&quot;;&quot;○&quot;"/>
    <numFmt numFmtId="180" formatCode="d"/>
    <numFmt numFmtId="181" formatCode="General&quot;円&quot;"/>
  </numFmts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1"/>
      <name val="ＭＳ ゴシック"/>
      <family val="3"/>
      <charset val="128"/>
    </font>
    <font>
      <b/>
      <sz val="10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2"/>
      <name val="ＭＳ 明朝"/>
      <family val="1"/>
      <charset val="128"/>
    </font>
  </fonts>
  <fills count="4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9" borderId="33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3" borderId="34" applyNumberFormat="0" applyFont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3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5" fillId="0" borderId="38" applyNumberFormat="0" applyFill="0" applyAlignment="0" applyProtection="0">
      <alignment vertical="center"/>
    </xf>
    <xf numFmtId="0" fontId="26" fillId="0" borderId="3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0" applyNumberFormat="0" applyFill="0" applyAlignment="0" applyProtection="0">
      <alignment vertical="center"/>
    </xf>
    <xf numFmtId="0" fontId="28" fillId="32" borderId="4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2" borderId="3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18">
    <xf numFmtId="0" fontId="0" fillId="0" borderId="0" xfId="0" applyAlignment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 shrinkToFit="1"/>
      <protection locked="0"/>
    </xf>
    <xf numFmtId="181" fontId="3" fillId="0" borderId="19" xfId="0" applyNumberFormat="1" applyFont="1" applyBorder="1" applyProtection="1">
      <alignment vertical="center"/>
      <protection locked="0"/>
    </xf>
    <xf numFmtId="49" fontId="8" fillId="36" borderId="6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Border="1" applyAlignment="1" applyProtection="1">
      <alignment vertical="center"/>
    </xf>
    <xf numFmtId="181" fontId="3" fillId="0" borderId="0" xfId="0" applyNumberFormat="1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181" fontId="3" fillId="0" borderId="22" xfId="0" applyNumberFormat="1" applyFont="1" applyBorder="1" applyAlignment="1">
      <alignment horizontal="center" vertical="center"/>
    </xf>
    <xf numFmtId="0" fontId="32" fillId="37" borderId="20" xfId="0" applyFont="1" applyFill="1" applyBorder="1" applyAlignment="1" applyProtection="1">
      <alignment horizontal="center" vertical="center" shrinkToFit="1"/>
    </xf>
    <xf numFmtId="0" fontId="3" fillId="37" borderId="19" xfId="0" applyFont="1" applyFill="1" applyBorder="1" applyAlignment="1" applyProtection="1">
      <alignment vertical="center" shrinkToFit="1"/>
      <protection locked="0"/>
    </xf>
    <xf numFmtId="181" fontId="3" fillId="37" borderId="23" xfId="0" applyNumberFormat="1" applyFont="1" applyFill="1" applyBorder="1" applyAlignment="1" applyProtection="1">
      <alignment vertical="center"/>
    </xf>
    <xf numFmtId="0" fontId="32" fillId="37" borderId="21" xfId="0" applyFont="1" applyFill="1" applyBorder="1" applyAlignment="1" applyProtection="1">
      <alignment horizontal="center" vertical="center" shrinkToFit="1"/>
    </xf>
    <xf numFmtId="0" fontId="3" fillId="37" borderId="6" xfId="0" applyFont="1" applyFill="1" applyBorder="1" applyAlignment="1" applyProtection="1">
      <alignment vertical="center" shrinkToFit="1"/>
      <protection locked="0"/>
    </xf>
    <xf numFmtId="181" fontId="3" fillId="37" borderId="24" xfId="0" applyNumberFormat="1" applyFont="1" applyFill="1" applyBorder="1" applyAlignment="1" applyProtection="1">
      <alignment vertical="center"/>
    </xf>
    <xf numFmtId="0" fontId="3" fillId="0" borderId="19" xfId="0" applyFont="1" applyBorder="1" applyAlignment="1" applyProtection="1">
      <alignment vertical="center" shrinkToFit="1"/>
      <protection locked="0"/>
    </xf>
    <xf numFmtId="181" fontId="3" fillId="35" borderId="19" xfId="0" applyNumberFormat="1" applyFont="1" applyFill="1" applyBorder="1">
      <alignment vertical="center"/>
    </xf>
    <xf numFmtId="0" fontId="3" fillId="0" borderId="44" xfId="0" applyFont="1" applyBorder="1" applyAlignment="1">
      <alignment horizontal="center" vertical="center"/>
    </xf>
    <xf numFmtId="0" fontId="0" fillId="0" borderId="32" xfId="0" applyBorder="1">
      <alignment vertical="center"/>
    </xf>
    <xf numFmtId="0" fontId="0" fillId="0" borderId="23" xfId="0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35" borderId="1" xfId="0" applyFont="1" applyFill="1" applyBorder="1" applyAlignment="1" applyProtection="1">
      <alignment horizontal="center" vertical="center" shrinkToFit="1"/>
      <protection locked="0"/>
    </xf>
    <xf numFmtId="0" fontId="3" fillId="35" borderId="5" xfId="0" applyFont="1" applyFill="1" applyBorder="1" applyAlignment="1" applyProtection="1">
      <alignment horizontal="center" vertical="center" shrinkToFit="1"/>
      <protection locked="0"/>
    </xf>
    <xf numFmtId="0" fontId="3" fillId="35" borderId="6" xfId="0" applyFont="1" applyFill="1" applyBorder="1" applyAlignment="1" applyProtection="1">
      <alignment horizontal="center" vertical="center" shrinkToFit="1"/>
      <protection locked="0"/>
    </xf>
    <xf numFmtId="0" fontId="3" fillId="35" borderId="3" xfId="0" applyFont="1" applyFill="1" applyBorder="1" applyAlignment="1" applyProtection="1">
      <alignment horizontal="center" vertical="center" shrinkToFit="1"/>
      <protection locked="0"/>
    </xf>
    <xf numFmtId="0" fontId="7" fillId="34" borderId="48" xfId="0" applyFont="1" applyFill="1" applyBorder="1" applyAlignment="1" applyProtection="1">
      <alignment horizontal="right" vertical="center"/>
      <protection locked="0"/>
    </xf>
    <xf numFmtId="0" fontId="7" fillId="34" borderId="49" xfId="0" applyFont="1" applyFill="1" applyBorder="1" applyAlignment="1" applyProtection="1">
      <alignment horizontal="left" vertical="center"/>
      <protection locked="0"/>
    </xf>
    <xf numFmtId="0" fontId="7" fillId="35" borderId="50" xfId="0" applyFont="1" applyFill="1" applyBorder="1" applyAlignment="1" applyProtection="1">
      <alignment horizontal="center" vertical="center"/>
      <protection locked="0"/>
    </xf>
    <xf numFmtId="0" fontId="7" fillId="34" borderId="49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34" borderId="48" xfId="0" applyFont="1" applyFill="1" applyBorder="1" applyProtection="1">
      <alignment vertical="center"/>
      <protection locked="0"/>
    </xf>
    <xf numFmtId="0" fontId="7" fillId="34" borderId="49" xfId="0" applyFont="1" applyFill="1" applyBorder="1" applyProtection="1">
      <alignment vertical="center"/>
      <protection locked="0"/>
    </xf>
    <xf numFmtId="0" fontId="7" fillId="34" borderId="50" xfId="0" applyFont="1" applyFill="1" applyBorder="1" applyProtection="1">
      <alignment vertical="center"/>
      <protection locked="0"/>
    </xf>
    <xf numFmtId="0" fontId="7" fillId="38" borderId="49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4" fillId="34" borderId="7" xfId="0" applyFont="1" applyFill="1" applyBorder="1" applyAlignment="1">
      <alignment horizontal="center" vertical="center" shrinkToFit="1"/>
    </xf>
    <xf numFmtId="180" fontId="3" fillId="34" borderId="1" xfId="0" applyNumberFormat="1" applyFont="1" applyFill="1" applyBorder="1" applyAlignment="1">
      <alignment horizontal="center" vertical="center"/>
    </xf>
    <xf numFmtId="0" fontId="4" fillId="34" borderId="4" xfId="0" applyFont="1" applyFill="1" applyBorder="1" applyAlignment="1">
      <alignment horizontal="center" vertical="center"/>
    </xf>
    <xf numFmtId="0" fontId="4" fillId="34" borderId="6" xfId="0" applyFont="1" applyFill="1" applyBorder="1" applyAlignment="1">
      <alignment horizontal="center" vertical="center"/>
    </xf>
    <xf numFmtId="0" fontId="11" fillId="34" borderId="18" xfId="0" applyFont="1" applyFill="1" applyBorder="1" applyAlignment="1">
      <alignment horizontal="center" vertical="center" shrinkToFit="1"/>
    </xf>
    <xf numFmtId="177" fontId="3" fillId="34" borderId="6" xfId="0" applyNumberFormat="1" applyFont="1" applyFill="1" applyBorder="1" applyAlignment="1">
      <alignment horizontal="center" vertical="center"/>
    </xf>
    <xf numFmtId="0" fontId="3" fillId="34" borderId="4" xfId="0" applyFont="1" applyFill="1" applyBorder="1" applyAlignment="1">
      <alignment horizontal="center" vertical="center" wrapText="1" shrinkToFit="1"/>
    </xf>
    <xf numFmtId="0" fontId="4" fillId="34" borderId="6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/>
    </xf>
    <xf numFmtId="179" fontId="8" fillId="35" borderId="8" xfId="0" applyNumberFormat="1" applyFont="1" applyFill="1" applyBorder="1" applyAlignment="1">
      <alignment horizontal="center" vertical="center"/>
    </xf>
    <xf numFmtId="0" fontId="3" fillId="35" borderId="0" xfId="0" applyFont="1" applyFill="1">
      <alignment vertical="center"/>
    </xf>
    <xf numFmtId="0" fontId="13" fillId="35" borderId="19" xfId="0" applyFont="1" applyFill="1" applyBorder="1" applyAlignment="1">
      <alignment horizontal="center" vertical="center"/>
    </xf>
    <xf numFmtId="0" fontId="3" fillId="35" borderId="19" xfId="0" applyFont="1" applyFill="1" applyBorder="1" applyAlignment="1">
      <alignment horizontal="center" vertical="center"/>
    </xf>
    <xf numFmtId="0" fontId="3" fillId="35" borderId="19" xfId="0" applyFont="1" applyFill="1" applyBorder="1">
      <alignment vertical="center"/>
    </xf>
    <xf numFmtId="57" fontId="4" fillId="3" borderId="18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9" xfId="0" applyFont="1" applyBorder="1" applyAlignment="1">
      <alignment horizontal="center" vertical="center"/>
    </xf>
    <xf numFmtId="0" fontId="4" fillId="34" borderId="18" xfId="0" applyFont="1" applyFill="1" applyBorder="1" applyAlignment="1">
      <alignment horizontal="center" vertical="center" shrinkToFit="1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horizontal="center" vertical="center" shrinkToFit="1"/>
      <protection locked="0"/>
    </xf>
    <xf numFmtId="179" fontId="8" fillId="37" borderId="8" xfId="0" applyNumberFormat="1" applyFont="1" applyFill="1" applyBorder="1" applyAlignment="1">
      <alignment horizontal="center" vertical="center"/>
    </xf>
    <xf numFmtId="0" fontId="3" fillId="39" borderId="46" xfId="0" applyFont="1" applyFill="1" applyBorder="1" applyAlignment="1" applyProtection="1">
      <alignment horizontal="center" vertical="center" shrinkToFit="1"/>
      <protection locked="0"/>
    </xf>
    <xf numFmtId="0" fontId="3" fillId="39" borderId="18" xfId="0" applyFont="1" applyFill="1" applyBorder="1" applyAlignment="1" applyProtection="1">
      <alignment horizontal="center" vertical="center" shrinkToFit="1"/>
      <protection locked="0"/>
    </xf>
    <xf numFmtId="0" fontId="3" fillId="0" borderId="45" xfId="0" applyFont="1" applyFill="1" applyBorder="1" applyAlignment="1" applyProtection="1">
      <alignment vertical="center"/>
    </xf>
    <xf numFmtId="0" fontId="3" fillId="0" borderId="53" xfId="0" applyFont="1" applyFill="1" applyBorder="1" applyAlignment="1" applyProtection="1">
      <alignment vertical="center"/>
    </xf>
    <xf numFmtId="0" fontId="12" fillId="35" borderId="1" xfId="0" applyFont="1" applyFill="1" applyBorder="1" applyAlignment="1">
      <alignment horizontal="center" vertical="center"/>
    </xf>
    <xf numFmtId="0" fontId="12" fillId="35" borderId="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7" fillId="34" borderId="49" xfId="0" applyFont="1" applyFill="1" applyBorder="1" applyAlignment="1" applyProtection="1">
      <alignment horizontal="center" vertical="center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7" fillId="34" borderId="49" xfId="0" applyFont="1" applyFill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180" fontId="3" fillId="37" borderId="1" xfId="0" applyNumberFormat="1" applyFont="1" applyFill="1" applyBorder="1" applyAlignment="1">
      <alignment horizontal="center" vertical="center"/>
    </xf>
    <xf numFmtId="180" fontId="3" fillId="35" borderId="1" xfId="0" applyNumberFormat="1" applyFont="1" applyFill="1" applyBorder="1" applyAlignment="1">
      <alignment horizontal="center" vertical="center"/>
    </xf>
    <xf numFmtId="177" fontId="3" fillId="37" borderId="6" xfId="0" applyNumberFormat="1" applyFont="1" applyFill="1" applyBorder="1" applyAlignment="1">
      <alignment horizontal="center" vertical="center"/>
    </xf>
    <xf numFmtId="177" fontId="3" fillId="35" borderId="6" xfId="0" applyNumberFormat="1" applyFont="1" applyFill="1" applyBorder="1" applyAlignment="1">
      <alignment horizontal="center" vertical="center"/>
    </xf>
    <xf numFmtId="0" fontId="3" fillId="35" borderId="1" xfId="0" applyFont="1" applyFill="1" applyBorder="1" applyAlignment="1">
      <alignment horizontal="center" vertical="center"/>
    </xf>
    <xf numFmtId="49" fontId="3" fillId="35" borderId="6" xfId="0" applyNumberFormat="1" applyFont="1" applyFill="1" applyBorder="1" applyAlignment="1">
      <alignment horizontal="center" vertical="center"/>
    </xf>
    <xf numFmtId="0" fontId="32" fillId="37" borderId="20" xfId="0" applyFont="1" applyFill="1" applyBorder="1" applyAlignment="1">
      <alignment horizontal="center" vertical="center" shrinkToFit="1"/>
    </xf>
    <xf numFmtId="181" fontId="3" fillId="37" borderId="23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32" fillId="37" borderId="21" xfId="0" applyFont="1" applyFill="1" applyBorder="1" applyAlignment="1">
      <alignment horizontal="center" vertical="center" shrinkToFit="1"/>
    </xf>
    <xf numFmtId="181" fontId="3" fillId="37" borderId="24" xfId="0" applyNumberFormat="1" applyFont="1" applyFill="1" applyBorder="1">
      <alignment vertical="center"/>
    </xf>
    <xf numFmtId="181" fontId="3" fillId="0" borderId="0" xfId="0" applyNumberFormat="1" applyFont="1">
      <alignment vertical="center"/>
    </xf>
    <xf numFmtId="179" fontId="8" fillId="0" borderId="8" xfId="0" applyNumberFormat="1" applyFont="1" applyBorder="1" applyAlignment="1">
      <alignment horizontal="center" vertical="center"/>
    </xf>
    <xf numFmtId="0" fontId="3" fillId="38" borderId="19" xfId="0" applyFont="1" applyFill="1" applyBorder="1" applyAlignment="1" applyProtection="1">
      <alignment horizontal="center" vertical="center"/>
    </xf>
    <xf numFmtId="14" fontId="3" fillId="38" borderId="19" xfId="0" applyNumberFormat="1" applyFont="1" applyFill="1" applyBorder="1" applyAlignment="1" applyProtection="1">
      <alignment horizontal="center" vertical="center"/>
    </xf>
    <xf numFmtId="0" fontId="3" fillId="38" borderId="19" xfId="0" applyFont="1" applyFill="1" applyBorder="1" applyAlignment="1">
      <alignment horizontal="center" vertical="center"/>
    </xf>
    <xf numFmtId="14" fontId="3" fillId="38" borderId="19" xfId="0" applyNumberFormat="1" applyFont="1" applyFill="1" applyBorder="1" applyAlignment="1">
      <alignment horizontal="center" vertical="center"/>
    </xf>
    <xf numFmtId="0" fontId="10" fillId="38" borderId="49" xfId="0" applyFont="1" applyFill="1" applyBorder="1" applyAlignment="1">
      <alignment horizontal="center" vertical="center"/>
    </xf>
    <xf numFmtId="0" fontId="4" fillId="35" borderId="18" xfId="0" applyFont="1" applyFill="1" applyBorder="1" applyAlignment="1">
      <alignment horizontal="center" vertical="center" shrinkToFit="1"/>
    </xf>
    <xf numFmtId="0" fontId="4" fillId="35" borderId="1" xfId="0" applyFont="1" applyFill="1" applyBorder="1" applyAlignment="1" applyProtection="1">
      <alignment horizontal="center" vertical="center" shrinkToFit="1"/>
      <protection locked="0"/>
    </xf>
    <xf numFmtId="0" fontId="4" fillId="35" borderId="6" xfId="0" applyFont="1" applyFill="1" applyBorder="1" applyAlignment="1" applyProtection="1">
      <alignment horizontal="center" vertical="center" shrinkToFit="1"/>
      <protection locked="0"/>
    </xf>
    <xf numFmtId="0" fontId="4" fillId="35" borderId="6" xfId="0" applyFont="1" applyFill="1" applyBorder="1" applyAlignment="1">
      <alignment horizontal="center" vertical="center" shrinkToFit="1"/>
    </xf>
    <xf numFmtId="0" fontId="7" fillId="34" borderId="31" xfId="0" applyFont="1" applyFill="1" applyBorder="1" applyProtection="1">
      <alignment vertical="center"/>
      <protection locked="0"/>
    </xf>
    <xf numFmtId="0" fontId="7" fillId="34" borderId="56" xfId="0" applyFont="1" applyFill="1" applyBorder="1" applyAlignment="1" applyProtection="1">
      <alignment horizontal="left" vertical="center"/>
      <protection locked="0"/>
    </xf>
    <xf numFmtId="0" fontId="7" fillId="34" borderId="55" xfId="0" applyFont="1" applyFill="1" applyBorder="1" applyAlignment="1" applyProtection="1">
      <alignment horizontal="right" vertical="center"/>
      <protection locked="0"/>
    </xf>
    <xf numFmtId="179" fontId="8" fillId="35" borderId="1" xfId="0" applyNumberFormat="1" applyFont="1" applyFill="1" applyBorder="1" applyAlignment="1">
      <alignment horizontal="center" vertical="center"/>
    </xf>
    <xf numFmtId="179" fontId="8" fillId="37" borderId="1" xfId="0" applyNumberFormat="1" applyFont="1" applyFill="1" applyBorder="1" applyAlignment="1">
      <alignment horizontal="center" vertical="center"/>
    </xf>
    <xf numFmtId="0" fontId="7" fillId="34" borderId="52" xfId="0" applyFont="1" applyFill="1" applyBorder="1" applyAlignment="1" applyProtection="1">
      <alignment horizontal="right" vertical="center"/>
      <protection locked="0"/>
    </xf>
    <xf numFmtId="178" fontId="3" fillId="40" borderId="22" xfId="0" applyNumberFormat="1" applyFont="1" applyFill="1" applyBorder="1" applyAlignment="1" applyProtection="1">
      <alignment horizontal="center" vertical="center"/>
    </xf>
    <xf numFmtId="0" fontId="3" fillId="40" borderId="24" xfId="0" applyFont="1" applyFill="1" applyBorder="1" applyAlignment="1" applyProtection="1">
      <alignment horizontal="center" vertical="center"/>
    </xf>
    <xf numFmtId="0" fontId="3" fillId="40" borderId="10" xfId="0" applyFont="1" applyFill="1" applyBorder="1" applyAlignment="1" applyProtection="1">
      <alignment horizontal="center" vertical="center" wrapText="1"/>
    </xf>
    <xf numFmtId="0" fontId="3" fillId="40" borderId="20" xfId="0" applyFont="1" applyFill="1" applyBorder="1" applyAlignment="1" applyProtection="1">
      <alignment horizontal="center" vertical="center"/>
    </xf>
    <xf numFmtId="0" fontId="3" fillId="40" borderId="21" xfId="0" applyFont="1" applyFill="1" applyBorder="1" applyAlignment="1" applyProtection="1">
      <alignment horizontal="center" vertical="center"/>
    </xf>
    <xf numFmtId="0" fontId="3" fillId="40" borderId="22" xfId="0" applyFont="1" applyFill="1" applyBorder="1" applyAlignment="1" applyProtection="1">
      <alignment horizontal="center" vertical="center" wrapText="1"/>
    </xf>
    <xf numFmtId="0" fontId="3" fillId="40" borderId="23" xfId="0" applyFont="1" applyFill="1" applyBorder="1" applyAlignment="1" applyProtection="1">
      <alignment horizontal="center" vertical="center"/>
    </xf>
    <xf numFmtId="178" fontId="3" fillId="40" borderId="10" xfId="0" applyNumberFormat="1" applyFont="1" applyFill="1" applyBorder="1" applyAlignment="1" applyProtection="1">
      <alignment horizontal="center" vertical="center"/>
    </xf>
    <xf numFmtId="178" fontId="3" fillId="40" borderId="26" xfId="0" applyNumberFormat="1" applyFont="1" applyFill="1" applyBorder="1" applyAlignment="1" applyProtection="1">
      <alignment horizontal="center" vertical="center"/>
    </xf>
    <xf numFmtId="178" fontId="3" fillId="40" borderId="28" xfId="0" applyNumberFormat="1" applyFont="1" applyFill="1" applyBorder="1" applyAlignment="1" applyProtection="1">
      <alignment horizontal="center" vertical="center"/>
    </xf>
    <xf numFmtId="178" fontId="3" fillId="40" borderId="60" xfId="0" applyNumberFormat="1" applyFont="1" applyFill="1" applyBorder="1" applyAlignment="1" applyProtection="1">
      <alignment horizontal="center" vertical="center"/>
    </xf>
    <xf numFmtId="178" fontId="3" fillId="40" borderId="32" xfId="0" applyNumberFormat="1" applyFont="1" applyFill="1" applyBorder="1" applyAlignment="1" applyProtection="1">
      <alignment horizontal="center" vertical="center"/>
    </xf>
    <xf numFmtId="178" fontId="3" fillId="40" borderId="30" xfId="0" applyNumberFormat="1" applyFont="1" applyFill="1" applyBorder="1" applyAlignment="1" applyProtection="1">
      <alignment horizontal="center" vertical="center"/>
    </xf>
    <xf numFmtId="178" fontId="3" fillId="40" borderId="23" xfId="0" applyNumberFormat="1" applyFont="1" applyFill="1" applyBorder="1" applyAlignment="1" applyProtection="1">
      <alignment horizontal="center" vertical="center"/>
    </xf>
    <xf numFmtId="0" fontId="3" fillId="34" borderId="25" xfId="0" applyFont="1" applyFill="1" applyBorder="1" applyAlignment="1" applyProtection="1">
      <alignment horizontal="center" vertical="center" shrinkToFit="1"/>
      <protection locked="0"/>
    </xf>
    <xf numFmtId="0" fontId="3" fillId="34" borderId="14" xfId="0" applyFont="1" applyFill="1" applyBorder="1" applyAlignment="1" applyProtection="1">
      <alignment horizontal="center" vertical="center" shrinkToFit="1"/>
      <protection locked="0"/>
    </xf>
    <xf numFmtId="0" fontId="4" fillId="3" borderId="7" xfId="0" applyFont="1" applyFill="1" applyBorder="1" applyAlignment="1" applyProtection="1">
      <alignment horizontal="center" vertical="center" shrinkToFit="1"/>
      <protection locked="0"/>
    </xf>
    <xf numFmtId="0" fontId="4" fillId="3" borderId="2" xfId="0" applyFont="1" applyFill="1" applyBorder="1" applyAlignment="1" applyProtection="1">
      <alignment horizontal="center" vertical="center" shrinkToFit="1"/>
      <protection locked="0"/>
    </xf>
    <xf numFmtId="0" fontId="3" fillId="34" borderId="26" xfId="0" applyFont="1" applyFill="1" applyBorder="1" applyAlignment="1" applyProtection="1">
      <alignment horizontal="center" vertical="center" shrinkToFit="1"/>
      <protection locked="0"/>
    </xf>
    <xf numFmtId="0" fontId="3" fillId="34" borderId="28" xfId="0" applyFont="1" applyFill="1" applyBorder="1" applyAlignment="1" applyProtection="1">
      <alignment horizontal="center" vertical="center" shrinkToFit="1"/>
      <protection locked="0"/>
    </xf>
    <xf numFmtId="0" fontId="14" fillId="4" borderId="48" xfId="0" applyFont="1" applyFill="1" applyBorder="1" applyAlignment="1" applyProtection="1">
      <alignment horizontal="center" vertical="center"/>
      <protection locked="0"/>
    </xf>
    <xf numFmtId="0" fontId="14" fillId="4" borderId="50" xfId="0" applyFont="1" applyFill="1" applyBorder="1" applyAlignment="1" applyProtection="1">
      <alignment horizontal="center" vertical="center"/>
      <protection locked="0"/>
    </xf>
    <xf numFmtId="0" fontId="7" fillId="3" borderId="48" xfId="0" applyFont="1" applyFill="1" applyBorder="1" applyAlignment="1" applyProtection="1">
      <alignment horizontal="center" vertical="center" shrinkToFit="1"/>
      <protection locked="0"/>
    </xf>
    <xf numFmtId="0" fontId="7" fillId="3" borderId="49" xfId="0" applyFont="1" applyFill="1" applyBorder="1" applyAlignment="1" applyProtection="1">
      <alignment horizontal="center" vertical="center" shrinkToFit="1"/>
      <protection locked="0"/>
    </xf>
    <xf numFmtId="0" fontId="7" fillId="3" borderId="50" xfId="0" applyFont="1" applyFill="1" applyBorder="1" applyAlignment="1" applyProtection="1">
      <alignment horizontal="center" vertical="center" shrinkToFit="1"/>
      <protection locked="0"/>
    </xf>
    <xf numFmtId="0" fontId="9" fillId="4" borderId="18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4" fillId="34" borderId="7" xfId="0" applyFont="1" applyFill="1" applyBorder="1" applyAlignment="1">
      <alignment horizontal="center" vertical="center" shrinkToFit="1"/>
    </xf>
    <xf numFmtId="0" fontId="4" fillId="34" borderId="2" xfId="0" applyFont="1" applyFill="1" applyBorder="1" applyAlignment="1">
      <alignment horizontal="center" vertical="center" shrinkToFit="1"/>
    </xf>
    <xf numFmtId="0" fontId="4" fillId="34" borderId="5" xfId="0" applyFont="1" applyFill="1" applyBorder="1" applyAlignment="1">
      <alignment horizontal="center" vertical="center" shrinkToFit="1"/>
    </xf>
    <xf numFmtId="176" fontId="4" fillId="4" borderId="18" xfId="0" applyNumberFormat="1" applyFont="1" applyFill="1" applyBorder="1" applyAlignment="1" applyProtection="1">
      <alignment horizontal="center" vertical="center"/>
      <protection locked="0"/>
    </xf>
    <xf numFmtId="176" fontId="4" fillId="4" borderId="3" xfId="0" applyNumberFormat="1" applyFont="1" applyFill="1" applyBorder="1" applyAlignment="1" applyProtection="1">
      <alignment horizontal="center" vertical="center"/>
      <protection locked="0"/>
    </xf>
    <xf numFmtId="176" fontId="4" fillId="4" borderId="4" xfId="0" applyNumberFormat="1" applyFont="1" applyFill="1" applyBorder="1" applyAlignment="1" applyProtection="1">
      <alignment horizontal="center" vertical="center"/>
      <protection locked="0"/>
    </xf>
    <xf numFmtId="176" fontId="6" fillId="4" borderId="18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4" xfId="0" applyNumberFormat="1" applyFont="1" applyFill="1" applyBorder="1" applyAlignment="1" applyProtection="1">
      <alignment horizontal="center" vertical="center" wrapText="1"/>
      <protection locked="0"/>
    </xf>
    <xf numFmtId="178" fontId="7" fillId="39" borderId="42" xfId="0" applyNumberFormat="1" applyFont="1" applyFill="1" applyBorder="1" applyAlignment="1">
      <alignment horizontal="center" vertical="center"/>
    </xf>
    <xf numFmtId="178" fontId="7" fillId="39" borderId="29" xfId="0" applyNumberFormat="1" applyFont="1" applyFill="1" applyBorder="1" applyAlignment="1">
      <alignment horizontal="center" vertical="center"/>
    </xf>
    <xf numFmtId="178" fontId="7" fillId="35" borderId="26" xfId="0" applyNumberFormat="1" applyFont="1" applyFill="1" applyBorder="1" applyAlignment="1">
      <alignment horizontal="center" vertical="center"/>
    </xf>
    <xf numFmtId="178" fontId="7" fillId="35" borderId="28" xfId="0" applyNumberFormat="1" applyFont="1" applyFill="1" applyBorder="1" applyAlignment="1">
      <alignment horizontal="center" vertical="center"/>
    </xf>
    <xf numFmtId="38" fontId="7" fillId="35" borderId="26" xfId="42" applyFont="1" applyFill="1" applyBorder="1" applyAlignment="1" applyProtection="1">
      <alignment horizontal="center" vertical="center"/>
    </xf>
    <xf numFmtId="38" fontId="7" fillId="35" borderId="28" xfId="42" applyFont="1" applyFill="1" applyBorder="1" applyAlignment="1" applyProtection="1">
      <alignment horizontal="center" vertical="center"/>
    </xf>
    <xf numFmtId="0" fontId="3" fillId="4" borderId="26" xfId="0" applyFont="1" applyFill="1" applyBorder="1" applyAlignment="1" applyProtection="1">
      <alignment horizontal="left" vertical="center" wrapText="1"/>
      <protection locked="0"/>
    </xf>
    <xf numFmtId="0" fontId="3" fillId="4" borderId="28" xfId="0" applyFont="1" applyFill="1" applyBorder="1" applyAlignment="1" applyProtection="1">
      <alignment horizontal="left" vertical="center" wrapText="1"/>
      <protection locked="0"/>
    </xf>
    <xf numFmtId="0" fontId="3" fillId="4" borderId="42" xfId="0" applyFont="1" applyFill="1" applyBorder="1" applyAlignment="1" applyProtection="1">
      <alignment horizontal="left" vertical="center" wrapText="1"/>
      <protection locked="0"/>
    </xf>
    <xf numFmtId="0" fontId="3" fillId="4" borderId="29" xfId="0" applyFont="1" applyFill="1" applyBorder="1" applyAlignment="1" applyProtection="1">
      <alignment horizontal="left" vertical="center" wrapText="1"/>
      <protection locked="0"/>
    </xf>
    <xf numFmtId="0" fontId="3" fillId="34" borderId="7" xfId="0" applyFont="1" applyFill="1" applyBorder="1" applyAlignment="1">
      <alignment horizontal="center" vertical="center" wrapText="1" shrinkToFit="1"/>
    </xf>
    <xf numFmtId="0" fontId="3" fillId="34" borderId="2" xfId="0" applyFont="1" applyFill="1" applyBorder="1" applyAlignment="1">
      <alignment horizontal="center" vertical="center" wrapText="1" shrinkToFit="1"/>
    </xf>
    <xf numFmtId="0" fontId="32" fillId="4" borderId="26" xfId="0" applyFont="1" applyFill="1" applyBorder="1" applyAlignment="1" applyProtection="1">
      <alignment horizontal="center" vertical="center" wrapText="1"/>
      <protection locked="0"/>
    </xf>
    <xf numFmtId="0" fontId="32" fillId="4" borderId="28" xfId="0" applyFont="1" applyFill="1" applyBorder="1" applyAlignment="1" applyProtection="1">
      <alignment horizontal="center" vertical="center" wrapText="1"/>
      <protection locked="0"/>
    </xf>
    <xf numFmtId="0" fontId="7" fillId="35" borderId="49" xfId="0" applyFont="1" applyFill="1" applyBorder="1" applyAlignment="1" applyProtection="1">
      <alignment horizontal="right" vertical="center"/>
      <protection locked="0"/>
    </xf>
    <xf numFmtId="0" fontId="5" fillId="35" borderId="26" xfId="0" applyFont="1" applyFill="1" applyBorder="1" applyAlignment="1">
      <alignment horizontal="center" vertical="center" wrapText="1" shrinkToFit="1"/>
    </xf>
    <xf numFmtId="0" fontId="5" fillId="35" borderId="28" xfId="0" applyFont="1" applyFill="1" applyBorder="1" applyAlignment="1">
      <alignment horizontal="center" vertical="center" wrapText="1" shrinkToFit="1"/>
    </xf>
    <xf numFmtId="0" fontId="7" fillId="36" borderId="55" xfId="0" applyFont="1" applyFill="1" applyBorder="1" applyAlignment="1" applyProtection="1">
      <alignment horizontal="center" vertical="center"/>
      <protection locked="0"/>
    </xf>
    <xf numFmtId="0" fontId="7" fillId="36" borderId="49" xfId="0" applyFont="1" applyFill="1" applyBorder="1" applyAlignment="1" applyProtection="1">
      <alignment horizontal="center" vertical="center"/>
      <protection locked="0"/>
    </xf>
    <xf numFmtId="0" fontId="9" fillId="3" borderId="18" xfId="0" applyFont="1" applyFill="1" applyBorder="1" applyAlignment="1" applyProtection="1">
      <alignment horizontal="center" vertical="center" shrinkToFit="1"/>
      <protection locked="0"/>
    </xf>
    <xf numFmtId="0" fontId="9" fillId="3" borderId="3" xfId="0" applyFont="1" applyFill="1" applyBorder="1" applyAlignment="1" applyProtection="1">
      <alignment horizontal="center" vertical="center" shrinkToFit="1"/>
      <protection locked="0"/>
    </xf>
    <xf numFmtId="0" fontId="9" fillId="3" borderId="4" xfId="0" applyFont="1" applyFill="1" applyBorder="1" applyAlignment="1" applyProtection="1">
      <alignment horizontal="center" vertical="center" shrinkToFit="1"/>
      <protection locked="0"/>
    </xf>
    <xf numFmtId="0" fontId="7" fillId="41" borderId="57" xfId="0" applyFont="1" applyFill="1" applyBorder="1" applyAlignment="1" applyProtection="1">
      <alignment horizontal="center" vertical="center"/>
      <protection locked="0"/>
    </xf>
    <xf numFmtId="0" fontId="7" fillId="41" borderId="58" xfId="0" applyFont="1" applyFill="1" applyBorder="1" applyAlignment="1" applyProtection="1">
      <alignment horizontal="center" vertical="center"/>
      <protection locked="0"/>
    </xf>
    <xf numFmtId="0" fontId="7" fillId="41" borderId="59" xfId="0" applyFont="1" applyFill="1" applyBorder="1" applyAlignment="1" applyProtection="1">
      <alignment horizontal="center" vertical="center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10" fillId="3" borderId="3" xfId="0" applyFont="1" applyFill="1" applyBorder="1" applyAlignment="1" applyProtection="1">
      <alignment horizontal="center" vertical="center" shrinkToFit="1"/>
      <protection locked="0"/>
    </xf>
    <xf numFmtId="0" fontId="10" fillId="0" borderId="18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7" fillId="41" borderId="18" xfId="0" applyFont="1" applyFill="1" applyBorder="1" applyAlignment="1" applyProtection="1">
      <alignment horizontal="center" vertical="center"/>
      <protection locked="0"/>
    </xf>
    <xf numFmtId="0" fontId="7" fillId="41" borderId="3" xfId="0" applyFont="1" applyFill="1" applyBorder="1" applyAlignment="1" applyProtection="1">
      <alignment horizontal="center" vertical="center"/>
      <protection locked="0"/>
    </xf>
    <xf numFmtId="0" fontId="5" fillId="39" borderId="52" xfId="0" applyFont="1" applyFill="1" applyBorder="1" applyAlignment="1" applyProtection="1">
      <alignment horizontal="center" vertical="center" wrapText="1" shrinkToFit="1"/>
      <protection locked="0"/>
    </xf>
    <xf numFmtId="0" fontId="5" fillId="39" borderId="47" xfId="0" applyFont="1" applyFill="1" applyBorder="1" applyAlignment="1" applyProtection="1">
      <alignment horizontal="center" vertical="center" wrapText="1" shrinkToFit="1"/>
      <protection locked="0"/>
    </xf>
    <xf numFmtId="0" fontId="5" fillId="39" borderId="46" xfId="0" applyFont="1" applyFill="1" applyBorder="1" applyAlignment="1" applyProtection="1">
      <alignment horizontal="center" vertical="center" wrapText="1" shrinkToFit="1"/>
      <protection locked="0"/>
    </xf>
    <xf numFmtId="0" fontId="3" fillId="0" borderId="5" xfId="0" applyFont="1" applyBorder="1" applyAlignment="1" applyProtection="1">
      <alignment horizontal="center" vertical="center" wrapText="1" shrinkToFit="1"/>
      <protection locked="0"/>
    </xf>
    <xf numFmtId="0" fontId="3" fillId="0" borderId="2" xfId="0" applyFont="1" applyBorder="1" applyAlignment="1" applyProtection="1">
      <alignment horizontal="center" vertical="center" wrapText="1" shrinkToFit="1"/>
      <protection locked="0"/>
    </xf>
    <xf numFmtId="0" fontId="3" fillId="0" borderId="3" xfId="0" applyFont="1" applyBorder="1" applyAlignment="1" applyProtection="1">
      <alignment horizontal="center" vertical="center" wrapText="1" shrinkToFit="1"/>
      <protection locked="0"/>
    </xf>
    <xf numFmtId="0" fontId="3" fillId="0" borderId="4" xfId="0" applyFont="1" applyBorder="1" applyAlignment="1" applyProtection="1">
      <alignment horizontal="center" vertical="center" wrapText="1" shrinkToFit="1"/>
      <protection locked="0"/>
    </xf>
    <xf numFmtId="0" fontId="14" fillId="4" borderId="49" xfId="0" applyFont="1" applyFill="1" applyBorder="1" applyAlignment="1" applyProtection="1">
      <alignment horizontal="center" vertical="center"/>
      <protection locked="0"/>
    </xf>
    <xf numFmtId="0" fontId="7" fillId="3" borderId="49" xfId="0" applyFont="1" applyFill="1" applyBorder="1" applyAlignment="1" applyProtection="1">
      <alignment horizontal="center" vertical="center"/>
      <protection locked="0"/>
    </xf>
    <xf numFmtId="0" fontId="7" fillId="3" borderId="55" xfId="0" applyFont="1" applyFill="1" applyBorder="1" applyAlignment="1" applyProtection="1">
      <alignment horizontal="center" vertical="center"/>
      <protection locked="0"/>
    </xf>
    <xf numFmtId="0" fontId="7" fillId="34" borderId="52" xfId="0" applyFont="1" applyFill="1" applyBorder="1" applyAlignment="1" applyProtection="1">
      <alignment horizontal="center" vertical="center"/>
      <protection locked="0"/>
    </xf>
    <xf numFmtId="0" fontId="7" fillId="34" borderId="55" xfId="0" applyFont="1" applyFill="1" applyBorder="1" applyAlignment="1" applyProtection="1">
      <alignment horizontal="center" vertical="center"/>
      <protection locked="0"/>
    </xf>
    <xf numFmtId="178" fontId="7" fillId="35" borderId="30" xfId="0" applyNumberFormat="1" applyFont="1" applyFill="1" applyBorder="1" applyAlignment="1">
      <alignment horizontal="center" vertical="center"/>
    </xf>
    <xf numFmtId="38" fontId="7" fillId="35" borderId="30" xfId="42" applyFont="1" applyFill="1" applyBorder="1" applyAlignment="1" applyProtection="1">
      <alignment horizontal="center" vertical="center"/>
    </xf>
    <xf numFmtId="178" fontId="7" fillId="39" borderId="47" xfId="0" applyNumberFormat="1" applyFont="1" applyFill="1" applyBorder="1" applyAlignment="1">
      <alignment horizontal="center" vertical="center"/>
    </xf>
    <xf numFmtId="0" fontId="32" fillId="4" borderId="30" xfId="0" applyFont="1" applyFill="1" applyBorder="1" applyAlignment="1" applyProtection="1">
      <alignment horizontal="center" vertical="center" wrapText="1"/>
      <protection locked="0"/>
    </xf>
    <xf numFmtId="178" fontId="7" fillId="39" borderId="27" xfId="0" applyNumberFormat="1" applyFont="1" applyFill="1" applyBorder="1" applyAlignment="1">
      <alignment horizontal="center" vertical="center"/>
    </xf>
    <xf numFmtId="178" fontId="7" fillId="39" borderId="54" xfId="0" applyNumberFormat="1" applyFont="1" applyFill="1" applyBorder="1" applyAlignment="1">
      <alignment horizontal="center" vertical="center"/>
    </xf>
    <xf numFmtId="0" fontId="3" fillId="4" borderId="30" xfId="0" applyFont="1" applyFill="1" applyBorder="1" applyAlignment="1" applyProtection="1">
      <alignment horizontal="left" vertical="center" wrapText="1"/>
      <protection locked="0"/>
    </xf>
    <xf numFmtId="0" fontId="3" fillId="40" borderId="26" xfId="0" applyFont="1" applyFill="1" applyBorder="1" applyAlignment="1" applyProtection="1">
      <alignment horizontal="center" vertical="center" wrapText="1"/>
    </xf>
    <xf numFmtId="0" fontId="3" fillId="40" borderId="30" xfId="0" applyFont="1" applyFill="1" applyBorder="1" applyAlignment="1" applyProtection="1">
      <alignment horizontal="center" vertical="center" wrapText="1"/>
    </xf>
    <xf numFmtId="0" fontId="3" fillId="40" borderId="28" xfId="0" applyFont="1" applyFill="1" applyBorder="1" applyAlignment="1" applyProtection="1">
      <alignment horizontal="center" vertical="center" wrapText="1"/>
    </xf>
    <xf numFmtId="178" fontId="3" fillId="40" borderId="43" xfId="0" applyNumberFormat="1" applyFont="1" applyFill="1" applyBorder="1" applyAlignment="1" applyProtection="1">
      <alignment horizontal="center" vertical="center"/>
    </xf>
    <xf numFmtId="178" fontId="3" fillId="40" borderId="20" xfId="0" applyNumberFormat="1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 shrinkToFit="1"/>
      <protection locked="0"/>
    </xf>
    <xf numFmtId="0" fontId="4" fillId="35" borderId="18" xfId="0" applyFont="1" applyFill="1" applyBorder="1" applyAlignment="1">
      <alignment horizontal="center" vertical="center" shrinkToFit="1"/>
    </xf>
    <xf numFmtId="0" fontId="4" fillId="35" borderId="4" xfId="0" applyFont="1" applyFill="1" applyBorder="1" applyAlignment="1">
      <alignment horizontal="center" vertical="center" shrinkToFit="1"/>
    </xf>
    <xf numFmtId="176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6" xfId="0" applyNumberFormat="1" applyFont="1" applyFill="1" applyBorder="1" applyAlignment="1" applyProtection="1">
      <alignment horizontal="center" vertical="center"/>
      <protection locked="0"/>
    </xf>
    <xf numFmtId="176" fontId="4" fillId="4" borderId="6" xfId="0" applyNumberFormat="1" applyFont="1" applyFill="1" applyBorder="1" applyAlignment="1" applyProtection="1">
      <alignment horizontal="center" vertical="center"/>
      <protection locked="0"/>
    </xf>
    <xf numFmtId="0" fontId="3" fillId="34" borderId="51" xfId="0" applyFont="1" applyFill="1" applyBorder="1" applyAlignment="1" applyProtection="1">
      <alignment horizontal="center" vertical="center" shrinkToFit="1"/>
      <protection locked="0"/>
    </xf>
    <xf numFmtId="0" fontId="4" fillId="35" borderId="1" xfId="0" applyFont="1" applyFill="1" applyBorder="1" applyAlignment="1" applyProtection="1">
      <alignment horizontal="center" vertical="center" shrinkToFit="1"/>
      <protection locked="0"/>
    </xf>
    <xf numFmtId="0" fontId="4" fillId="35" borderId="6" xfId="0" applyFont="1" applyFill="1" applyBorder="1" applyAlignment="1" applyProtection="1">
      <alignment horizontal="center" vertical="center" shrinkToFit="1"/>
      <protection locked="0"/>
    </xf>
    <xf numFmtId="0" fontId="4" fillId="34" borderId="1" xfId="0" applyFont="1" applyFill="1" applyBorder="1" applyAlignment="1">
      <alignment horizontal="center" vertical="center" shrinkToFit="1"/>
    </xf>
    <xf numFmtId="0" fontId="4" fillId="35" borderId="6" xfId="0" applyFont="1" applyFill="1" applyBorder="1" applyAlignment="1">
      <alignment horizontal="center" vertical="center" shrinkToFi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E2F7BB"/>
      <color rgb="FFDCEF89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65586</xdr:colOff>
      <xdr:row>0</xdr:row>
      <xdr:rowOff>0</xdr:rowOff>
    </xdr:from>
    <xdr:to>
      <xdr:col>67</xdr:col>
      <xdr:colOff>161862</xdr:colOff>
      <xdr:row>7</xdr:row>
      <xdr:rowOff>65127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7A1DD-2FB5-4803-A7EA-A9435C5C3609}"/>
            </a:ext>
          </a:extLst>
        </xdr:cNvPr>
        <xdr:cNvSpPr txBox="1"/>
      </xdr:nvSpPr>
      <xdr:spPr>
        <a:xfrm>
          <a:off x="19538919" y="0"/>
          <a:ext cx="7828335" cy="1870519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1626491</xdr:colOff>
      <xdr:row>35</xdr:row>
      <xdr:rowOff>89123</xdr:rowOff>
    </xdr:from>
    <xdr:to>
      <xdr:col>60</xdr:col>
      <xdr:colOff>233947</xdr:colOff>
      <xdr:row>45</xdr:row>
      <xdr:rowOff>155965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612C318-176B-4A48-B9E8-524778C599BC}"/>
            </a:ext>
          </a:extLst>
        </xdr:cNvPr>
        <xdr:cNvSpPr txBox="1"/>
      </xdr:nvSpPr>
      <xdr:spPr>
        <a:xfrm>
          <a:off x="15628643" y="11760262"/>
          <a:ext cx="9659671" cy="3089121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100"/>
        </a:p>
      </xdr:txBody>
    </xdr:sp>
    <xdr:clientData/>
  </xdr:twoCellAnchor>
  <xdr:twoCellAnchor editAs="oneCell">
    <xdr:from>
      <xdr:col>48</xdr:col>
      <xdr:colOff>427217</xdr:colOff>
      <xdr:row>35</xdr:row>
      <xdr:rowOff>262066</xdr:rowOff>
    </xdr:from>
    <xdr:to>
      <xdr:col>52</xdr:col>
      <xdr:colOff>458481</xdr:colOff>
      <xdr:row>44</xdr:row>
      <xdr:rowOff>106567</xdr:rowOff>
    </xdr:to>
    <xdr:pic>
      <xdr:nvPicPr>
        <xdr:cNvPr id="62" name="図 61">
          <a:extLst>
            <a:ext uri="{FF2B5EF4-FFF2-40B4-BE49-F238E27FC236}">
              <a16:creationId xmlns:a16="http://schemas.microsoft.com/office/drawing/2014/main" id="{47AC1AAF-17DB-4647-9D1C-9B260C87F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02217" y="11933205"/>
          <a:ext cx="2691834" cy="2577413"/>
        </a:xfrm>
        <a:prstGeom prst="rect">
          <a:avLst/>
        </a:prstGeom>
      </xdr:spPr>
    </xdr:pic>
    <xdr:clientData/>
  </xdr:twoCellAnchor>
  <xdr:twoCellAnchor>
    <xdr:from>
      <xdr:col>53</xdr:col>
      <xdr:colOff>165195</xdr:colOff>
      <xdr:row>0</xdr:row>
      <xdr:rowOff>59383</xdr:rowOff>
    </xdr:from>
    <xdr:to>
      <xdr:col>62</xdr:col>
      <xdr:colOff>659901</xdr:colOff>
      <xdr:row>4</xdr:row>
      <xdr:rowOff>298823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3965EA-4AA4-4740-A9FE-BEE24D202EDF}"/>
            </a:ext>
          </a:extLst>
        </xdr:cNvPr>
        <xdr:cNvSpPr txBox="1"/>
      </xdr:nvSpPr>
      <xdr:spPr>
        <a:xfrm>
          <a:off x="19608895" y="59383"/>
          <a:ext cx="6597056" cy="1661840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  <xdr:twoCellAnchor>
    <xdr:from>
      <xdr:col>53</xdr:col>
      <xdr:colOff>165193</xdr:colOff>
      <xdr:row>0</xdr:row>
      <xdr:rowOff>59382</xdr:rowOff>
    </xdr:from>
    <xdr:to>
      <xdr:col>65</xdr:col>
      <xdr:colOff>1052764</xdr:colOff>
      <xdr:row>8</xdr:row>
      <xdr:rowOff>116974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FB41675-F3AC-4D83-86A1-A67C11991268}"/>
            </a:ext>
          </a:extLst>
        </xdr:cNvPr>
        <xdr:cNvSpPr txBox="1"/>
      </xdr:nvSpPr>
      <xdr:spPr>
        <a:xfrm>
          <a:off x="19632956" y="59382"/>
          <a:ext cx="7755597" cy="2163118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助成金額がすべての弁当について</a:t>
          </a:r>
          <a:r>
            <a:rPr kumimoji="1" lang="en-US" altLang="ja-JP" sz="1400" b="1">
              <a:solidFill>
                <a:srgbClr val="FF0000"/>
              </a:solidFill>
              <a:latin typeface="+mn-ea"/>
              <a:ea typeface="+mn-ea"/>
            </a:rPr>
            <a:t>350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4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  <xdr:twoCellAnchor>
    <xdr:from>
      <xdr:col>37</xdr:col>
      <xdr:colOff>87156</xdr:colOff>
      <xdr:row>3</xdr:row>
      <xdr:rowOff>336176</xdr:rowOff>
    </xdr:from>
    <xdr:to>
      <xdr:col>48</xdr:col>
      <xdr:colOff>24901</xdr:colOff>
      <xdr:row>33</xdr:row>
      <xdr:rowOff>211667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558DA808-D589-483D-9790-6CBAAE21A290}"/>
            </a:ext>
          </a:extLst>
        </xdr:cNvPr>
        <xdr:cNvGrpSpPr/>
      </xdr:nvGrpSpPr>
      <xdr:grpSpPr>
        <a:xfrm>
          <a:off x="10343144" y="1399432"/>
          <a:ext cx="5468152" cy="9799212"/>
          <a:chOff x="11818571" y="-1988435"/>
          <a:chExt cx="5625905" cy="8020680"/>
        </a:xfrm>
      </xdr:grpSpPr>
      <xdr:cxnSp macro="">
        <xdr:nvCxnSpPr>
          <xdr:cNvPr id="6" name="直線矢印コネクタ 19">
            <a:extLst>
              <a:ext uri="{FF2B5EF4-FFF2-40B4-BE49-F238E27FC236}">
                <a16:creationId xmlns:a16="http://schemas.microsoft.com/office/drawing/2014/main" id="{F3DC9374-8738-0F15-1E43-213ACB1BDC78}"/>
              </a:ext>
            </a:extLst>
          </xdr:cNvPr>
          <xdr:cNvCxnSpPr/>
        </xdr:nvCxnSpPr>
        <xdr:spPr>
          <a:xfrm flipV="1">
            <a:off x="16312866" y="-1988435"/>
            <a:ext cx="19216" cy="5790489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F8F8AD8E-CBC0-D907-C997-1C3C1C4AD128}"/>
              </a:ext>
            </a:extLst>
          </xdr:cNvPr>
          <xdr:cNvSpPr txBox="1"/>
        </xdr:nvSpPr>
        <xdr:spPr bwMode="auto">
          <a:xfrm>
            <a:off x="11818571" y="3717017"/>
            <a:ext cx="5625905" cy="2315228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【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健康状態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】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必ず記載ください。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利用者の健康状態が良好・変化なしの場合は○を選択ください。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特記事項がなければ詳細欄への記載は不要です。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→ただし、体調や様子の変化等があった場合は右の詳細欄に記載ください。</a:t>
            </a:r>
          </a:p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【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本人体調・通院・欠食連絡等詳細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】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には、見守った際の状況を記載してください。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（健康状態が良好・変化なしの場合は記載不要です）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① 利用予定日にも関わらず利用しなかった場合には、その理由を記載してください。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② 決定食数を超えて利用した場合には、その理由を記載してください。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    また、事前に市に確認してください。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③ 体調の変化や言動の変化、ケアマネジャー等支援員と連絡を取った経緯があれば、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　記載してください。</a:t>
            </a:r>
          </a:p>
        </xdr:txBody>
      </xdr:sp>
    </xdr:grpSp>
    <xdr:clientData/>
  </xdr:twoCellAnchor>
  <xdr:twoCellAnchor>
    <xdr:from>
      <xdr:col>10</xdr:col>
      <xdr:colOff>54689</xdr:colOff>
      <xdr:row>0</xdr:row>
      <xdr:rowOff>230864</xdr:rowOff>
    </xdr:from>
    <xdr:to>
      <xdr:col>11</xdr:col>
      <xdr:colOff>240929</xdr:colOff>
      <xdr:row>1</xdr:row>
      <xdr:rowOff>349097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13DB139C-FCC6-451E-9D53-A962DA312F6A}"/>
            </a:ext>
          </a:extLst>
        </xdr:cNvPr>
        <xdr:cNvSpPr/>
      </xdr:nvSpPr>
      <xdr:spPr>
        <a:xfrm>
          <a:off x="2112411" y="230864"/>
          <a:ext cx="346999" cy="47190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</a:t>
          </a:r>
        </a:p>
      </xdr:txBody>
    </xdr:sp>
    <xdr:clientData/>
  </xdr:twoCellAnchor>
  <xdr:twoCellAnchor>
    <xdr:from>
      <xdr:col>21</xdr:col>
      <xdr:colOff>258160</xdr:colOff>
      <xdr:row>1</xdr:row>
      <xdr:rowOff>198750</xdr:rowOff>
    </xdr:from>
    <xdr:to>
      <xdr:col>22</xdr:col>
      <xdr:colOff>282164</xdr:colOff>
      <xdr:row>2</xdr:row>
      <xdr:rowOff>323008</xdr:rowOff>
    </xdr:to>
    <xdr:sp macro="" textlink="">
      <xdr:nvSpPr>
        <xdr:cNvPr id="9" name="円/楕円 7">
          <a:extLst>
            <a:ext uri="{FF2B5EF4-FFF2-40B4-BE49-F238E27FC236}">
              <a16:creationId xmlns:a16="http://schemas.microsoft.com/office/drawing/2014/main" id="{6D594667-747A-4EE6-8D77-1BB36E4BDC25}"/>
            </a:ext>
          </a:extLst>
        </xdr:cNvPr>
        <xdr:cNvSpPr/>
      </xdr:nvSpPr>
      <xdr:spPr>
        <a:xfrm>
          <a:off x="5563223" y="552421"/>
          <a:ext cx="337485" cy="477929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▼★</a:t>
          </a:r>
        </a:p>
      </xdr:txBody>
    </xdr:sp>
    <xdr:clientData/>
  </xdr:twoCellAnchor>
  <xdr:twoCellAnchor>
    <xdr:from>
      <xdr:col>27</xdr:col>
      <xdr:colOff>258158</xdr:colOff>
      <xdr:row>0</xdr:row>
      <xdr:rowOff>242076</xdr:rowOff>
    </xdr:from>
    <xdr:to>
      <xdr:col>28</xdr:col>
      <xdr:colOff>284368</xdr:colOff>
      <xdr:row>2</xdr:row>
      <xdr:rowOff>288</xdr:rowOff>
    </xdr:to>
    <xdr:sp macro="" textlink="">
      <xdr:nvSpPr>
        <xdr:cNvPr id="10" name="円/楕円 7">
          <a:extLst>
            <a:ext uri="{FF2B5EF4-FFF2-40B4-BE49-F238E27FC236}">
              <a16:creationId xmlns:a16="http://schemas.microsoft.com/office/drawing/2014/main" id="{B3C2615B-A585-4FD7-9645-F72021DFDA95}"/>
            </a:ext>
          </a:extLst>
        </xdr:cNvPr>
        <xdr:cNvSpPr/>
      </xdr:nvSpPr>
      <xdr:spPr>
        <a:xfrm>
          <a:off x="7444107" y="242076"/>
          <a:ext cx="339691" cy="46555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</a:t>
          </a:r>
        </a:p>
      </xdr:txBody>
    </xdr:sp>
    <xdr:clientData/>
  </xdr:twoCellAnchor>
  <xdr:twoCellAnchor>
    <xdr:from>
      <xdr:col>14</xdr:col>
      <xdr:colOff>280217</xdr:colOff>
      <xdr:row>0</xdr:row>
      <xdr:rowOff>127707</xdr:rowOff>
    </xdr:from>
    <xdr:to>
      <xdr:col>20</xdr:col>
      <xdr:colOff>297405</xdr:colOff>
      <xdr:row>2</xdr:row>
      <xdr:rowOff>60925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E817A86-4730-4F3D-9EB1-060FACB9B92E}"/>
            </a:ext>
          </a:extLst>
        </xdr:cNvPr>
        <xdr:cNvSpPr txBox="1"/>
      </xdr:nvSpPr>
      <xdr:spPr bwMode="auto">
        <a:xfrm>
          <a:off x="3390913" y="127707"/>
          <a:ext cx="1898074" cy="640560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　　ドロップダウンリストから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選択してください。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39</xdr:col>
      <xdr:colOff>307835</xdr:colOff>
      <xdr:row>1</xdr:row>
      <xdr:rowOff>352004</xdr:rowOff>
    </xdr:from>
    <xdr:to>
      <xdr:col>47</xdr:col>
      <xdr:colOff>562663</xdr:colOff>
      <xdr:row>7</xdr:row>
      <xdr:rowOff>317087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C262B4DB-EC2F-4759-B12E-6F6C2D52015C}"/>
            </a:ext>
          </a:extLst>
        </xdr:cNvPr>
        <xdr:cNvGrpSpPr/>
      </xdr:nvGrpSpPr>
      <xdr:grpSpPr>
        <a:xfrm>
          <a:off x="11184056" y="706423"/>
          <a:ext cx="3289537" cy="1382757"/>
          <a:chOff x="11399219" y="574979"/>
          <a:chExt cx="2748096" cy="1004409"/>
        </a:xfrm>
      </xdr:grpSpPr>
      <xdr:grpSp>
        <xdr:nvGrpSpPr>
          <xdr:cNvPr id="14" name="グループ化 7">
            <a:extLst>
              <a:ext uri="{FF2B5EF4-FFF2-40B4-BE49-F238E27FC236}">
                <a16:creationId xmlns:a16="http://schemas.microsoft.com/office/drawing/2014/main" id="{F76F7DA5-CAD6-B9F3-508C-0BCA87AEF420}"/>
              </a:ext>
            </a:extLst>
          </xdr:cNvPr>
          <xdr:cNvGrpSpPr>
            <a:grpSpLocks/>
          </xdr:cNvGrpSpPr>
        </xdr:nvGrpSpPr>
        <xdr:grpSpPr bwMode="auto">
          <a:xfrm>
            <a:off x="11964603" y="1003389"/>
            <a:ext cx="2182712" cy="575999"/>
            <a:chOff x="753595" y="1998147"/>
            <a:chExt cx="2889638" cy="314481"/>
          </a:xfrm>
        </xdr:grpSpPr>
        <xdr:sp macro="" textlink="">
          <xdr:nvSpPr>
            <xdr:cNvPr id="19" name="テキスト ボックス 18">
              <a:extLst>
                <a:ext uri="{FF2B5EF4-FFF2-40B4-BE49-F238E27FC236}">
                  <a16:creationId xmlns:a16="http://schemas.microsoft.com/office/drawing/2014/main" id="{40AEA246-1C8D-93C9-4DD8-3ED771A183CB}"/>
                </a:ext>
              </a:extLst>
            </xdr:cNvPr>
            <xdr:cNvSpPr txBox="1"/>
          </xdr:nvSpPr>
          <xdr:spPr>
            <a:xfrm>
              <a:off x="1423610" y="1998147"/>
              <a:ext cx="2219623" cy="314481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kumimoji="1"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西暦、月を入力してください。</a:t>
              </a:r>
              <a:endParaRPr kumimoji="1"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日付、曜日は自動計算で表示されます。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20" name="直線矢印コネクタ 19">
              <a:extLst>
                <a:ext uri="{FF2B5EF4-FFF2-40B4-BE49-F238E27FC236}">
                  <a16:creationId xmlns:a16="http://schemas.microsoft.com/office/drawing/2014/main" id="{06A15557-D9F8-7D65-DE99-D8894F938B0E}"/>
                </a:ext>
              </a:extLst>
            </xdr:cNvPr>
            <xdr:cNvCxnSpPr/>
          </xdr:nvCxnSpPr>
          <xdr:spPr>
            <a:xfrm flipH="1" flipV="1">
              <a:off x="753595" y="2109931"/>
              <a:ext cx="652342" cy="731"/>
            </a:xfrm>
            <a:prstGeom prst="straightConnector1">
              <a:avLst/>
            </a:prstGeom>
            <a:ln w="19050">
              <a:solidFill>
                <a:srgbClr val="FF0000"/>
              </a:solidFill>
              <a:prstDash val="dash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 fLocksText="0">
        <xdr:nvSpPr>
          <xdr:cNvPr id="15" name="正方形/長方形 23">
            <a:extLst>
              <a:ext uri="{FF2B5EF4-FFF2-40B4-BE49-F238E27FC236}">
                <a16:creationId xmlns:a16="http://schemas.microsoft.com/office/drawing/2014/main" id="{E19660EF-8291-97E4-F8CD-220826A85F27}"/>
              </a:ext>
            </a:extLst>
          </xdr:cNvPr>
          <xdr:cNvSpPr/>
        </xdr:nvSpPr>
        <xdr:spPr>
          <a:xfrm>
            <a:off x="11399219" y="574979"/>
            <a:ext cx="1984184" cy="24224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cxnSp macro="">
        <xdr:nvCxnSpPr>
          <xdr:cNvPr id="17" name="直線矢印コネクタ 26">
            <a:extLst>
              <a:ext uri="{FF2B5EF4-FFF2-40B4-BE49-F238E27FC236}">
                <a16:creationId xmlns:a16="http://schemas.microsoft.com/office/drawing/2014/main" id="{1D171FA8-7251-F25D-DADD-C908D4F86754}"/>
              </a:ext>
            </a:extLst>
          </xdr:cNvPr>
          <xdr:cNvCxnSpPr/>
        </xdr:nvCxnSpPr>
        <xdr:spPr bwMode="auto">
          <a:xfrm flipH="1" flipV="1">
            <a:off x="12732225" y="786839"/>
            <a:ext cx="0" cy="216498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39</xdr:col>
      <xdr:colOff>278436</xdr:colOff>
      <xdr:row>0</xdr:row>
      <xdr:rowOff>200950</xdr:rowOff>
    </xdr:from>
    <xdr:to>
      <xdr:col>40</xdr:col>
      <xdr:colOff>302439</xdr:colOff>
      <xdr:row>2</xdr:row>
      <xdr:rowOff>16076</xdr:rowOff>
    </xdr:to>
    <xdr:sp macro="" textlink="">
      <xdr:nvSpPr>
        <xdr:cNvPr id="21" name="円/楕円 7">
          <a:extLst>
            <a:ext uri="{FF2B5EF4-FFF2-40B4-BE49-F238E27FC236}">
              <a16:creationId xmlns:a16="http://schemas.microsoft.com/office/drawing/2014/main" id="{9EB9DA3E-E11E-48C3-8A18-EFB23C7B814E}"/>
            </a:ext>
          </a:extLst>
        </xdr:cNvPr>
        <xdr:cNvSpPr/>
      </xdr:nvSpPr>
      <xdr:spPr>
        <a:xfrm>
          <a:off x="11226158" y="200950"/>
          <a:ext cx="337484" cy="522468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</a:t>
          </a:r>
        </a:p>
      </xdr:txBody>
    </xdr:sp>
    <xdr:clientData/>
  </xdr:twoCellAnchor>
  <xdr:twoCellAnchor>
    <xdr:from>
      <xdr:col>12</xdr:col>
      <xdr:colOff>12453</xdr:colOff>
      <xdr:row>2</xdr:row>
      <xdr:rowOff>336176</xdr:rowOff>
    </xdr:from>
    <xdr:to>
      <xdr:col>42</xdr:col>
      <xdr:colOff>236570</xdr:colOff>
      <xdr:row>4</xdr:row>
      <xdr:rowOff>310618</xdr:rowOff>
    </xdr:to>
    <xdr:sp macro="" textlink="" fLocksText="0">
      <xdr:nvSpPr>
        <xdr:cNvPr id="22" name="正方形/長方形 4">
          <a:extLst>
            <a:ext uri="{FF2B5EF4-FFF2-40B4-BE49-F238E27FC236}">
              <a16:creationId xmlns:a16="http://schemas.microsoft.com/office/drawing/2014/main" id="{BD0113EF-8329-46EF-8D04-49B138658289}"/>
            </a:ext>
          </a:extLst>
        </xdr:cNvPr>
        <xdr:cNvSpPr/>
      </xdr:nvSpPr>
      <xdr:spPr>
        <a:xfrm>
          <a:off x="2482603" y="1047376"/>
          <a:ext cx="9558617" cy="685642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12</xdr:col>
      <xdr:colOff>0</xdr:colOff>
      <xdr:row>10</xdr:row>
      <xdr:rowOff>0</xdr:rowOff>
    </xdr:from>
    <xdr:to>
      <xdr:col>43</xdr:col>
      <xdr:colOff>30577</xdr:colOff>
      <xdr:row>11</xdr:row>
      <xdr:rowOff>19924</xdr:rowOff>
    </xdr:to>
    <xdr:sp macro="" textlink="" fLocksText="0">
      <xdr:nvSpPr>
        <xdr:cNvPr id="23" name="正方形/長方形 45">
          <a:extLst>
            <a:ext uri="{FF2B5EF4-FFF2-40B4-BE49-F238E27FC236}">
              <a16:creationId xmlns:a16="http://schemas.microsoft.com/office/drawing/2014/main" id="{A3C5E1F0-6132-464E-A72F-2F3E35D19FF3}"/>
            </a:ext>
          </a:extLst>
        </xdr:cNvPr>
        <xdr:cNvSpPr/>
      </xdr:nvSpPr>
      <xdr:spPr>
        <a:xfrm>
          <a:off x="2470150" y="2844800"/>
          <a:ext cx="9676227" cy="37552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3</xdr:col>
      <xdr:colOff>127786</xdr:colOff>
      <xdr:row>5</xdr:row>
      <xdr:rowOff>3563</xdr:rowOff>
    </xdr:from>
    <xdr:to>
      <xdr:col>10</xdr:col>
      <xdr:colOff>139386</xdr:colOff>
      <xdr:row>8</xdr:row>
      <xdr:rowOff>16076</xdr:rowOff>
    </xdr:to>
    <xdr:sp macro="" textlink="" fLocksText="0">
      <xdr:nvSpPr>
        <xdr:cNvPr id="24" name="正方形/長方形 33">
          <a:extLst>
            <a:ext uri="{FF2B5EF4-FFF2-40B4-BE49-F238E27FC236}">
              <a16:creationId xmlns:a16="http://schemas.microsoft.com/office/drawing/2014/main" id="{A301C123-74EB-4E35-A38B-4DA019DD8B0B}"/>
            </a:ext>
          </a:extLst>
        </xdr:cNvPr>
        <xdr:cNvSpPr/>
      </xdr:nvSpPr>
      <xdr:spPr>
        <a:xfrm>
          <a:off x="1068229" y="1771917"/>
          <a:ext cx="1128879" cy="36618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</xdr:col>
      <xdr:colOff>506393</xdr:colOff>
      <xdr:row>7</xdr:row>
      <xdr:rowOff>217026</xdr:rowOff>
    </xdr:from>
    <xdr:to>
      <xdr:col>3</xdr:col>
      <xdr:colOff>135824</xdr:colOff>
      <xdr:row>7</xdr:row>
      <xdr:rowOff>225840</xdr:rowOff>
    </xdr:to>
    <xdr:cxnSp macro="">
      <xdr:nvCxnSpPr>
        <xdr:cNvPr id="27" name="直線矢印コネクタ 60">
          <a:extLst>
            <a:ext uri="{FF2B5EF4-FFF2-40B4-BE49-F238E27FC236}">
              <a16:creationId xmlns:a16="http://schemas.microsoft.com/office/drawing/2014/main" id="{196C9163-9ACA-4D99-8A7D-6F3F7664B50D}"/>
            </a:ext>
          </a:extLst>
        </xdr:cNvPr>
        <xdr:cNvCxnSpPr/>
      </xdr:nvCxnSpPr>
      <xdr:spPr bwMode="auto">
        <a:xfrm>
          <a:off x="699304" y="1985380"/>
          <a:ext cx="376963" cy="8814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226306</xdr:colOff>
      <xdr:row>7</xdr:row>
      <xdr:rowOff>36918</xdr:rowOff>
    </xdr:from>
    <xdr:to>
      <xdr:col>41</xdr:col>
      <xdr:colOff>295182</xdr:colOff>
      <xdr:row>15</xdr:row>
      <xdr:rowOff>44955</xdr:rowOff>
    </xdr:to>
    <xdr:grpSp>
      <xdr:nvGrpSpPr>
        <xdr:cNvPr id="28" name="グループ化 27">
          <a:extLst>
            <a:ext uri="{FF2B5EF4-FFF2-40B4-BE49-F238E27FC236}">
              <a16:creationId xmlns:a16="http://schemas.microsoft.com/office/drawing/2014/main" id="{3A06107F-4613-4FBF-8E1C-16F4B3529CDF}"/>
            </a:ext>
          </a:extLst>
        </xdr:cNvPr>
        <xdr:cNvGrpSpPr/>
      </xdr:nvGrpSpPr>
      <xdr:grpSpPr>
        <a:xfrm>
          <a:off x="2729387" y="1809011"/>
          <a:ext cx="9062248" cy="2843386"/>
          <a:chOff x="2656800" y="1444626"/>
          <a:chExt cx="9011175" cy="2316996"/>
        </a:xfrm>
      </xdr:grpSpPr>
      <xdr:cxnSp macro="">
        <xdr:nvCxnSpPr>
          <xdr:cNvPr id="29" name="直線矢印コネクタ 46">
            <a:extLst>
              <a:ext uri="{FF2B5EF4-FFF2-40B4-BE49-F238E27FC236}">
                <a16:creationId xmlns:a16="http://schemas.microsoft.com/office/drawing/2014/main" id="{33F26082-2AD9-F2DB-4116-04E3F3E8C3FB}"/>
              </a:ext>
            </a:extLst>
          </xdr:cNvPr>
          <xdr:cNvCxnSpPr/>
        </xdr:nvCxnSpPr>
        <xdr:spPr bwMode="auto">
          <a:xfrm flipV="1">
            <a:off x="2862619" y="2635249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0" name="テキスト ボックス 29">
            <a:extLst>
              <a:ext uri="{FF2B5EF4-FFF2-40B4-BE49-F238E27FC236}">
                <a16:creationId xmlns:a16="http://schemas.microsoft.com/office/drawing/2014/main" id="{CE852BE5-02B3-0CBD-4091-F99A3E13B1B0}"/>
              </a:ext>
            </a:extLst>
          </xdr:cNvPr>
          <xdr:cNvSpPr txBox="1"/>
        </xdr:nvSpPr>
        <xdr:spPr bwMode="auto">
          <a:xfrm>
            <a:off x="2656800" y="2882083"/>
            <a:ext cx="8387518" cy="879539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・配達を行わない日は「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空欄」</a:t>
            </a:r>
            <a:r>
              <a:rPr kumimoji="1" lang="ja-JP" altLang="en-US" sz="1100" b="0" u="none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、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配食実施日には「 </a:t>
            </a:r>
            <a:r>
              <a:rPr kumimoji="1" lang="en-US" altLang="ja-JP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/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」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を入力してください。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・当日キャンセル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があった場合は、見守り分の助成金の請求として、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実施地区市街地→「市」、小川・久之浜大久地区→「小・久」、遠野・三和地区→「遠・三」　、田人・川前地区→「田・川」を入力してください。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（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※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それぞれ　▼　ドロップダウンリストから選択）</a:t>
            </a:r>
          </a:p>
        </xdr:txBody>
      </xdr:sp>
      <xdr:sp macro="" textlink="" fLocksText="0">
        <xdr:nvSpPr>
          <xdr:cNvPr id="31" name="四角形吹き出し 27">
            <a:extLst>
              <a:ext uri="{FF2B5EF4-FFF2-40B4-BE49-F238E27FC236}">
                <a16:creationId xmlns:a16="http://schemas.microsoft.com/office/drawing/2014/main" id="{FBB08123-7E25-1C07-39D2-0A2251F9FA9B}"/>
              </a:ext>
            </a:extLst>
          </xdr:cNvPr>
          <xdr:cNvSpPr/>
        </xdr:nvSpPr>
        <xdr:spPr>
          <a:xfrm>
            <a:off x="8928554" y="1444626"/>
            <a:ext cx="2739421" cy="538226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sp macro="" textlink="" fLocksText="0">
        <xdr:nvSpPr>
          <xdr:cNvPr id="32" name="四角形吹き出し 27">
            <a:extLst>
              <a:ext uri="{FF2B5EF4-FFF2-40B4-BE49-F238E27FC236}">
                <a16:creationId xmlns:a16="http://schemas.microsoft.com/office/drawing/2014/main" id="{C6B6F2D7-35A3-3091-9A8E-2081CE396302}"/>
              </a:ext>
            </a:extLst>
          </xdr:cNvPr>
          <xdr:cNvSpPr/>
        </xdr:nvSpPr>
        <xdr:spPr>
          <a:xfrm>
            <a:off x="5175250" y="1992155"/>
            <a:ext cx="317501" cy="561742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cxnSp macro="">
        <xdr:nvCxnSpPr>
          <xdr:cNvPr id="33" name="直線矢印コネクタ 32">
            <a:extLst>
              <a:ext uri="{FF2B5EF4-FFF2-40B4-BE49-F238E27FC236}">
                <a16:creationId xmlns:a16="http://schemas.microsoft.com/office/drawing/2014/main" id="{5828FCA4-9935-8700-F2DF-8D9835DFCA3E}"/>
              </a:ext>
            </a:extLst>
          </xdr:cNvPr>
          <xdr:cNvCxnSpPr/>
        </xdr:nvCxnSpPr>
        <xdr:spPr bwMode="auto">
          <a:xfrm flipV="1">
            <a:off x="9969500" y="2024063"/>
            <a:ext cx="0" cy="93600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4" name="直線矢印コネクタ 46">
            <a:extLst>
              <a:ext uri="{FF2B5EF4-FFF2-40B4-BE49-F238E27FC236}">
                <a16:creationId xmlns:a16="http://schemas.microsoft.com/office/drawing/2014/main" id="{C692DE2D-4F73-2C83-89F7-DD39A9B58C24}"/>
              </a:ext>
            </a:extLst>
          </xdr:cNvPr>
          <xdr:cNvCxnSpPr/>
        </xdr:nvCxnSpPr>
        <xdr:spPr bwMode="auto">
          <a:xfrm flipV="1">
            <a:off x="5335588" y="2613025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43</xdr:col>
      <xdr:colOff>0</xdr:colOff>
      <xdr:row>11</xdr:row>
      <xdr:rowOff>0</xdr:rowOff>
    </xdr:from>
    <xdr:to>
      <xdr:col>46</xdr:col>
      <xdr:colOff>37353</xdr:colOff>
      <xdr:row>14</xdr:row>
      <xdr:rowOff>336176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BF630E6C-E97C-4850-BD60-485886F54205}"/>
            </a:ext>
          </a:extLst>
        </xdr:cNvPr>
        <xdr:cNvGrpSpPr/>
      </xdr:nvGrpSpPr>
      <xdr:grpSpPr>
        <a:xfrm>
          <a:off x="12116686" y="3189767"/>
          <a:ext cx="1388574" cy="1399432"/>
          <a:chOff x="11966686" y="2703932"/>
          <a:chExt cx="1814804" cy="1181054"/>
        </a:xfrm>
      </xdr:grpSpPr>
      <xdr:grpSp>
        <xdr:nvGrpSpPr>
          <xdr:cNvPr id="36" name="グループ化 35">
            <a:extLst>
              <a:ext uri="{FF2B5EF4-FFF2-40B4-BE49-F238E27FC236}">
                <a16:creationId xmlns:a16="http://schemas.microsoft.com/office/drawing/2014/main" id="{89D2D108-9B58-7632-DABE-8E7AAE8B94DD}"/>
              </a:ext>
            </a:extLst>
          </xdr:cNvPr>
          <xdr:cNvGrpSpPr/>
        </xdr:nvGrpSpPr>
        <xdr:grpSpPr>
          <a:xfrm>
            <a:off x="11966686" y="3284621"/>
            <a:ext cx="1814804" cy="600365"/>
            <a:chOff x="10712561" y="3276683"/>
            <a:chExt cx="1814804" cy="600365"/>
          </a:xfrm>
        </xdr:grpSpPr>
        <xdr:sp macro="" textlink="" fLocksText="0">
          <xdr:nvSpPr>
            <xdr:cNvPr id="38" name="四角形吹き出し 27">
              <a:extLst>
                <a:ext uri="{FF2B5EF4-FFF2-40B4-BE49-F238E27FC236}">
                  <a16:creationId xmlns:a16="http://schemas.microsoft.com/office/drawing/2014/main" id="{180240E8-840A-E148-363B-460395BC069D}"/>
                </a:ext>
              </a:extLst>
            </xdr:cNvPr>
            <xdr:cNvSpPr/>
          </xdr:nvSpPr>
          <xdr:spPr>
            <a:xfrm>
              <a:off x="10712561" y="3536198"/>
              <a:ext cx="1814804" cy="340850"/>
            </a:xfrm>
            <a:prstGeom prst="wedgeRectCallout">
              <a:avLst>
                <a:gd name="adj1" fmla="val 25263"/>
                <a:gd name="adj2" fmla="val -27003"/>
              </a:avLst>
            </a:prstGeom>
            <a:solidFill>
              <a:schemeClr val="bg1"/>
            </a:solidFill>
            <a:ln w="190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bg1"/>
            </a:fontRef>
          </xdr:style>
          <xdr:txBody>
            <a:bodyPr vertOverflow="clip" horzOverflow="clip" lIns="91440" tIns="45720" rIns="91440" bIns="45720" anchor="ctr"/>
            <a:lstStyle/>
            <a:p>
              <a:pPr algn="ctr"/>
              <a:r>
                <a:rPr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自動集計されます。</a:t>
              </a:r>
            </a:p>
          </xdr:txBody>
        </xdr:sp>
        <xdr:cxnSp macro="">
          <xdr:nvCxnSpPr>
            <xdr:cNvPr id="39" name="直線矢印コネクタ 46">
              <a:extLst>
                <a:ext uri="{FF2B5EF4-FFF2-40B4-BE49-F238E27FC236}">
                  <a16:creationId xmlns:a16="http://schemas.microsoft.com/office/drawing/2014/main" id="{BF0FC30F-15E0-44C3-FABC-02C471B9B967}"/>
                </a:ext>
              </a:extLst>
            </xdr:cNvPr>
            <xdr:cNvCxnSpPr/>
          </xdr:nvCxnSpPr>
          <xdr:spPr bwMode="auto">
            <a:xfrm flipV="1">
              <a:off x="11473211" y="3276683"/>
              <a:ext cx="0" cy="25200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7" name="テキスト ボックス 36">
            <a:extLst>
              <a:ext uri="{FF2B5EF4-FFF2-40B4-BE49-F238E27FC236}">
                <a16:creationId xmlns:a16="http://schemas.microsoft.com/office/drawing/2014/main" id="{2600CCEB-AD4A-AD3E-9967-4F559F48B710}"/>
              </a:ext>
            </a:extLst>
          </xdr:cNvPr>
          <xdr:cNvSpPr txBox="1"/>
        </xdr:nvSpPr>
        <xdr:spPr bwMode="auto">
          <a:xfrm>
            <a:off x="11976913" y="2703932"/>
            <a:ext cx="1783791" cy="576000"/>
          </a:xfrm>
          <a:prstGeom prst="rect">
            <a:avLst/>
          </a:prstGeom>
          <a:noFill/>
          <a:ln w="28575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1</xdr:col>
      <xdr:colOff>32152</xdr:colOff>
      <xdr:row>22</xdr:row>
      <xdr:rowOff>9034</xdr:rowOff>
    </xdr:from>
    <xdr:to>
      <xdr:col>12</xdr:col>
      <xdr:colOff>64304</xdr:colOff>
      <xdr:row>24</xdr:row>
      <xdr:rowOff>353670</xdr:rowOff>
    </xdr:to>
    <xdr:grpSp>
      <xdr:nvGrpSpPr>
        <xdr:cNvPr id="40" name="グループ化 39">
          <a:extLst>
            <a:ext uri="{FF2B5EF4-FFF2-40B4-BE49-F238E27FC236}">
              <a16:creationId xmlns:a16="http://schemas.microsoft.com/office/drawing/2014/main" id="{DF5C5E24-C5E9-4318-B6A4-1509A09A00B3}"/>
            </a:ext>
          </a:extLst>
        </xdr:cNvPr>
        <xdr:cNvGrpSpPr/>
      </xdr:nvGrpSpPr>
      <xdr:grpSpPr>
        <a:xfrm>
          <a:off x="224129" y="7097406"/>
          <a:ext cx="2343256" cy="1053473"/>
          <a:chOff x="264723" y="5258667"/>
          <a:chExt cx="2282433" cy="860811"/>
        </a:xfrm>
      </xdr:grpSpPr>
      <xdr:sp macro="" textlink="" fLocksText="0">
        <xdr:nvSpPr>
          <xdr:cNvPr id="41" name="正方形/長方形 29">
            <a:extLst>
              <a:ext uri="{FF2B5EF4-FFF2-40B4-BE49-F238E27FC236}">
                <a16:creationId xmlns:a16="http://schemas.microsoft.com/office/drawing/2014/main" id="{3A7D639D-D0BF-2E5F-171F-FA05B3BDF2F2}"/>
              </a:ext>
            </a:extLst>
          </xdr:cNvPr>
          <xdr:cNvSpPr/>
        </xdr:nvSpPr>
        <xdr:spPr>
          <a:xfrm>
            <a:off x="264723" y="5258667"/>
            <a:ext cx="544940" cy="28575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42" name="グループ化 5">
            <a:extLst>
              <a:ext uri="{FF2B5EF4-FFF2-40B4-BE49-F238E27FC236}">
                <a16:creationId xmlns:a16="http://schemas.microsoft.com/office/drawing/2014/main" id="{A897B9D4-919F-095D-60A3-61063E0BC813}"/>
              </a:ext>
            </a:extLst>
          </xdr:cNvPr>
          <xdr:cNvGrpSpPr>
            <a:grpSpLocks/>
          </xdr:cNvGrpSpPr>
        </xdr:nvGrpSpPr>
        <xdr:grpSpPr bwMode="auto">
          <a:xfrm>
            <a:off x="304611" y="5532621"/>
            <a:ext cx="2242545" cy="586857"/>
            <a:chOff x="303097" y="4677640"/>
            <a:chExt cx="2474368" cy="585411"/>
          </a:xfrm>
        </xdr:grpSpPr>
        <xdr:sp macro="" textlink="">
          <xdr:nvSpPr>
            <xdr:cNvPr id="43" name="テキスト ボックス 42">
              <a:extLst>
                <a:ext uri="{FF2B5EF4-FFF2-40B4-BE49-F238E27FC236}">
                  <a16:creationId xmlns:a16="http://schemas.microsoft.com/office/drawing/2014/main" id="{C0E1B0C5-03F5-3287-B1D7-E5338BBF8A77}"/>
                </a:ext>
              </a:extLst>
            </xdr:cNvPr>
            <xdr:cNvSpPr txBox="1"/>
          </xdr:nvSpPr>
          <xdr:spPr>
            <a:xfrm>
              <a:off x="303097" y="4958327"/>
              <a:ext cx="2474368" cy="304724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生年月日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のみ入力してください。</a:t>
              </a:r>
            </a:p>
          </xdr:txBody>
        </xdr:sp>
        <xdr:cxnSp macro="">
          <xdr:nvCxnSpPr>
            <xdr:cNvPr id="44" name="直線矢印コネクタ 43">
              <a:extLst>
                <a:ext uri="{FF2B5EF4-FFF2-40B4-BE49-F238E27FC236}">
                  <a16:creationId xmlns:a16="http://schemas.microsoft.com/office/drawing/2014/main" id="{71CBAEE8-379C-07F4-8ABD-768E40DC6610}"/>
                </a:ext>
              </a:extLst>
            </xdr:cNvPr>
            <xdr:cNvCxnSpPr/>
          </xdr:nvCxnSpPr>
          <xdr:spPr>
            <a:xfrm flipH="1" flipV="1">
              <a:off x="516525" y="4677640"/>
              <a:ext cx="3984" cy="244237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</xdr:col>
      <xdr:colOff>112058</xdr:colOff>
      <xdr:row>15</xdr:row>
      <xdr:rowOff>81168</xdr:rowOff>
    </xdr:from>
    <xdr:to>
      <xdr:col>22</xdr:col>
      <xdr:colOff>152722</xdr:colOff>
      <xdr:row>17</xdr:row>
      <xdr:rowOff>192912</xdr:rowOff>
    </xdr:to>
    <xdr:sp macro="" textlink="" fLocksText="0">
      <xdr:nvSpPr>
        <xdr:cNvPr id="45" name="四角形吹き出し 11">
          <a:extLst>
            <a:ext uri="{FF2B5EF4-FFF2-40B4-BE49-F238E27FC236}">
              <a16:creationId xmlns:a16="http://schemas.microsoft.com/office/drawing/2014/main" id="{481B7F75-980E-4A76-8AB1-751F94CA4745}"/>
            </a:ext>
          </a:extLst>
        </xdr:cNvPr>
        <xdr:cNvSpPr/>
      </xdr:nvSpPr>
      <xdr:spPr>
        <a:xfrm>
          <a:off x="899780" y="4678890"/>
          <a:ext cx="4871486" cy="819085"/>
        </a:xfrm>
        <a:prstGeom prst="wedgeRectCallout">
          <a:avLst>
            <a:gd name="adj1" fmla="val -25321"/>
            <a:gd name="adj2" fmla="val -36871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l">
            <a:lnSpc>
              <a:spcPts val="1000"/>
            </a:lnSpc>
          </a:pPr>
          <a:r>
            <a:rPr lang="ja-JP" altLang="en-US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配食利用曜日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を選択してください。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</a:t>
          </a: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▼　 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ドロップダウンリストから選択）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1000"/>
            </a:lnSpc>
          </a:pP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900"/>
            </a:lnSpc>
          </a:pP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右側の配食予定日（上段当該曜日）に自動的に ○ がセットされます。</a:t>
          </a:r>
        </a:p>
      </xdr:txBody>
    </xdr:sp>
    <xdr:clientData/>
  </xdr:twoCellAnchor>
  <xdr:twoCellAnchor>
    <xdr:from>
      <xdr:col>1</xdr:col>
      <xdr:colOff>498355</xdr:colOff>
      <xdr:row>7</xdr:row>
      <xdr:rowOff>233102</xdr:rowOff>
    </xdr:from>
    <xdr:to>
      <xdr:col>1</xdr:col>
      <xdr:colOff>522469</xdr:colOff>
      <xdr:row>15</xdr:row>
      <xdr:rowOff>289367</xdr:rowOff>
    </xdr:to>
    <xdr:cxnSp macro="">
      <xdr:nvCxnSpPr>
        <xdr:cNvPr id="46" name="直線コネクタ 58">
          <a:extLst>
            <a:ext uri="{FF2B5EF4-FFF2-40B4-BE49-F238E27FC236}">
              <a16:creationId xmlns:a16="http://schemas.microsoft.com/office/drawing/2014/main" id="{2A0260B6-5C16-49D0-9F1C-E1AD4A7BE215}"/>
            </a:ext>
          </a:extLst>
        </xdr:cNvPr>
        <xdr:cNvCxnSpPr/>
      </xdr:nvCxnSpPr>
      <xdr:spPr>
        <a:xfrm flipH="1">
          <a:off x="691266" y="2001456"/>
          <a:ext cx="24114" cy="2885633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474241</xdr:colOff>
      <xdr:row>15</xdr:row>
      <xdr:rowOff>296931</xdr:rowOff>
    </xdr:from>
    <xdr:to>
      <xdr:col>3</xdr:col>
      <xdr:colOff>7307</xdr:colOff>
      <xdr:row>15</xdr:row>
      <xdr:rowOff>305443</xdr:rowOff>
    </xdr:to>
    <xdr:cxnSp macro="">
      <xdr:nvCxnSpPr>
        <xdr:cNvPr id="47" name="直線コネクタ 67">
          <a:extLst>
            <a:ext uri="{FF2B5EF4-FFF2-40B4-BE49-F238E27FC236}">
              <a16:creationId xmlns:a16="http://schemas.microsoft.com/office/drawing/2014/main" id="{EACF5765-688F-43EC-BE90-52C50E797BF7}"/>
            </a:ext>
          </a:extLst>
        </xdr:cNvPr>
        <xdr:cNvCxnSpPr/>
      </xdr:nvCxnSpPr>
      <xdr:spPr>
        <a:xfrm flipH="1">
          <a:off x="667152" y="4894653"/>
          <a:ext cx="280598" cy="8512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265432</xdr:colOff>
      <xdr:row>28</xdr:row>
      <xdr:rowOff>273214</xdr:rowOff>
    </xdr:from>
    <xdr:to>
      <xdr:col>1</xdr:col>
      <xdr:colOff>450596</xdr:colOff>
      <xdr:row>35</xdr:row>
      <xdr:rowOff>112076</xdr:rowOff>
    </xdr:to>
    <xdr:sp macro="" textlink="" fLocksText="0">
      <xdr:nvSpPr>
        <xdr:cNvPr id="48" name="下矢印 2">
          <a:extLst>
            <a:ext uri="{FF2B5EF4-FFF2-40B4-BE49-F238E27FC236}">
              <a16:creationId xmlns:a16="http://schemas.microsoft.com/office/drawing/2014/main" id="{9071392C-C382-4DC1-BBAB-3D3800E51084}"/>
            </a:ext>
          </a:extLst>
        </xdr:cNvPr>
        <xdr:cNvSpPr/>
      </xdr:nvSpPr>
      <xdr:spPr>
        <a:xfrm>
          <a:off x="453046" y="9466282"/>
          <a:ext cx="185164" cy="2313919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3</xdr:col>
      <xdr:colOff>34829</xdr:colOff>
      <xdr:row>31</xdr:row>
      <xdr:rowOff>139732</xdr:rowOff>
    </xdr:from>
    <xdr:to>
      <xdr:col>18</xdr:col>
      <xdr:colOff>304965</xdr:colOff>
      <xdr:row>32</xdr:row>
      <xdr:rowOff>146029</xdr:rowOff>
    </xdr:to>
    <xdr:sp macro="" textlink="">
      <xdr:nvSpPr>
        <xdr:cNvPr id="49" name="テキスト ボックス 12">
          <a:extLst>
            <a:ext uri="{FF2B5EF4-FFF2-40B4-BE49-F238E27FC236}">
              <a16:creationId xmlns:a16="http://schemas.microsoft.com/office/drawing/2014/main" id="{BD5B8AD6-A90F-42F0-99D0-B5C4E7D9C234}"/>
            </a:ext>
          </a:extLst>
        </xdr:cNvPr>
        <xdr:cNvSpPr txBox="1"/>
      </xdr:nvSpPr>
      <xdr:spPr>
        <a:xfrm>
          <a:off x="975272" y="10396188"/>
          <a:ext cx="3694313" cy="359968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新規利用者は既存の利用者の下に順次追加していきます。</a:t>
          </a:r>
        </a:p>
      </xdr:txBody>
    </xdr:sp>
    <xdr:clientData/>
  </xdr:twoCellAnchor>
  <xdr:twoCellAnchor>
    <xdr:from>
      <xdr:col>1</xdr:col>
      <xdr:colOff>426013</xdr:colOff>
      <xdr:row>31</xdr:row>
      <xdr:rowOff>168797</xdr:rowOff>
    </xdr:from>
    <xdr:to>
      <xdr:col>3</xdr:col>
      <xdr:colOff>34829</xdr:colOff>
      <xdr:row>31</xdr:row>
      <xdr:rowOff>319716</xdr:rowOff>
    </xdr:to>
    <xdr:cxnSp macro="">
      <xdr:nvCxnSpPr>
        <xdr:cNvPr id="50" name="直線矢印コネクタ 14">
          <a:extLst>
            <a:ext uri="{FF2B5EF4-FFF2-40B4-BE49-F238E27FC236}">
              <a16:creationId xmlns:a16="http://schemas.microsoft.com/office/drawing/2014/main" id="{C67334DC-120C-4EC1-AF45-A74CBCC8AEB8}"/>
            </a:ext>
          </a:extLst>
        </xdr:cNvPr>
        <xdr:cNvCxnSpPr>
          <a:stCxn id="49" idx="1"/>
        </xdr:cNvCxnSpPr>
      </xdr:nvCxnSpPr>
      <xdr:spPr>
        <a:xfrm flipH="1" flipV="1">
          <a:off x="618924" y="10425253"/>
          <a:ext cx="356348" cy="150919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148624</xdr:colOff>
      <xdr:row>18</xdr:row>
      <xdr:rowOff>2989</xdr:rowOff>
    </xdr:from>
    <xdr:to>
      <xdr:col>16</xdr:col>
      <xdr:colOff>48227</xdr:colOff>
      <xdr:row>21</xdr:row>
      <xdr:rowOff>80379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C03C7777-CC01-47E6-8086-EC6FB642ED66}"/>
            </a:ext>
          </a:extLst>
        </xdr:cNvPr>
        <xdr:cNvGrpSpPr/>
      </xdr:nvGrpSpPr>
      <xdr:grpSpPr>
        <a:xfrm>
          <a:off x="1573682" y="5673687"/>
          <a:ext cx="2218092" cy="1140645"/>
          <a:chOff x="1476638" y="4352872"/>
          <a:chExt cx="2192925" cy="945755"/>
        </a:xfrm>
      </xdr:grpSpPr>
      <xdr:sp macro="" textlink="" fLocksText="0">
        <xdr:nvSpPr>
          <xdr:cNvPr id="52" name="正方形/長方形 44">
            <a:extLst>
              <a:ext uri="{FF2B5EF4-FFF2-40B4-BE49-F238E27FC236}">
                <a16:creationId xmlns:a16="http://schemas.microsoft.com/office/drawing/2014/main" id="{0ECBEE29-BD4C-8848-633E-FE6F2F984B85}"/>
              </a:ext>
            </a:extLst>
          </xdr:cNvPr>
          <xdr:cNvSpPr/>
        </xdr:nvSpPr>
        <xdr:spPr>
          <a:xfrm>
            <a:off x="1492304" y="4352872"/>
            <a:ext cx="876619" cy="313155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53" name="グループ化 7">
            <a:extLst>
              <a:ext uri="{FF2B5EF4-FFF2-40B4-BE49-F238E27FC236}">
                <a16:creationId xmlns:a16="http://schemas.microsoft.com/office/drawing/2014/main" id="{04A53C08-DCC8-235B-C532-02EDEE9B83F4}"/>
              </a:ext>
            </a:extLst>
          </xdr:cNvPr>
          <xdr:cNvGrpSpPr>
            <a:grpSpLocks/>
          </xdr:cNvGrpSpPr>
        </xdr:nvGrpSpPr>
        <xdr:grpSpPr bwMode="auto">
          <a:xfrm>
            <a:off x="1476638" y="4635718"/>
            <a:ext cx="2192925" cy="662909"/>
            <a:chOff x="1725819" y="3827443"/>
            <a:chExt cx="2397060" cy="666126"/>
          </a:xfrm>
        </xdr:grpSpPr>
        <xdr:sp macro="" textlink="">
          <xdr:nvSpPr>
            <xdr:cNvPr id="54" name="テキスト ボックス 53">
              <a:extLst>
                <a:ext uri="{FF2B5EF4-FFF2-40B4-BE49-F238E27FC236}">
                  <a16:creationId xmlns:a16="http://schemas.microsoft.com/office/drawing/2014/main" id="{AB83813A-E8F7-33D5-9706-51EA045F7875}"/>
                </a:ext>
              </a:extLst>
            </xdr:cNvPr>
            <xdr:cNvSpPr txBox="1"/>
          </xdr:nvSpPr>
          <xdr:spPr>
            <a:xfrm>
              <a:off x="1725819" y="4153404"/>
              <a:ext cx="2397060" cy="340165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配食開始日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を入力してください。</a:t>
              </a:r>
            </a:p>
          </xdr:txBody>
        </xdr:sp>
        <xdr:cxnSp macro="">
          <xdr:nvCxnSpPr>
            <xdr:cNvPr id="55" name="直線矢印コネクタ 54">
              <a:extLst>
                <a:ext uri="{FF2B5EF4-FFF2-40B4-BE49-F238E27FC236}">
                  <a16:creationId xmlns:a16="http://schemas.microsoft.com/office/drawing/2014/main" id="{C8B13A29-C954-5870-3CC7-C2E8C6B580CA}"/>
                </a:ext>
              </a:extLst>
            </xdr:cNvPr>
            <xdr:cNvCxnSpPr/>
          </xdr:nvCxnSpPr>
          <xdr:spPr>
            <a:xfrm flipV="1">
              <a:off x="2016314" y="3827443"/>
              <a:ext cx="11908" cy="290358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11</xdr:col>
      <xdr:colOff>24013</xdr:colOff>
      <xdr:row>7</xdr:row>
      <xdr:rowOff>40190</xdr:rowOff>
    </xdr:from>
    <xdr:to>
      <xdr:col>12</xdr:col>
      <xdr:colOff>0</xdr:colOff>
      <xdr:row>7</xdr:row>
      <xdr:rowOff>321520</xdr:rowOff>
    </xdr:to>
    <xdr:sp macro="" textlink="" fLocksText="0">
      <xdr:nvSpPr>
        <xdr:cNvPr id="56" name="正方形/長方形 34">
          <a:extLst>
            <a:ext uri="{FF2B5EF4-FFF2-40B4-BE49-F238E27FC236}">
              <a16:creationId xmlns:a16="http://schemas.microsoft.com/office/drawing/2014/main" id="{C6170F20-1CBE-4A49-8A62-731C07B29832}"/>
            </a:ext>
          </a:extLst>
        </xdr:cNvPr>
        <xdr:cNvSpPr/>
      </xdr:nvSpPr>
      <xdr:spPr>
        <a:xfrm>
          <a:off x="2242494" y="1808544"/>
          <a:ext cx="241240" cy="28133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48</xdr:col>
      <xdr:colOff>299794</xdr:colOff>
      <xdr:row>21</xdr:row>
      <xdr:rowOff>28639</xdr:rowOff>
    </xdr:from>
    <xdr:to>
      <xdr:col>53</xdr:col>
      <xdr:colOff>82317</xdr:colOff>
      <xdr:row>30</xdr:row>
      <xdr:rowOff>141110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0E4F5C7F-4346-4EE1-B375-EECFEAFF63EB}"/>
            </a:ext>
          </a:extLst>
        </xdr:cNvPr>
        <xdr:cNvGrpSpPr/>
      </xdr:nvGrpSpPr>
      <xdr:grpSpPr>
        <a:xfrm>
          <a:off x="16086189" y="6762592"/>
          <a:ext cx="3201186" cy="3302239"/>
          <a:chOff x="12122320" y="2641772"/>
          <a:chExt cx="2133388" cy="2797800"/>
        </a:xfrm>
      </xdr:grpSpPr>
      <xdr:grpSp>
        <xdr:nvGrpSpPr>
          <xdr:cNvPr id="58" name="グループ化 57">
            <a:extLst>
              <a:ext uri="{FF2B5EF4-FFF2-40B4-BE49-F238E27FC236}">
                <a16:creationId xmlns:a16="http://schemas.microsoft.com/office/drawing/2014/main" id="{FBA35551-C563-100C-F855-ADA29858DA61}"/>
              </a:ext>
            </a:extLst>
          </xdr:cNvPr>
          <xdr:cNvGrpSpPr/>
        </xdr:nvGrpSpPr>
        <xdr:grpSpPr>
          <a:xfrm>
            <a:off x="12122320" y="3263901"/>
            <a:ext cx="2133388" cy="2175671"/>
            <a:chOff x="10868195" y="3255963"/>
            <a:chExt cx="2133388" cy="2175671"/>
          </a:xfrm>
        </xdr:grpSpPr>
        <xdr:sp macro="" textlink="" fLocksText="0">
          <xdr:nvSpPr>
            <xdr:cNvPr id="60" name="四角形吹き出し 27">
              <a:extLst>
                <a:ext uri="{FF2B5EF4-FFF2-40B4-BE49-F238E27FC236}">
                  <a16:creationId xmlns:a16="http://schemas.microsoft.com/office/drawing/2014/main" id="{D447C197-45ED-0D1D-EAC0-E48C28DC0729}"/>
                </a:ext>
              </a:extLst>
            </xdr:cNvPr>
            <xdr:cNvSpPr/>
          </xdr:nvSpPr>
          <xdr:spPr>
            <a:xfrm>
              <a:off x="10868195" y="3546556"/>
              <a:ext cx="2133388" cy="1885078"/>
            </a:xfrm>
            <a:prstGeom prst="wedgeRectCallout">
              <a:avLst>
                <a:gd name="adj1" fmla="val 25263"/>
                <a:gd name="adj2" fmla="val -27003"/>
              </a:avLst>
            </a:prstGeom>
            <a:solidFill>
              <a:schemeClr val="bg1"/>
            </a:solidFill>
            <a:ln w="190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bg1"/>
            </a:fontRef>
          </xdr:style>
          <xdr:txBody>
            <a:bodyPr vertOverflow="clip" horzOverflow="clip" lIns="91440" tIns="45720" rIns="91440" bIns="45720" anchor="ctr"/>
            <a:lstStyle/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自動集計されます。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一番最後の金額を、地区・区分ごとの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加算額及び請求金額として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請求時に使用ください。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/>
                <a:t> </a:t>
              </a:r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行を削除した場合、</a:t>
              </a:r>
              <a:r>
                <a:rPr lang="en-US" altLang="ja-JP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REF</a:t>
              </a:r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！と表記されますが、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前の行のセルを選択し下にコピーすると関数を戻すことができます。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修正方法は↓を参照ください。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61" name="直線矢印コネクタ 46">
              <a:extLst>
                <a:ext uri="{FF2B5EF4-FFF2-40B4-BE49-F238E27FC236}">
                  <a16:creationId xmlns:a16="http://schemas.microsoft.com/office/drawing/2014/main" id="{6BF38E6B-F461-A409-87E5-BEDBFA17327D}"/>
                </a:ext>
              </a:extLst>
            </xdr:cNvPr>
            <xdr:cNvCxnSpPr/>
          </xdr:nvCxnSpPr>
          <xdr:spPr bwMode="auto">
            <a:xfrm flipV="1">
              <a:off x="12413020" y="3255963"/>
              <a:ext cx="0" cy="25200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9" name="テキスト ボックス 58">
            <a:extLst>
              <a:ext uri="{FF2B5EF4-FFF2-40B4-BE49-F238E27FC236}">
                <a16:creationId xmlns:a16="http://schemas.microsoft.com/office/drawing/2014/main" id="{F8DCA5A5-3184-68E2-3515-DA4FE4636C9E}"/>
              </a:ext>
            </a:extLst>
          </xdr:cNvPr>
          <xdr:cNvSpPr txBox="1"/>
        </xdr:nvSpPr>
        <xdr:spPr bwMode="auto">
          <a:xfrm>
            <a:off x="12389402" y="2641772"/>
            <a:ext cx="1832111" cy="576000"/>
          </a:xfrm>
          <a:prstGeom prst="rect">
            <a:avLst/>
          </a:prstGeom>
          <a:noFill/>
          <a:ln w="28575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 editAs="oneCell">
    <xdr:from>
      <xdr:col>54</xdr:col>
      <xdr:colOff>174313</xdr:colOff>
      <xdr:row>35</xdr:row>
      <xdr:rowOff>261471</xdr:rowOff>
    </xdr:from>
    <xdr:to>
      <xdr:col>57</xdr:col>
      <xdr:colOff>20308</xdr:colOff>
      <xdr:row>44</xdr:row>
      <xdr:rowOff>105972</xdr:rowOff>
    </xdr:to>
    <xdr:pic>
      <xdr:nvPicPr>
        <xdr:cNvPr id="63" name="図 62">
          <a:extLst>
            <a:ext uri="{FF2B5EF4-FFF2-40B4-BE49-F238E27FC236}">
              <a16:creationId xmlns:a16="http://schemas.microsoft.com/office/drawing/2014/main" id="{9F1C51A6-364A-4381-A616-D8B7225EB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81413" y="11996271"/>
          <a:ext cx="2692414" cy="2705363"/>
        </a:xfrm>
        <a:prstGeom prst="rect">
          <a:avLst/>
        </a:prstGeom>
      </xdr:spPr>
    </xdr:pic>
    <xdr:clientData/>
  </xdr:twoCellAnchor>
  <xdr:twoCellAnchor>
    <xdr:from>
      <xdr:col>55</xdr:col>
      <xdr:colOff>273921</xdr:colOff>
      <xdr:row>35</xdr:row>
      <xdr:rowOff>337558</xdr:rowOff>
    </xdr:from>
    <xdr:to>
      <xdr:col>56</xdr:col>
      <xdr:colOff>1120588</xdr:colOff>
      <xdr:row>37</xdr:row>
      <xdr:rowOff>258703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94B17DD1-C25A-417B-881D-2E746A1B3B9C}"/>
            </a:ext>
          </a:extLst>
        </xdr:cNvPr>
        <xdr:cNvSpPr/>
      </xdr:nvSpPr>
      <xdr:spPr>
        <a:xfrm>
          <a:off x="20205865" y="11979225"/>
          <a:ext cx="1752130" cy="626700"/>
        </a:xfrm>
        <a:prstGeom prst="rect">
          <a:avLst/>
        </a:prstGeom>
        <a:noFill/>
        <a:ln w="57150"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962119</xdr:colOff>
      <xdr:row>37</xdr:row>
      <xdr:rowOff>127214</xdr:rowOff>
    </xdr:from>
    <xdr:to>
      <xdr:col>56</xdr:col>
      <xdr:colOff>1140648</xdr:colOff>
      <xdr:row>38</xdr:row>
      <xdr:rowOff>47038</xdr:rowOff>
    </xdr:to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8D374FCD-E78B-4786-B951-FEEC95E1ED6B}"/>
            </a:ext>
          </a:extLst>
        </xdr:cNvPr>
        <xdr:cNvSpPr/>
      </xdr:nvSpPr>
      <xdr:spPr>
        <a:xfrm rot="10800000" flipH="1" flipV="1">
          <a:off x="21799526" y="12474436"/>
          <a:ext cx="178529" cy="202046"/>
        </a:xfrm>
        <a:prstGeom prst="rect">
          <a:avLst/>
        </a:prstGeom>
        <a:solidFill>
          <a:srgbClr val="00B050"/>
        </a:solidFill>
        <a:ln>
          <a:solidFill>
            <a:srgbClr val="00B050"/>
          </a:solidFill>
        </a:ln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1093612</xdr:colOff>
      <xdr:row>38</xdr:row>
      <xdr:rowOff>234944</xdr:rowOff>
    </xdr:from>
    <xdr:to>
      <xdr:col>56</xdr:col>
      <xdr:colOff>1095990</xdr:colOff>
      <xdr:row>42</xdr:row>
      <xdr:rowOff>0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E9B55D63-7A80-444B-8AAB-AD24E4E6636E}"/>
            </a:ext>
          </a:extLst>
        </xdr:cNvPr>
        <xdr:cNvCxnSpPr/>
      </xdr:nvCxnSpPr>
      <xdr:spPr>
        <a:xfrm flipH="1">
          <a:off x="21931019" y="12864388"/>
          <a:ext cx="2378" cy="893945"/>
        </a:xfrm>
        <a:prstGeom prst="straightConnector1">
          <a:avLst/>
        </a:prstGeom>
        <a:ln w="38100">
          <a:solidFill>
            <a:sysClr val="windowText" lastClr="000000"/>
          </a:solidFill>
          <a:prstDash val="sys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928981</xdr:colOff>
      <xdr:row>37</xdr:row>
      <xdr:rowOff>155325</xdr:rowOff>
    </xdr:from>
    <xdr:to>
      <xdr:col>56</xdr:col>
      <xdr:colOff>1313451</xdr:colOff>
      <xdr:row>38</xdr:row>
      <xdr:rowOff>270465</xdr:rowOff>
    </xdr:to>
    <xdr:sp macro="" textlink="">
      <xdr:nvSpPr>
        <xdr:cNvPr id="67" name="加算記号 66">
          <a:extLst>
            <a:ext uri="{FF2B5EF4-FFF2-40B4-BE49-F238E27FC236}">
              <a16:creationId xmlns:a16="http://schemas.microsoft.com/office/drawing/2014/main" id="{695DE8D0-EC3F-4D48-8932-FCFE511C43F9}"/>
            </a:ext>
          </a:extLst>
        </xdr:cNvPr>
        <xdr:cNvSpPr/>
      </xdr:nvSpPr>
      <xdr:spPr>
        <a:xfrm>
          <a:off x="21766388" y="12502547"/>
          <a:ext cx="384470" cy="397362"/>
        </a:xfrm>
        <a:prstGeom prst="mathPlus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52</xdr:col>
      <xdr:colOff>602848</xdr:colOff>
      <xdr:row>38</xdr:row>
      <xdr:rowOff>65845</xdr:rowOff>
    </xdr:from>
    <xdr:to>
      <xdr:col>54</xdr:col>
      <xdr:colOff>243952</xdr:colOff>
      <xdr:row>40</xdr:row>
      <xdr:rowOff>114274</xdr:rowOff>
    </xdr:to>
    <xdr:sp macro="" textlink="">
      <xdr:nvSpPr>
        <xdr:cNvPr id="68" name="矢印: 右 67">
          <a:extLst>
            <a:ext uri="{FF2B5EF4-FFF2-40B4-BE49-F238E27FC236}">
              <a16:creationId xmlns:a16="http://schemas.microsoft.com/office/drawing/2014/main" id="{936C36F5-BAAD-439B-8FC2-110FFB009BD5}"/>
            </a:ext>
          </a:extLst>
        </xdr:cNvPr>
        <xdr:cNvSpPr/>
      </xdr:nvSpPr>
      <xdr:spPr>
        <a:xfrm>
          <a:off x="19138418" y="12733693"/>
          <a:ext cx="678002" cy="627163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53</xdr:col>
      <xdr:colOff>152870</xdr:colOff>
      <xdr:row>40</xdr:row>
      <xdr:rowOff>152281</xdr:rowOff>
    </xdr:from>
    <xdr:to>
      <xdr:col>56</xdr:col>
      <xdr:colOff>993892</xdr:colOff>
      <xdr:row>43</xdr:row>
      <xdr:rowOff>188147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16533BC8-97A6-4F40-986F-0B183FC4B6FF}"/>
            </a:ext>
          </a:extLst>
        </xdr:cNvPr>
        <xdr:cNvSpPr txBox="1"/>
      </xdr:nvSpPr>
      <xdr:spPr>
        <a:xfrm>
          <a:off x="19226389" y="13346170"/>
          <a:ext cx="2604910" cy="8825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右下の緑の■にカーソルを合わせると十字が白から黒に代わるので、そのまま下に下げる</a:t>
          </a:r>
        </a:p>
      </xdr:txBody>
    </xdr:sp>
    <xdr:clientData/>
  </xdr:twoCellAnchor>
  <xdr:twoCellAnchor editAs="oneCell">
    <xdr:from>
      <xdr:col>57</xdr:col>
      <xdr:colOff>253999</xdr:colOff>
      <xdr:row>35</xdr:row>
      <xdr:rowOff>264583</xdr:rowOff>
    </xdr:from>
    <xdr:to>
      <xdr:col>59</xdr:col>
      <xdr:colOff>581138</xdr:colOff>
      <xdr:row>42</xdr:row>
      <xdr:rowOff>18976</xdr:rowOff>
    </xdr:to>
    <xdr:pic>
      <xdr:nvPicPr>
        <xdr:cNvPr id="70" name="図 69">
          <a:extLst>
            <a:ext uri="{FF2B5EF4-FFF2-40B4-BE49-F238E27FC236}">
              <a16:creationId xmlns:a16="http://schemas.microsoft.com/office/drawing/2014/main" id="{60B603DD-C398-41E2-BC00-E3EA7A645C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6984"/>
        <a:stretch/>
      </xdr:blipFill>
      <xdr:spPr>
        <a:xfrm>
          <a:off x="21818599" y="11999383"/>
          <a:ext cx="2219439" cy="2043755"/>
        </a:xfrm>
        <a:prstGeom prst="rect">
          <a:avLst/>
        </a:prstGeom>
      </xdr:spPr>
    </xdr:pic>
    <xdr:clientData/>
  </xdr:twoCellAnchor>
  <xdr:twoCellAnchor>
    <xdr:from>
      <xdr:col>56</xdr:col>
      <xdr:colOff>1226528</xdr:colOff>
      <xdr:row>38</xdr:row>
      <xdr:rowOff>71508</xdr:rowOff>
    </xdr:from>
    <xdr:to>
      <xdr:col>57</xdr:col>
      <xdr:colOff>565069</xdr:colOff>
      <xdr:row>40</xdr:row>
      <xdr:rowOff>126188</xdr:rowOff>
    </xdr:to>
    <xdr:sp macro="" textlink="">
      <xdr:nvSpPr>
        <xdr:cNvPr id="71" name="矢印: 右 70">
          <a:extLst>
            <a:ext uri="{FF2B5EF4-FFF2-40B4-BE49-F238E27FC236}">
              <a16:creationId xmlns:a16="http://schemas.microsoft.com/office/drawing/2014/main" id="{AC13E0AB-A2CE-40BC-AB7E-E74AE6B12721}"/>
            </a:ext>
          </a:extLst>
        </xdr:cNvPr>
        <xdr:cNvSpPr/>
      </xdr:nvSpPr>
      <xdr:spPr>
        <a:xfrm>
          <a:off x="22286022" y="12739356"/>
          <a:ext cx="704996" cy="633414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1192867</xdr:colOff>
      <xdr:row>42</xdr:row>
      <xdr:rowOff>58291</xdr:rowOff>
    </xdr:from>
    <xdr:to>
      <xdr:col>57</xdr:col>
      <xdr:colOff>54017</xdr:colOff>
      <xdr:row>43</xdr:row>
      <xdr:rowOff>211452</xdr:rowOff>
    </xdr:to>
    <xdr:sp macro="" textlink="">
      <xdr:nvSpPr>
        <xdr:cNvPr id="72" name="矢印: 下 71">
          <a:extLst>
            <a:ext uri="{FF2B5EF4-FFF2-40B4-BE49-F238E27FC236}">
              <a16:creationId xmlns:a16="http://schemas.microsoft.com/office/drawing/2014/main" id="{1036A316-8015-460C-BE52-7ACD77270B5C}"/>
            </a:ext>
          </a:extLst>
        </xdr:cNvPr>
        <xdr:cNvSpPr/>
      </xdr:nvSpPr>
      <xdr:spPr>
        <a:xfrm rot="8297129">
          <a:off x="22030274" y="13816624"/>
          <a:ext cx="225224" cy="435384"/>
        </a:xfrm>
        <a:prstGeom prst="downArrow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1788070</xdr:colOff>
      <xdr:row>40</xdr:row>
      <xdr:rowOff>173688</xdr:rowOff>
    </xdr:from>
    <xdr:to>
      <xdr:col>52</xdr:col>
      <xdr:colOff>688898</xdr:colOff>
      <xdr:row>42</xdr:row>
      <xdr:rowOff>192054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D24F5D0-98BD-467C-829E-9D008974122A}"/>
            </a:ext>
          </a:extLst>
        </xdr:cNvPr>
        <xdr:cNvSpPr txBox="1"/>
      </xdr:nvSpPr>
      <xdr:spPr>
        <a:xfrm>
          <a:off x="15790222" y="13420270"/>
          <a:ext cx="3434246" cy="597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/>
            <a:t>行を削除すると、計算式がずれるため、</a:t>
          </a:r>
          <a:r>
            <a:rPr kumimoji="1" lang="en-US" altLang="ja-JP" sz="1200" b="1"/>
            <a:t>REF</a:t>
          </a:r>
          <a:r>
            <a:rPr kumimoji="1" lang="en-US" altLang="ja-JP" sz="1200"/>
            <a:t>!</a:t>
          </a:r>
          <a:r>
            <a:rPr kumimoji="1" lang="ja-JP" altLang="en-US" sz="1200"/>
            <a:t>表示になる</a:t>
          </a:r>
          <a:endParaRPr kumimoji="1" lang="en-US" altLang="ja-JP" sz="1200"/>
        </a:p>
      </xdr:txBody>
    </xdr:sp>
    <xdr:clientData/>
  </xdr:twoCellAnchor>
  <xdr:twoCellAnchor>
    <xdr:from>
      <xdr:col>57</xdr:col>
      <xdr:colOff>281634</xdr:colOff>
      <xdr:row>42</xdr:row>
      <xdr:rowOff>7644</xdr:rowOff>
    </xdr:from>
    <xdr:to>
      <xdr:col>60</xdr:col>
      <xdr:colOff>82315</xdr:colOff>
      <xdr:row>45</xdr:row>
      <xdr:rowOff>58797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FBA2E576-E5A1-49A8-B6BB-8DED5A288430}"/>
            </a:ext>
          </a:extLst>
        </xdr:cNvPr>
        <xdr:cNvSpPr txBox="1"/>
      </xdr:nvSpPr>
      <xdr:spPr>
        <a:xfrm>
          <a:off x="22483115" y="13765977"/>
          <a:ext cx="2434756" cy="897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100">
              <a:latin typeface="+mj-ea"/>
              <a:ea typeface="+mj-ea"/>
            </a:rPr>
            <a:t>上の行と同じ計算式がコピーされるので、計算式が入り、下の数値も</a:t>
          </a:r>
          <a:r>
            <a:rPr kumimoji="1" lang="en-US" altLang="ja-JP" sz="1100">
              <a:latin typeface="+mj-ea"/>
              <a:ea typeface="+mj-ea"/>
            </a:rPr>
            <a:t>REF!</a:t>
          </a:r>
          <a:r>
            <a:rPr kumimoji="1" lang="ja-JP" altLang="en-US" sz="1100">
              <a:latin typeface="+mj-ea"/>
              <a:ea typeface="+mj-ea"/>
            </a:rPr>
            <a:t>から戻る</a:t>
          </a:r>
          <a:endParaRPr kumimoji="1" lang="en-US" altLang="ja-JP" sz="1100">
            <a:latin typeface="+mj-ea"/>
            <a:ea typeface="+mj-ea"/>
          </a:endParaRPr>
        </a:p>
      </xdr:txBody>
    </xdr:sp>
    <xdr:clientData/>
  </xdr:twoCellAnchor>
  <xdr:twoCellAnchor editAs="oneCell">
    <xdr:from>
      <xdr:col>54</xdr:col>
      <xdr:colOff>328084</xdr:colOff>
      <xdr:row>13</xdr:row>
      <xdr:rowOff>116416</xdr:rowOff>
    </xdr:from>
    <xdr:to>
      <xdr:col>61</xdr:col>
      <xdr:colOff>255584</xdr:colOff>
      <xdr:row>16</xdr:row>
      <xdr:rowOff>169366</xdr:rowOff>
    </xdr:to>
    <xdr:pic>
      <xdr:nvPicPr>
        <xdr:cNvPr id="75" name="図 74">
          <a:extLst>
            <a:ext uri="{FF2B5EF4-FFF2-40B4-BE49-F238E27FC236}">
              <a16:creationId xmlns:a16="http://schemas.microsoft.com/office/drawing/2014/main" id="{0BD9A055-03F5-FA00-CE52-BF94E7B87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674417" y="4074583"/>
          <a:ext cx="5737750" cy="1132450"/>
        </a:xfrm>
        <a:prstGeom prst="rect">
          <a:avLst/>
        </a:prstGeom>
        <a:ln w="38100">
          <a:solidFill>
            <a:srgbClr val="FF0000"/>
          </a:solidFill>
        </a:ln>
      </xdr:spPr>
    </xdr:pic>
    <xdr:clientData/>
  </xdr:twoCellAnchor>
  <xdr:twoCellAnchor editAs="oneCell">
    <xdr:from>
      <xdr:col>54</xdr:col>
      <xdr:colOff>338666</xdr:colOff>
      <xdr:row>17</xdr:row>
      <xdr:rowOff>95249</xdr:rowOff>
    </xdr:from>
    <xdr:to>
      <xdr:col>61</xdr:col>
      <xdr:colOff>232833</xdr:colOff>
      <xdr:row>18</xdr:row>
      <xdr:rowOff>199102</xdr:rowOff>
    </xdr:to>
    <xdr:pic>
      <xdr:nvPicPr>
        <xdr:cNvPr id="76" name="図 75">
          <a:extLst>
            <a:ext uri="{FF2B5EF4-FFF2-40B4-BE49-F238E27FC236}">
              <a16:creationId xmlns:a16="http://schemas.microsoft.com/office/drawing/2014/main" id="{EB0D47F3-FE3B-4986-8B2A-ED20B2F51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684999" y="5492749"/>
          <a:ext cx="5704417" cy="463686"/>
        </a:xfrm>
        <a:prstGeom prst="rect">
          <a:avLst/>
        </a:prstGeom>
        <a:ln w="38100">
          <a:solidFill>
            <a:srgbClr val="FF0000"/>
          </a:solidFill>
        </a:ln>
      </xdr:spPr>
    </xdr:pic>
    <xdr:clientData/>
  </xdr:twoCellAnchor>
  <xdr:twoCellAnchor>
    <xdr:from>
      <xdr:col>54</xdr:col>
      <xdr:colOff>420688</xdr:colOff>
      <xdr:row>16</xdr:row>
      <xdr:rowOff>140233</xdr:rowOff>
    </xdr:from>
    <xdr:to>
      <xdr:col>55</xdr:col>
      <xdr:colOff>367771</xdr:colOff>
      <xdr:row>17</xdr:row>
      <xdr:rowOff>275170</xdr:rowOff>
    </xdr:to>
    <xdr:sp macro="" textlink="">
      <xdr:nvSpPr>
        <xdr:cNvPr id="77" name="矢印: 右 76">
          <a:extLst>
            <a:ext uri="{FF2B5EF4-FFF2-40B4-BE49-F238E27FC236}">
              <a16:creationId xmlns:a16="http://schemas.microsoft.com/office/drawing/2014/main" id="{9BBF1B88-260D-45F0-B6A5-C2FF9C37E3BD}"/>
            </a:ext>
          </a:extLst>
        </xdr:cNvPr>
        <xdr:cNvSpPr/>
      </xdr:nvSpPr>
      <xdr:spPr>
        <a:xfrm rot="5400000">
          <a:off x="19789511" y="5155410"/>
          <a:ext cx="494770" cy="539750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54</xdr:col>
      <xdr:colOff>49068</xdr:colOff>
      <xdr:row>8</xdr:row>
      <xdr:rowOff>341018</xdr:rowOff>
    </xdr:from>
    <xdr:to>
      <xdr:col>62</xdr:col>
      <xdr:colOff>24115</xdr:colOff>
      <xdr:row>13</xdr:row>
      <xdr:rowOff>408</xdr:rowOff>
    </xdr:to>
    <xdr:sp macro="" textlink="" fLocksText="0">
      <xdr:nvSpPr>
        <xdr:cNvPr id="78" name="四角形吹き出し 11">
          <a:extLst>
            <a:ext uri="{FF2B5EF4-FFF2-40B4-BE49-F238E27FC236}">
              <a16:creationId xmlns:a16="http://schemas.microsoft.com/office/drawing/2014/main" id="{81AD0FC7-0F71-464F-9B00-C81EFA561519}"/>
            </a:ext>
          </a:extLst>
        </xdr:cNvPr>
        <xdr:cNvSpPr/>
      </xdr:nvSpPr>
      <xdr:spPr>
        <a:xfrm>
          <a:off x="19621536" y="2463043"/>
          <a:ext cx="6051756" cy="1427745"/>
        </a:xfrm>
        <a:prstGeom prst="wedgeRectCallout">
          <a:avLst>
            <a:gd name="adj1" fmla="val -25321"/>
            <a:gd name="adj2" fmla="val -36871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l">
            <a:lnSpc>
              <a:spcPct val="100000"/>
            </a:lnSpc>
          </a:pP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①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700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円以下の弁当の場合、助成金額が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350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円でなくなるため、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ER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の表示になります。</a:t>
          </a:r>
          <a:endParaRPr lang="en-US" altLang="ja-JP" sz="1200">
            <a:solidFill>
              <a:srgbClr val="FF0000"/>
            </a:solidFill>
            <a:latin typeface="UD デジタル 教科書体 NP-R" panose="02020400000000000000" pitchFamily="18" charset="-128"/>
            <a:ea typeface="UD デジタル 教科書体 NP-R" panose="02020400000000000000" pitchFamily="18" charset="-128"/>
          </a:endParaRPr>
        </a:p>
        <a:p>
          <a:pPr algn="l">
            <a:lnSpc>
              <a:spcPct val="100000"/>
            </a:lnSpc>
          </a:pPr>
          <a:r>
            <a:rPr lang="ja-JP" altLang="en-US" sz="1200" b="1" u="none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異なる助成金額の利用者がいる場合、</a:t>
          </a:r>
          <a:r>
            <a:rPr lang="en-US" altLang="ja-JP" sz="1200" b="1" u="sng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01b</a:t>
          </a:r>
          <a:r>
            <a:rPr lang="ja-JP" altLang="en-US" sz="1200" b="1" u="sng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見守り実施報告書（その他助成）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の様式を使用してください。</a:t>
          </a:r>
          <a:endParaRPr lang="en-US" altLang="ja-JP" sz="1200">
            <a:solidFill>
              <a:srgbClr val="FF0000"/>
            </a:solidFill>
            <a:latin typeface="UD デジタル 教科書体 NP-R" panose="02020400000000000000" pitchFamily="18" charset="-128"/>
            <a:ea typeface="UD デジタル 教科書体 NP-R" panose="02020400000000000000" pitchFamily="18" charset="-128"/>
          </a:endParaRPr>
        </a:p>
        <a:p>
          <a:pPr algn="l">
            <a:lnSpc>
              <a:spcPts val="1000"/>
            </a:lnSpc>
          </a:pPr>
          <a:endParaRPr lang="en-US" altLang="ja-JP" sz="1200">
            <a:solidFill>
              <a:srgbClr val="FF0000"/>
            </a:solidFill>
            <a:latin typeface="UD デジタル 教科書体 NP-R" panose="02020400000000000000" pitchFamily="18" charset="-128"/>
            <a:ea typeface="UD デジタル 教科書体 NP-R" panose="02020400000000000000" pitchFamily="18" charset="-128"/>
          </a:endParaRPr>
        </a:p>
        <a:p>
          <a:pPr algn="l">
            <a:lnSpc>
              <a:spcPct val="100000"/>
            </a:lnSpc>
          </a:pP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②メニューがない場合の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ER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表示については、セルの関数ごと削除し、空欄の状態にして実績を入力してください</a:t>
          </a:r>
        </a:p>
      </xdr:txBody>
    </xdr:sp>
    <xdr:clientData/>
  </xdr:twoCellAnchor>
  <xdr:twoCellAnchor>
    <xdr:from>
      <xdr:col>55</xdr:col>
      <xdr:colOff>336278</xdr:colOff>
      <xdr:row>13</xdr:row>
      <xdr:rowOff>85350</xdr:rowOff>
    </xdr:from>
    <xdr:to>
      <xdr:col>55</xdr:col>
      <xdr:colOff>761318</xdr:colOff>
      <xdr:row>14</xdr:row>
      <xdr:rowOff>191183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AFA8DD9C-DA38-8D89-F47E-19026E1005CC}"/>
            </a:ext>
          </a:extLst>
        </xdr:cNvPr>
        <xdr:cNvSpPr txBox="1"/>
      </xdr:nvSpPr>
      <xdr:spPr>
        <a:xfrm>
          <a:off x="20441197" y="3972165"/>
          <a:ext cx="425040" cy="459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600" u="none">
              <a:solidFill>
                <a:srgbClr val="FF0000"/>
              </a:solidFill>
            </a:rPr>
            <a:t>①</a:t>
          </a:r>
        </a:p>
      </xdr:txBody>
    </xdr:sp>
    <xdr:clientData/>
  </xdr:twoCellAnchor>
  <xdr:twoCellAnchor>
    <xdr:from>
      <xdr:col>55</xdr:col>
      <xdr:colOff>347201</xdr:colOff>
      <xdr:row>15</xdr:row>
      <xdr:rowOff>128025</xdr:rowOff>
    </xdr:from>
    <xdr:to>
      <xdr:col>55</xdr:col>
      <xdr:colOff>727176</xdr:colOff>
      <xdr:row>16</xdr:row>
      <xdr:rowOff>220884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3ADDE10-0356-47C4-96AA-10A33912AA4D}"/>
            </a:ext>
          </a:extLst>
        </xdr:cNvPr>
        <xdr:cNvSpPr txBox="1"/>
      </xdr:nvSpPr>
      <xdr:spPr>
        <a:xfrm>
          <a:off x="20452120" y="4721533"/>
          <a:ext cx="379975" cy="446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600" u="none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55</xdr:col>
      <xdr:colOff>346363</xdr:colOff>
      <xdr:row>17</xdr:row>
      <xdr:rowOff>102465</xdr:rowOff>
    </xdr:from>
    <xdr:to>
      <xdr:col>55</xdr:col>
      <xdr:colOff>726338</xdr:colOff>
      <xdr:row>18</xdr:row>
      <xdr:rowOff>195324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42D3C4CD-B711-4EA6-9A75-1053E1E87101}"/>
            </a:ext>
          </a:extLst>
        </xdr:cNvPr>
        <xdr:cNvSpPr txBox="1"/>
      </xdr:nvSpPr>
      <xdr:spPr>
        <a:xfrm>
          <a:off x="20377727" y="5406158"/>
          <a:ext cx="379975" cy="446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600" u="none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50</xdr:col>
      <xdr:colOff>614393</xdr:colOff>
      <xdr:row>30</xdr:row>
      <xdr:rowOff>141110</xdr:rowOff>
    </xdr:from>
    <xdr:to>
      <xdr:col>50</xdr:col>
      <xdr:colOff>614393</xdr:colOff>
      <xdr:row>35</xdr:row>
      <xdr:rowOff>129352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5858BBD1-73AA-4E8C-93FA-75B1250A29B2}"/>
            </a:ext>
          </a:extLst>
        </xdr:cNvPr>
        <xdr:cNvCxnSpPr/>
      </xdr:nvCxnSpPr>
      <xdr:spPr bwMode="auto">
        <a:xfrm>
          <a:off x="17394856" y="10018888"/>
          <a:ext cx="0" cy="175213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8039</xdr:colOff>
      <xdr:row>0</xdr:row>
      <xdr:rowOff>160760</xdr:rowOff>
    </xdr:from>
    <xdr:to>
      <xdr:col>15</xdr:col>
      <xdr:colOff>281330</xdr:colOff>
      <xdr:row>1</xdr:row>
      <xdr:rowOff>168798</xdr:rowOff>
    </xdr:to>
    <xdr:sp macro="" textlink="">
      <xdr:nvSpPr>
        <xdr:cNvPr id="83" name="楕円 82">
          <a:extLst>
            <a:ext uri="{FF2B5EF4-FFF2-40B4-BE49-F238E27FC236}">
              <a16:creationId xmlns:a16="http://schemas.microsoft.com/office/drawing/2014/main" id="{5E3F66EA-EF26-737D-4B2A-FF66B81B7F31}"/>
            </a:ext>
          </a:extLst>
        </xdr:cNvPr>
        <xdr:cNvSpPr/>
      </xdr:nvSpPr>
      <xdr:spPr>
        <a:xfrm flipH="1">
          <a:off x="3432216" y="160760"/>
          <a:ext cx="273291" cy="36170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56267</xdr:colOff>
      <xdr:row>21</xdr:row>
      <xdr:rowOff>273291</xdr:rowOff>
    </xdr:from>
    <xdr:to>
      <xdr:col>14</xdr:col>
      <xdr:colOff>96456</xdr:colOff>
      <xdr:row>23</xdr:row>
      <xdr:rowOff>112531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CC8921CD-F9AC-4B23-8960-90075DB370C0}"/>
            </a:ext>
          </a:extLst>
        </xdr:cNvPr>
        <xdr:cNvSpPr txBox="1"/>
      </xdr:nvSpPr>
      <xdr:spPr bwMode="auto">
        <a:xfrm>
          <a:off x="1149432" y="6993038"/>
          <a:ext cx="2057720" cy="546582"/>
        </a:xfrm>
        <a:prstGeom prst="leftArrow">
          <a:avLst/>
        </a:prstGeom>
        <a:solidFill>
          <a:sysClr val="window" lastClr="FFFFFF"/>
        </a:solidFill>
        <a:ln w="19050" cmpd="sng">
          <a:solidFill>
            <a:srgbClr val="FF0000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年齢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は自動計算されます。</a:t>
          </a:r>
        </a:p>
      </xdr:txBody>
    </xdr:sp>
    <xdr:clientData/>
  </xdr:twoCellAnchor>
  <xdr:twoCellAnchor>
    <xdr:from>
      <xdr:col>2</xdr:col>
      <xdr:colOff>16076</xdr:colOff>
      <xdr:row>22</xdr:row>
      <xdr:rowOff>16075</xdr:rowOff>
    </xdr:from>
    <xdr:to>
      <xdr:col>3</xdr:col>
      <xdr:colOff>144685</xdr:colOff>
      <xdr:row>22</xdr:row>
      <xdr:rowOff>345632</xdr:rowOff>
    </xdr:to>
    <xdr:sp macro="" textlink="">
      <xdr:nvSpPr>
        <xdr:cNvPr id="94" name="楕円 93">
          <a:extLst>
            <a:ext uri="{FF2B5EF4-FFF2-40B4-BE49-F238E27FC236}">
              <a16:creationId xmlns:a16="http://schemas.microsoft.com/office/drawing/2014/main" id="{1DF53CEF-2D0D-F433-E8B4-518FB251F373}"/>
            </a:ext>
          </a:extLst>
        </xdr:cNvPr>
        <xdr:cNvSpPr/>
      </xdr:nvSpPr>
      <xdr:spPr>
        <a:xfrm>
          <a:off x="803798" y="7089493"/>
          <a:ext cx="281330" cy="329557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42</xdr:col>
      <xdr:colOff>88417</xdr:colOff>
      <xdr:row>3</xdr:row>
      <xdr:rowOff>96455</xdr:rowOff>
    </xdr:from>
    <xdr:to>
      <xdr:col>44</xdr:col>
      <xdr:colOff>22672</xdr:colOff>
      <xdr:row>4</xdr:row>
      <xdr:rowOff>74181</xdr:rowOff>
    </xdr:to>
    <xdr:cxnSp macro="">
      <xdr:nvCxnSpPr>
        <xdr:cNvPr id="106" name="直線矢印コネクタ 105">
          <a:extLst>
            <a:ext uri="{FF2B5EF4-FFF2-40B4-BE49-F238E27FC236}">
              <a16:creationId xmlns:a16="http://schemas.microsoft.com/office/drawing/2014/main" id="{2133454C-32F9-4BAF-0B97-484B7C505A1A}"/>
            </a:ext>
          </a:extLst>
        </xdr:cNvPr>
        <xdr:cNvCxnSpPr/>
      </xdr:nvCxnSpPr>
      <xdr:spPr>
        <a:xfrm flipH="1" flipV="1">
          <a:off x="11976582" y="1157468"/>
          <a:ext cx="561217" cy="331397"/>
        </a:xfrm>
        <a:prstGeom prst="straightConnector1">
          <a:avLst/>
        </a:prstGeom>
        <a:ln w="12700">
          <a:solidFill>
            <a:srgbClr val="FF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249177</xdr:colOff>
      <xdr:row>14</xdr:row>
      <xdr:rowOff>32152</xdr:rowOff>
    </xdr:from>
    <xdr:to>
      <xdr:col>16</xdr:col>
      <xdr:colOff>120570</xdr:colOff>
      <xdr:row>14</xdr:row>
      <xdr:rowOff>241139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535D2F8B-F691-3E5B-BB09-2C444AB9A7D4}"/>
            </a:ext>
          </a:extLst>
        </xdr:cNvPr>
        <xdr:cNvSpPr/>
      </xdr:nvSpPr>
      <xdr:spPr>
        <a:xfrm>
          <a:off x="3673354" y="4276203"/>
          <a:ext cx="184874" cy="208987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225064</xdr:colOff>
      <xdr:row>15</xdr:row>
      <xdr:rowOff>192911</xdr:rowOff>
    </xdr:from>
    <xdr:to>
      <xdr:col>15</xdr:col>
      <xdr:colOff>144684</xdr:colOff>
      <xdr:row>16</xdr:row>
      <xdr:rowOff>120570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CF2B3CC7-E358-01F6-CBC7-81925897DCC6}"/>
            </a:ext>
          </a:extLst>
        </xdr:cNvPr>
        <xdr:cNvSpPr/>
      </xdr:nvSpPr>
      <xdr:spPr>
        <a:xfrm>
          <a:off x="3335760" y="4790633"/>
          <a:ext cx="233101" cy="281329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32152</xdr:colOff>
      <xdr:row>7</xdr:row>
      <xdr:rowOff>24113</xdr:rowOff>
    </xdr:from>
    <xdr:to>
      <xdr:col>18</xdr:col>
      <xdr:colOff>144684</xdr:colOff>
      <xdr:row>8</xdr:row>
      <xdr:rowOff>112531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8E52DC2A-E2F1-4D0D-A837-39448787F378}"/>
            </a:ext>
          </a:extLst>
        </xdr:cNvPr>
        <xdr:cNvSpPr txBox="1"/>
      </xdr:nvSpPr>
      <xdr:spPr bwMode="auto">
        <a:xfrm>
          <a:off x="2515886" y="1792467"/>
          <a:ext cx="1993418" cy="442089"/>
        </a:xfrm>
        <a:prstGeom prst="leftArrow">
          <a:avLst/>
        </a:prstGeom>
        <a:solidFill>
          <a:sysClr val="window" lastClr="FFFFFF"/>
        </a:solidFill>
        <a:ln w="19050" cmpd="sng">
          <a:solidFill>
            <a:srgbClr val="FF0000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食数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は自動計算されます。</a:t>
          </a:r>
        </a:p>
      </xdr:txBody>
    </xdr:sp>
    <xdr:clientData/>
  </xdr:twoCellAnchor>
  <xdr:twoCellAnchor>
    <xdr:from>
      <xdr:col>46</xdr:col>
      <xdr:colOff>375672</xdr:colOff>
      <xdr:row>0</xdr:row>
      <xdr:rowOff>123742</xdr:rowOff>
    </xdr:from>
    <xdr:to>
      <xdr:col>51</xdr:col>
      <xdr:colOff>145954</xdr:colOff>
      <xdr:row>3</xdr:row>
      <xdr:rowOff>284503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083DE63C-CE0E-4E73-AD3B-20BF82887A11}"/>
            </a:ext>
          </a:extLst>
        </xdr:cNvPr>
        <xdr:cNvGrpSpPr/>
      </xdr:nvGrpSpPr>
      <xdr:grpSpPr>
        <a:xfrm>
          <a:off x="13843579" y="123742"/>
          <a:ext cx="3971619" cy="1224017"/>
          <a:chOff x="10678324" y="346778"/>
          <a:chExt cx="3297422" cy="889398"/>
        </a:xfrm>
      </xdr:grpSpPr>
      <xdr:grpSp>
        <xdr:nvGrpSpPr>
          <xdr:cNvPr id="84" name="グループ化 7">
            <a:extLst>
              <a:ext uri="{FF2B5EF4-FFF2-40B4-BE49-F238E27FC236}">
                <a16:creationId xmlns:a16="http://schemas.microsoft.com/office/drawing/2014/main" id="{01FA8D01-26FB-DD3A-1CA7-82F1C80C1AD0}"/>
              </a:ext>
            </a:extLst>
          </xdr:cNvPr>
          <xdr:cNvGrpSpPr>
            <a:grpSpLocks/>
          </xdr:cNvGrpSpPr>
        </xdr:nvGrpSpPr>
        <xdr:grpSpPr bwMode="auto">
          <a:xfrm>
            <a:off x="11030113" y="346778"/>
            <a:ext cx="2945633" cy="889398"/>
            <a:chOff x="-483553" y="1639654"/>
            <a:chExt cx="3899649" cy="485589"/>
          </a:xfrm>
        </xdr:grpSpPr>
        <xdr:sp macro="" textlink="">
          <xdr:nvSpPr>
            <xdr:cNvPr id="87" name="テキスト ボックス 86">
              <a:extLst>
                <a:ext uri="{FF2B5EF4-FFF2-40B4-BE49-F238E27FC236}">
                  <a16:creationId xmlns:a16="http://schemas.microsoft.com/office/drawing/2014/main" id="{482DE848-8C93-F3FD-8D13-5635EE66BCE3}"/>
                </a:ext>
              </a:extLst>
            </xdr:cNvPr>
            <xdr:cNvSpPr txBox="1"/>
          </xdr:nvSpPr>
          <xdr:spPr>
            <a:xfrm>
              <a:off x="36231" y="1639654"/>
              <a:ext cx="3379865" cy="485589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入立地域区分を入力すると自動で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市街地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円、小川・久之浜大久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130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円、遠野・三和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230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 、田人・川前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330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が入力されます。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※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変更にならない場合は手入力して下さい。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88" name="直線矢印コネクタ 87">
              <a:extLst>
                <a:ext uri="{FF2B5EF4-FFF2-40B4-BE49-F238E27FC236}">
                  <a16:creationId xmlns:a16="http://schemas.microsoft.com/office/drawing/2014/main" id="{34F42EE5-3B33-97FA-71A0-6C9CB8F7DA6C}"/>
                </a:ext>
              </a:extLst>
            </xdr:cNvPr>
            <xdr:cNvCxnSpPr/>
          </xdr:nvCxnSpPr>
          <xdr:spPr>
            <a:xfrm flipH="1" flipV="1">
              <a:off x="-483553" y="1844775"/>
              <a:ext cx="510951" cy="731"/>
            </a:xfrm>
            <a:prstGeom prst="straightConnector1">
              <a:avLst/>
            </a:prstGeom>
            <a:ln w="19050">
              <a:solidFill>
                <a:srgbClr val="FF0000"/>
              </a:solidFill>
              <a:prstDash val="solid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 fLocksText="0">
        <xdr:nvSpPr>
          <xdr:cNvPr id="85" name="正方形/長方形 23">
            <a:extLst>
              <a:ext uri="{FF2B5EF4-FFF2-40B4-BE49-F238E27FC236}">
                <a16:creationId xmlns:a16="http://schemas.microsoft.com/office/drawing/2014/main" id="{296AD03F-804B-AD0B-B0E0-7FD0D2924E52}"/>
              </a:ext>
            </a:extLst>
          </xdr:cNvPr>
          <xdr:cNvSpPr/>
        </xdr:nvSpPr>
        <xdr:spPr>
          <a:xfrm>
            <a:off x="10678324" y="580831"/>
            <a:ext cx="347097" cy="24224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</xdr:grpSp>
    <xdr:clientData/>
  </xdr:twoCellAnchor>
  <xdr:twoCellAnchor>
    <xdr:from>
      <xdr:col>29</xdr:col>
      <xdr:colOff>302734</xdr:colOff>
      <xdr:row>2</xdr:row>
      <xdr:rowOff>1</xdr:rowOff>
    </xdr:from>
    <xdr:to>
      <xdr:col>39</xdr:col>
      <xdr:colOff>14767</xdr:colOff>
      <xdr:row>3</xdr:row>
      <xdr:rowOff>177210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4C41BF2E-B5A1-469F-A5F3-8E3BFDFDD163}"/>
            </a:ext>
          </a:extLst>
        </xdr:cNvPr>
        <xdr:cNvSpPr txBox="1"/>
      </xdr:nvSpPr>
      <xdr:spPr bwMode="auto">
        <a:xfrm>
          <a:off x="8077792" y="708838"/>
          <a:ext cx="2813196" cy="531628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実施施設名は登録いただいた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事業所・施設の名称を直接入力してください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115391</xdr:colOff>
      <xdr:row>37</xdr:row>
      <xdr:rowOff>71834</xdr:rowOff>
    </xdr:from>
    <xdr:to>
      <xdr:col>35</xdr:col>
      <xdr:colOff>87157</xdr:colOff>
      <xdr:row>43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FBA385B-71BA-45E9-8CE4-5CCB58FD21EF}"/>
            </a:ext>
          </a:extLst>
        </xdr:cNvPr>
        <xdr:cNvSpPr txBox="1"/>
      </xdr:nvSpPr>
      <xdr:spPr>
        <a:xfrm>
          <a:off x="115391" y="12709579"/>
          <a:ext cx="9633727" cy="1646401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</a:t>
          </a:r>
          <a:r>
            <a:rPr kumimoji="1" lang="en-US" altLang="ja-JP" sz="1200">
              <a:latin typeface="+mn-ea"/>
              <a:ea typeface="+mn-ea"/>
            </a:rPr>
            <a:t>350350350</a:t>
          </a:r>
          <a:r>
            <a:rPr kumimoji="1" lang="ja-JP" altLang="en-US" sz="1200">
              <a:latin typeface="+mn-ea"/>
              <a:ea typeface="+mn-ea"/>
            </a:rPr>
            <a:t>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M219"/>
  <sheetViews>
    <sheetView showGridLines="0" tabSelected="1" view="pageBreakPreview" topLeftCell="A39" zoomScale="72" zoomScaleNormal="51" zoomScaleSheetLayoutView="72" zoomScalePageLayoutView="50" workbookViewId="0">
      <selection activeCell="BR15" sqref="BR15"/>
    </sheetView>
  </sheetViews>
  <sheetFormatPr defaultColWidth="3.90625" defaultRowHeight="22.5" customHeight="1" x14ac:dyDescent="0.2"/>
  <cols>
    <col min="1" max="1" width="2.7265625" style="35" customWidth="1"/>
    <col min="2" max="2" width="8.54296875" style="36" bestFit="1" customWidth="1"/>
    <col min="3" max="3" width="4.36328125" style="64" customWidth="1"/>
    <col min="4" max="10" width="2.26953125" style="36" customWidth="1"/>
    <col min="11" max="11" width="3.81640625" style="36" customWidth="1"/>
    <col min="12" max="42" width="4.453125" style="36" customWidth="1"/>
    <col min="43" max="43" width="5.6328125" style="36" bestFit="1" customWidth="1"/>
    <col min="44" max="44" width="8.7265625" style="36" customWidth="1"/>
    <col min="45" max="45" width="8.36328125" style="36" customWidth="1"/>
    <col min="46" max="46" width="6.36328125" style="37" customWidth="1"/>
    <col min="47" max="47" width="26.81640625" style="37" customWidth="1"/>
    <col min="48" max="48" width="9.6328125" style="36" customWidth="1"/>
    <col min="49" max="49" width="6.36328125" style="1" customWidth="1"/>
    <col min="50" max="52" width="11" style="1" customWidth="1"/>
    <col min="53" max="53" width="3.81640625" style="1" customWidth="1"/>
    <col min="54" max="54" width="4.90625" style="1" customWidth="1"/>
    <col min="55" max="55" width="12.90625" style="1" customWidth="1"/>
    <col min="56" max="56" width="19.54296875" style="1" customWidth="1"/>
    <col min="57" max="57" width="14.1796875" style="1" bestFit="1" customWidth="1"/>
    <col min="58" max="58" width="12.90625" style="1" bestFit="1" customWidth="1"/>
    <col min="59" max="59" width="10.6328125" style="1" customWidth="1"/>
    <col min="60" max="60" width="4.54296875" customWidth="1"/>
    <col min="61" max="61" width="3.90625" customWidth="1"/>
    <col min="66" max="84" width="3.81640625" style="1" customWidth="1"/>
    <col min="85" max="16384" width="3.90625" style="1"/>
  </cols>
  <sheetData>
    <row r="1" spans="1:59" ht="28" customHeight="1" thickBot="1" x14ac:dyDescent="0.25">
      <c r="C1" s="36"/>
      <c r="AV1" s="69"/>
    </row>
    <row r="2" spans="1:59" ht="28" customHeight="1" thickBot="1" x14ac:dyDescent="0.25">
      <c r="A2" s="135" t="s">
        <v>17</v>
      </c>
      <c r="B2" s="136"/>
      <c r="C2" s="137" t="s">
        <v>73</v>
      </c>
      <c r="D2" s="138"/>
      <c r="E2" s="138"/>
      <c r="F2" s="138"/>
      <c r="G2" s="138"/>
      <c r="H2" s="138"/>
      <c r="I2" s="138"/>
      <c r="J2" s="138"/>
      <c r="K2" s="139"/>
      <c r="L2" s="135" t="s">
        <v>12</v>
      </c>
      <c r="M2" s="190"/>
      <c r="N2" s="190"/>
      <c r="O2" s="190"/>
      <c r="P2" s="190"/>
      <c r="Q2" s="190"/>
      <c r="R2" s="136"/>
      <c r="S2" s="38"/>
      <c r="T2" s="39"/>
      <c r="U2" s="39"/>
      <c r="V2" s="40"/>
      <c r="W2" s="31" t="s">
        <v>18</v>
      </c>
      <c r="X2" s="191" t="s">
        <v>136</v>
      </c>
      <c r="Y2" s="191"/>
      <c r="Z2" s="191"/>
      <c r="AA2" s="191"/>
      <c r="AB2" s="192"/>
      <c r="AC2" s="110" t="s">
        <v>19</v>
      </c>
      <c r="AD2" s="193" t="s">
        <v>65</v>
      </c>
      <c r="AE2" s="194"/>
      <c r="AF2" s="194"/>
      <c r="AG2" s="194"/>
      <c r="AH2" s="111" t="s">
        <v>62</v>
      </c>
      <c r="AI2" s="169" t="s">
        <v>64</v>
      </c>
      <c r="AJ2" s="169"/>
      <c r="AK2" s="169"/>
      <c r="AL2" s="169"/>
      <c r="AM2" s="170"/>
      <c r="AN2" s="170"/>
      <c r="AO2" s="32" t="s">
        <v>63</v>
      </c>
      <c r="AP2" s="166" t="s">
        <v>75</v>
      </c>
      <c r="AQ2" s="166"/>
      <c r="AR2" s="166"/>
      <c r="AS2" s="104">
        <f>VLOOKUP(AI2,BC32:BD35,2,FALSE)</f>
        <v>50</v>
      </c>
      <c r="AT2" s="34" t="s">
        <v>71</v>
      </c>
      <c r="AU2" s="33"/>
      <c r="AV2" s="183" t="s">
        <v>41</v>
      </c>
      <c r="AW2" s="117" t="s">
        <v>87</v>
      </c>
      <c r="AX2" s="202" t="s">
        <v>101</v>
      </c>
      <c r="AY2" s="202" t="s">
        <v>89</v>
      </c>
      <c r="AZ2" s="120" t="s">
        <v>88</v>
      </c>
    </row>
    <row r="3" spans="1:59" ht="28" customHeight="1" thickBot="1" x14ac:dyDescent="0.25">
      <c r="A3" s="140" t="s">
        <v>43</v>
      </c>
      <c r="B3" s="141"/>
      <c r="C3" s="141"/>
      <c r="D3" s="141"/>
      <c r="E3" s="141"/>
      <c r="F3" s="141"/>
      <c r="G3" s="141"/>
      <c r="H3" s="141"/>
      <c r="I3" s="141"/>
      <c r="J3" s="141"/>
      <c r="K3" s="142"/>
      <c r="L3" s="171" t="s">
        <v>55</v>
      </c>
      <c r="M3" s="172"/>
      <c r="N3" s="172"/>
      <c r="O3" s="172"/>
      <c r="P3" s="172"/>
      <c r="Q3" s="172"/>
      <c r="R3" s="172"/>
      <c r="S3" s="172"/>
      <c r="T3" s="172"/>
      <c r="U3" s="172"/>
      <c r="V3" s="173"/>
      <c r="W3" s="181" t="s">
        <v>0</v>
      </c>
      <c r="X3" s="182"/>
      <c r="Y3" s="182"/>
      <c r="Z3" s="182"/>
      <c r="AA3" s="182"/>
      <c r="AB3" s="174"/>
      <c r="AC3" s="175"/>
      <c r="AD3" s="175"/>
      <c r="AE3" s="175"/>
      <c r="AF3" s="175"/>
      <c r="AG3" s="175"/>
      <c r="AH3" s="175"/>
      <c r="AI3" s="175"/>
      <c r="AJ3" s="175"/>
      <c r="AK3" s="175"/>
      <c r="AL3" s="176"/>
      <c r="AM3" s="109"/>
      <c r="AN3" s="177">
        <v>2025</v>
      </c>
      <c r="AO3" s="178"/>
      <c r="AP3" s="178"/>
      <c r="AQ3" s="5" t="s">
        <v>13</v>
      </c>
      <c r="AR3" s="8">
        <v>10</v>
      </c>
      <c r="AS3" s="179" t="s">
        <v>54</v>
      </c>
      <c r="AT3" s="180"/>
      <c r="AU3" s="42"/>
      <c r="AV3" s="184"/>
      <c r="AW3" s="118"/>
      <c r="AX3" s="203"/>
      <c r="AY3" s="203"/>
      <c r="AZ3" s="121"/>
    </row>
    <row r="4" spans="1:59" ht="28" customHeight="1" x14ac:dyDescent="0.2">
      <c r="A4" s="133"/>
      <c r="B4" s="143" t="s">
        <v>9</v>
      </c>
      <c r="C4" s="144"/>
      <c r="D4" s="143" t="s">
        <v>15</v>
      </c>
      <c r="E4" s="145"/>
      <c r="F4" s="145"/>
      <c r="G4" s="145"/>
      <c r="H4" s="145"/>
      <c r="I4" s="145"/>
      <c r="J4" s="144"/>
      <c r="K4" s="43" t="s">
        <v>16</v>
      </c>
      <c r="L4" s="44">
        <f>IF(DAY(DATE($AN3,$AR3,COLUMN()-11))=COLUMN()-11,DATE($AN3,$AR3,COLUMN()-11),"")</f>
        <v>45931</v>
      </c>
      <c r="M4" s="44">
        <f>IF(DAY(DATE($AN3,$AR3,COLUMN()-11))=COLUMN()-11,DATE($AN3,$AR3,COLUMN()-11),"")</f>
        <v>45932</v>
      </c>
      <c r="N4" s="44">
        <f t="shared" ref="N4:AP4" si="0">IF(DAY(DATE($AN3,$AR3,COLUMN()-11))=COLUMN()-11,DATE($AN3,$AR3,COLUMN()-11),"")</f>
        <v>45933</v>
      </c>
      <c r="O4" s="44">
        <f t="shared" si="0"/>
        <v>45934</v>
      </c>
      <c r="P4" s="44">
        <f t="shared" si="0"/>
        <v>45935</v>
      </c>
      <c r="Q4" s="44">
        <f t="shared" si="0"/>
        <v>45936</v>
      </c>
      <c r="R4" s="44">
        <f t="shared" si="0"/>
        <v>45937</v>
      </c>
      <c r="S4" s="44">
        <f t="shared" si="0"/>
        <v>45938</v>
      </c>
      <c r="T4" s="44">
        <f t="shared" si="0"/>
        <v>45939</v>
      </c>
      <c r="U4" s="44">
        <f t="shared" si="0"/>
        <v>45940</v>
      </c>
      <c r="V4" s="44">
        <f t="shared" si="0"/>
        <v>45941</v>
      </c>
      <c r="W4" s="44">
        <f t="shared" si="0"/>
        <v>45942</v>
      </c>
      <c r="X4" s="44">
        <f t="shared" si="0"/>
        <v>45943</v>
      </c>
      <c r="Y4" s="44">
        <f t="shared" si="0"/>
        <v>45944</v>
      </c>
      <c r="Z4" s="44">
        <f t="shared" si="0"/>
        <v>45945</v>
      </c>
      <c r="AA4" s="44">
        <f t="shared" si="0"/>
        <v>45946</v>
      </c>
      <c r="AB4" s="44">
        <f t="shared" si="0"/>
        <v>45947</v>
      </c>
      <c r="AC4" s="44">
        <f t="shared" si="0"/>
        <v>45948</v>
      </c>
      <c r="AD4" s="44">
        <f t="shared" si="0"/>
        <v>45949</v>
      </c>
      <c r="AE4" s="44">
        <f t="shared" si="0"/>
        <v>45950</v>
      </c>
      <c r="AF4" s="44">
        <f t="shared" si="0"/>
        <v>45951</v>
      </c>
      <c r="AG4" s="44">
        <f t="shared" si="0"/>
        <v>45952</v>
      </c>
      <c r="AH4" s="44">
        <f t="shared" si="0"/>
        <v>45953</v>
      </c>
      <c r="AI4" s="44">
        <f t="shared" si="0"/>
        <v>45954</v>
      </c>
      <c r="AJ4" s="44">
        <f t="shared" si="0"/>
        <v>45955</v>
      </c>
      <c r="AK4" s="44">
        <f t="shared" si="0"/>
        <v>45956</v>
      </c>
      <c r="AL4" s="44">
        <f t="shared" si="0"/>
        <v>45957</v>
      </c>
      <c r="AM4" s="44">
        <f t="shared" si="0"/>
        <v>45958</v>
      </c>
      <c r="AN4" s="44">
        <f t="shared" si="0"/>
        <v>45959</v>
      </c>
      <c r="AO4" s="44">
        <f t="shared" si="0"/>
        <v>45960</v>
      </c>
      <c r="AP4" s="44">
        <f t="shared" si="0"/>
        <v>45961</v>
      </c>
      <c r="AQ4" s="167" t="s">
        <v>90</v>
      </c>
      <c r="AR4" s="167" t="s">
        <v>42</v>
      </c>
      <c r="AS4" s="167" t="s">
        <v>76</v>
      </c>
      <c r="AT4" s="162" t="s">
        <v>11</v>
      </c>
      <c r="AU4" s="163"/>
      <c r="AV4" s="184"/>
      <c r="AW4" s="118"/>
      <c r="AX4" s="203"/>
      <c r="AY4" s="203"/>
      <c r="AZ4" s="121"/>
    </row>
    <row r="5" spans="1:59" ht="28" customHeight="1" thickBot="1" x14ac:dyDescent="0.25">
      <c r="A5" s="134"/>
      <c r="B5" s="70" t="s">
        <v>8</v>
      </c>
      <c r="C5" s="108" t="s">
        <v>10</v>
      </c>
      <c r="D5" s="45" t="s">
        <v>2</v>
      </c>
      <c r="E5" s="46" t="s">
        <v>3</v>
      </c>
      <c r="F5" s="46" t="s">
        <v>4</v>
      </c>
      <c r="G5" s="46" t="s">
        <v>5</v>
      </c>
      <c r="H5" s="46" t="s">
        <v>6</v>
      </c>
      <c r="I5" s="46" t="s">
        <v>7</v>
      </c>
      <c r="J5" s="45" t="s">
        <v>1</v>
      </c>
      <c r="K5" s="47" t="s">
        <v>14</v>
      </c>
      <c r="L5" s="48">
        <f>IF(L4="","",DATE($AN3,$AR3,COLUMN()-11))</f>
        <v>45931</v>
      </c>
      <c r="M5" s="48">
        <f t="shared" ref="M5:AP5" si="1">IF(M4="","",DATE($AN3,$AR3,COLUMN()-11))</f>
        <v>45932</v>
      </c>
      <c r="N5" s="48">
        <f t="shared" si="1"/>
        <v>45933</v>
      </c>
      <c r="O5" s="48">
        <f t="shared" si="1"/>
        <v>45934</v>
      </c>
      <c r="P5" s="48">
        <f t="shared" si="1"/>
        <v>45935</v>
      </c>
      <c r="Q5" s="48">
        <f t="shared" si="1"/>
        <v>45936</v>
      </c>
      <c r="R5" s="48">
        <f t="shared" si="1"/>
        <v>45937</v>
      </c>
      <c r="S5" s="48">
        <f t="shared" si="1"/>
        <v>45938</v>
      </c>
      <c r="T5" s="48">
        <f t="shared" si="1"/>
        <v>45939</v>
      </c>
      <c r="U5" s="48">
        <f t="shared" si="1"/>
        <v>45940</v>
      </c>
      <c r="V5" s="48">
        <f t="shared" si="1"/>
        <v>45941</v>
      </c>
      <c r="W5" s="48">
        <f t="shared" si="1"/>
        <v>45942</v>
      </c>
      <c r="X5" s="48">
        <f t="shared" si="1"/>
        <v>45943</v>
      </c>
      <c r="Y5" s="48">
        <f t="shared" si="1"/>
        <v>45944</v>
      </c>
      <c r="Z5" s="48">
        <f t="shared" si="1"/>
        <v>45945</v>
      </c>
      <c r="AA5" s="48">
        <f t="shared" si="1"/>
        <v>45946</v>
      </c>
      <c r="AB5" s="48">
        <f t="shared" si="1"/>
        <v>45947</v>
      </c>
      <c r="AC5" s="48">
        <f t="shared" si="1"/>
        <v>45948</v>
      </c>
      <c r="AD5" s="48">
        <f t="shared" si="1"/>
        <v>45949</v>
      </c>
      <c r="AE5" s="48">
        <f t="shared" si="1"/>
        <v>45950</v>
      </c>
      <c r="AF5" s="48">
        <f t="shared" si="1"/>
        <v>45951</v>
      </c>
      <c r="AG5" s="48">
        <f t="shared" si="1"/>
        <v>45952</v>
      </c>
      <c r="AH5" s="48">
        <f t="shared" si="1"/>
        <v>45953</v>
      </c>
      <c r="AI5" s="48">
        <f t="shared" si="1"/>
        <v>45954</v>
      </c>
      <c r="AJ5" s="48">
        <f t="shared" si="1"/>
        <v>45955</v>
      </c>
      <c r="AK5" s="48">
        <f t="shared" si="1"/>
        <v>45956</v>
      </c>
      <c r="AL5" s="48">
        <f t="shared" si="1"/>
        <v>45957</v>
      </c>
      <c r="AM5" s="48">
        <f t="shared" si="1"/>
        <v>45958</v>
      </c>
      <c r="AN5" s="48">
        <f t="shared" si="1"/>
        <v>45959</v>
      </c>
      <c r="AO5" s="48">
        <f t="shared" si="1"/>
        <v>45960</v>
      </c>
      <c r="AP5" s="48">
        <f t="shared" si="1"/>
        <v>45961</v>
      </c>
      <c r="AQ5" s="168"/>
      <c r="AR5" s="168"/>
      <c r="AS5" s="168"/>
      <c r="AT5" s="49" t="s">
        <v>74</v>
      </c>
      <c r="AU5" s="50" t="s">
        <v>86</v>
      </c>
      <c r="AV5" s="185"/>
      <c r="AW5" s="119"/>
      <c r="AX5" s="204"/>
      <c r="AY5" s="204"/>
      <c r="AZ5" s="116"/>
    </row>
    <row r="6" spans="1:59" ht="28" hidden="1" customHeight="1" x14ac:dyDescent="0.2">
      <c r="A6" s="51"/>
      <c r="B6" s="71" t="s">
        <v>8</v>
      </c>
      <c r="C6" s="106" t="s">
        <v>10</v>
      </c>
      <c r="D6" s="52" t="s">
        <v>2</v>
      </c>
      <c r="E6" s="53" t="s">
        <v>3</v>
      </c>
      <c r="F6" s="53" t="s">
        <v>4</v>
      </c>
      <c r="G6" s="53" t="s">
        <v>5</v>
      </c>
      <c r="H6" s="53" t="s">
        <v>6</v>
      </c>
      <c r="I6" s="53" t="s">
        <v>7</v>
      </c>
      <c r="J6" s="54" t="s">
        <v>1</v>
      </c>
      <c r="K6" s="55" t="s">
        <v>14</v>
      </c>
      <c r="L6" s="56">
        <f>IF(L5="","",MOD(L5,7))</f>
        <v>4</v>
      </c>
      <c r="M6" s="56">
        <f t="shared" ref="M6:N6" si="2">IF(M5="","",MOD(M5,7))</f>
        <v>5</v>
      </c>
      <c r="N6" s="56">
        <f t="shared" si="2"/>
        <v>6</v>
      </c>
      <c r="O6" s="56">
        <f t="shared" ref="O6:AP6" si="3">IF(O5="","",MOD(O5,7))</f>
        <v>0</v>
      </c>
      <c r="P6" s="56">
        <f t="shared" si="3"/>
        <v>1</v>
      </c>
      <c r="Q6" s="56">
        <f t="shared" si="3"/>
        <v>2</v>
      </c>
      <c r="R6" s="56">
        <f t="shared" si="3"/>
        <v>3</v>
      </c>
      <c r="S6" s="56">
        <f t="shared" si="3"/>
        <v>4</v>
      </c>
      <c r="T6" s="56">
        <f t="shared" si="3"/>
        <v>5</v>
      </c>
      <c r="U6" s="56">
        <f t="shared" si="3"/>
        <v>6</v>
      </c>
      <c r="V6" s="56">
        <f t="shared" si="3"/>
        <v>0</v>
      </c>
      <c r="W6" s="56">
        <f t="shared" si="3"/>
        <v>1</v>
      </c>
      <c r="X6" s="56">
        <f t="shared" si="3"/>
        <v>2</v>
      </c>
      <c r="Y6" s="56">
        <f t="shared" si="3"/>
        <v>3</v>
      </c>
      <c r="Z6" s="56">
        <f t="shared" si="3"/>
        <v>4</v>
      </c>
      <c r="AA6" s="56">
        <f t="shared" si="3"/>
        <v>5</v>
      </c>
      <c r="AB6" s="56">
        <f t="shared" si="3"/>
        <v>6</v>
      </c>
      <c r="AC6" s="56">
        <f t="shared" si="3"/>
        <v>0</v>
      </c>
      <c r="AD6" s="56">
        <f t="shared" si="3"/>
        <v>1</v>
      </c>
      <c r="AE6" s="56">
        <f t="shared" si="3"/>
        <v>2</v>
      </c>
      <c r="AF6" s="56">
        <f t="shared" si="3"/>
        <v>3</v>
      </c>
      <c r="AG6" s="56">
        <f t="shared" si="3"/>
        <v>4</v>
      </c>
      <c r="AH6" s="56">
        <f t="shared" si="3"/>
        <v>5</v>
      </c>
      <c r="AI6" s="56">
        <f t="shared" si="3"/>
        <v>6</v>
      </c>
      <c r="AJ6" s="56">
        <f t="shared" si="3"/>
        <v>0</v>
      </c>
      <c r="AK6" s="56">
        <f t="shared" si="3"/>
        <v>1</v>
      </c>
      <c r="AL6" s="56">
        <f t="shared" si="3"/>
        <v>2</v>
      </c>
      <c r="AM6" s="56">
        <f t="shared" si="3"/>
        <v>3</v>
      </c>
      <c r="AN6" s="80">
        <f t="shared" si="3"/>
        <v>4</v>
      </c>
      <c r="AO6" s="56">
        <f t="shared" si="3"/>
        <v>5</v>
      </c>
      <c r="AP6" s="56">
        <f t="shared" si="3"/>
        <v>6</v>
      </c>
      <c r="AQ6" s="27"/>
      <c r="AR6" s="27"/>
      <c r="AS6" s="28"/>
      <c r="AT6" s="186"/>
      <c r="AU6" s="187"/>
      <c r="AV6" s="74"/>
      <c r="AW6" s="76"/>
      <c r="AX6" s="9"/>
      <c r="AY6" s="9"/>
      <c r="AZ6" s="77"/>
    </row>
    <row r="7" spans="1:59" ht="28" hidden="1" customHeight="1" thickBot="1" x14ac:dyDescent="0.25">
      <c r="A7" s="57"/>
      <c r="B7" s="72" t="s">
        <v>8</v>
      </c>
      <c r="C7" s="107" t="s">
        <v>10</v>
      </c>
      <c r="D7" s="58" t="s">
        <v>2</v>
      </c>
      <c r="E7" s="59" t="s">
        <v>3</v>
      </c>
      <c r="F7" s="59" t="s">
        <v>4</v>
      </c>
      <c r="G7" s="59" t="s">
        <v>5</v>
      </c>
      <c r="H7" s="59" t="s">
        <v>6</v>
      </c>
      <c r="I7" s="59" t="s">
        <v>7</v>
      </c>
      <c r="J7" s="60" t="s">
        <v>1</v>
      </c>
      <c r="K7" s="61" t="s">
        <v>14</v>
      </c>
      <c r="L7" s="62" t="str">
        <f t="shared" ref="L7:N7" si="4">IF(L6=0,"土",IF(L6=1,"日",IF(L6=2,"月",IF(L6=3,"火",IF(L6=4,"水",IF(L6=5,"木",IF(L6=6,"金","")))))))</f>
        <v>水</v>
      </c>
      <c r="M7" s="62" t="str">
        <f t="shared" si="4"/>
        <v>木</v>
      </c>
      <c r="N7" s="62" t="str">
        <f t="shared" si="4"/>
        <v>金</v>
      </c>
      <c r="O7" s="62" t="str">
        <f t="shared" ref="O7" si="5">IF(O6=0,"土",IF(O6=1,"日",IF(O6=2,"月",IF(O6=3,"火",IF(O6=4,"水",IF(O6=5,"木",IF(O6=6,"金","")))))))</f>
        <v>土</v>
      </c>
      <c r="P7" s="62" t="str">
        <f t="shared" ref="P7:AP7" si="6">IF(P6=0,"土",IF(P6=1,"日",IF(P6=2,"月",IF(P6=3,"火",IF(P6=4,"水",IF(P6=5,"木",IF(P6=6,"金","")))))))</f>
        <v>日</v>
      </c>
      <c r="Q7" s="62" t="str">
        <f t="shared" si="6"/>
        <v>月</v>
      </c>
      <c r="R7" s="62" t="str">
        <f t="shared" si="6"/>
        <v>火</v>
      </c>
      <c r="S7" s="62" t="str">
        <f t="shared" si="6"/>
        <v>水</v>
      </c>
      <c r="T7" s="62" t="str">
        <f t="shared" si="6"/>
        <v>木</v>
      </c>
      <c r="U7" s="62" t="str">
        <f t="shared" si="6"/>
        <v>金</v>
      </c>
      <c r="V7" s="62" t="str">
        <f t="shared" si="6"/>
        <v>土</v>
      </c>
      <c r="W7" s="62" t="str">
        <f t="shared" si="6"/>
        <v>日</v>
      </c>
      <c r="X7" s="62" t="str">
        <f t="shared" si="6"/>
        <v>月</v>
      </c>
      <c r="Y7" s="62" t="str">
        <f t="shared" si="6"/>
        <v>火</v>
      </c>
      <c r="Z7" s="62" t="str">
        <f t="shared" si="6"/>
        <v>水</v>
      </c>
      <c r="AA7" s="62" t="str">
        <f t="shared" si="6"/>
        <v>木</v>
      </c>
      <c r="AB7" s="62" t="str">
        <f t="shared" si="6"/>
        <v>金</v>
      </c>
      <c r="AC7" s="62" t="str">
        <f t="shared" si="6"/>
        <v>土</v>
      </c>
      <c r="AD7" s="62" t="str">
        <f t="shared" si="6"/>
        <v>日</v>
      </c>
      <c r="AE7" s="62" t="str">
        <f t="shared" si="6"/>
        <v>月</v>
      </c>
      <c r="AF7" s="62" t="str">
        <f t="shared" si="6"/>
        <v>火</v>
      </c>
      <c r="AG7" s="62" t="str">
        <f t="shared" si="6"/>
        <v>水</v>
      </c>
      <c r="AH7" s="62" t="str">
        <f t="shared" si="6"/>
        <v>木</v>
      </c>
      <c r="AI7" s="62" t="str">
        <f t="shared" si="6"/>
        <v>金</v>
      </c>
      <c r="AJ7" s="62" t="str">
        <f t="shared" si="6"/>
        <v>土</v>
      </c>
      <c r="AK7" s="62" t="str">
        <f t="shared" si="6"/>
        <v>日</v>
      </c>
      <c r="AL7" s="62" t="str">
        <f t="shared" si="6"/>
        <v>月</v>
      </c>
      <c r="AM7" s="62" t="str">
        <f t="shared" si="6"/>
        <v>火</v>
      </c>
      <c r="AN7" s="81" t="str">
        <f t="shared" si="6"/>
        <v>水</v>
      </c>
      <c r="AO7" s="62" t="str">
        <f t="shared" si="6"/>
        <v>木</v>
      </c>
      <c r="AP7" s="62" t="str">
        <f t="shared" si="6"/>
        <v>金</v>
      </c>
      <c r="AQ7" s="29"/>
      <c r="AR7" s="29"/>
      <c r="AS7" s="30"/>
      <c r="AT7" s="188"/>
      <c r="AU7" s="189"/>
      <c r="AV7" s="75"/>
      <c r="AW7" s="76"/>
      <c r="AX7" s="9"/>
      <c r="AY7" s="9"/>
      <c r="AZ7" s="77"/>
    </row>
    <row r="8" spans="1:59" ht="28" customHeight="1" x14ac:dyDescent="0.2">
      <c r="A8" s="133">
        <v>1</v>
      </c>
      <c r="B8" s="131"/>
      <c r="C8" s="132"/>
      <c r="D8" s="3"/>
      <c r="E8" s="3"/>
      <c r="F8" s="3"/>
      <c r="G8" s="3"/>
      <c r="H8" s="3"/>
      <c r="I8" s="3"/>
      <c r="J8" s="3"/>
      <c r="K8" s="78" t="str">
        <f>IF(COUNTA(D8:J8)=0,"",COUNTA(D8:J8))</f>
        <v/>
      </c>
      <c r="L8" s="63" t="str">
        <f t="shared" ref="L8:AP8" si="7">IF(L$7="","",IF( HLOOKUP(L$7,$D$7:$J$219,2*$A8,FALSE)="","","○"))</f>
        <v/>
      </c>
      <c r="M8" s="63" t="str">
        <f t="shared" si="7"/>
        <v/>
      </c>
      <c r="N8" s="63" t="str">
        <f t="shared" si="7"/>
        <v/>
      </c>
      <c r="O8" s="63" t="str">
        <f t="shared" si="7"/>
        <v/>
      </c>
      <c r="P8" s="63" t="str">
        <f t="shared" si="7"/>
        <v/>
      </c>
      <c r="Q8" s="63" t="str">
        <f t="shared" si="7"/>
        <v/>
      </c>
      <c r="R8" s="63" t="str">
        <f t="shared" si="7"/>
        <v/>
      </c>
      <c r="S8" s="73" t="str">
        <f t="shared" si="7"/>
        <v/>
      </c>
      <c r="T8" s="73" t="str">
        <f t="shared" si="7"/>
        <v/>
      </c>
      <c r="U8" s="73" t="str">
        <f t="shared" si="7"/>
        <v/>
      </c>
      <c r="V8" s="73" t="str">
        <f t="shared" si="7"/>
        <v/>
      </c>
      <c r="W8" s="73" t="str">
        <f t="shared" si="7"/>
        <v/>
      </c>
      <c r="X8" s="73" t="str">
        <f t="shared" si="7"/>
        <v/>
      </c>
      <c r="Y8" s="73" t="str">
        <f t="shared" si="7"/>
        <v/>
      </c>
      <c r="Z8" s="63" t="str">
        <f t="shared" si="7"/>
        <v/>
      </c>
      <c r="AA8" s="63" t="str">
        <f t="shared" si="7"/>
        <v/>
      </c>
      <c r="AB8" s="63" t="str">
        <f t="shared" si="7"/>
        <v/>
      </c>
      <c r="AC8" s="63" t="str">
        <f t="shared" si="7"/>
        <v/>
      </c>
      <c r="AD8" s="63" t="str">
        <f t="shared" si="7"/>
        <v/>
      </c>
      <c r="AE8" s="63" t="str">
        <f t="shared" si="7"/>
        <v/>
      </c>
      <c r="AF8" s="63" t="str">
        <f t="shared" si="7"/>
        <v/>
      </c>
      <c r="AG8" s="73" t="str">
        <f t="shared" si="7"/>
        <v/>
      </c>
      <c r="AH8" s="73" t="str">
        <f t="shared" si="7"/>
        <v/>
      </c>
      <c r="AI8" s="73" t="str">
        <f t="shared" si="7"/>
        <v/>
      </c>
      <c r="AJ8" s="73" t="str">
        <f t="shared" si="7"/>
        <v/>
      </c>
      <c r="AK8" s="73" t="str">
        <f t="shared" si="7"/>
        <v/>
      </c>
      <c r="AL8" s="73" t="str">
        <f t="shared" si="7"/>
        <v/>
      </c>
      <c r="AM8" s="73" t="str">
        <f t="shared" si="7"/>
        <v/>
      </c>
      <c r="AN8" s="63" t="str">
        <f t="shared" si="7"/>
        <v/>
      </c>
      <c r="AO8" s="63" t="str">
        <f t="shared" si="7"/>
        <v/>
      </c>
      <c r="AP8" s="63" t="str">
        <f t="shared" si="7"/>
        <v/>
      </c>
      <c r="AQ8" s="154">
        <f>COUNTA(L9:AP9)</f>
        <v>0</v>
      </c>
      <c r="AR8" s="154">
        <f>COUNTIF(L9:AP9,"/")*$BF$9</f>
        <v>0</v>
      </c>
      <c r="AS8" s="156">
        <f>AQ8*AS$2</f>
        <v>0</v>
      </c>
      <c r="AT8" s="164"/>
      <c r="AU8" s="158"/>
      <c r="AV8" s="152">
        <f>AR8+AS8</f>
        <v>0</v>
      </c>
      <c r="AW8" s="206">
        <f>AQ8</f>
        <v>0</v>
      </c>
      <c r="AX8" s="205">
        <f>AR8</f>
        <v>0</v>
      </c>
      <c r="AY8" s="205">
        <f>AS8</f>
        <v>0</v>
      </c>
      <c r="AZ8" s="128">
        <f>AX8+AY8</f>
        <v>0</v>
      </c>
      <c r="BB8" s="67" t="s">
        <v>84</v>
      </c>
      <c r="BC8" s="66" t="s">
        <v>83</v>
      </c>
      <c r="BD8" s="66" t="s">
        <v>56</v>
      </c>
      <c r="BE8" s="66" t="s">
        <v>82</v>
      </c>
      <c r="BF8" s="66" t="s">
        <v>40</v>
      </c>
      <c r="BG8" s="66" t="s">
        <v>39</v>
      </c>
    </row>
    <row r="9" spans="1:59" ht="28" customHeight="1" thickBot="1" x14ac:dyDescent="0.25">
      <c r="A9" s="134"/>
      <c r="B9" s="68"/>
      <c r="C9" s="105" t="str">
        <f>IF(B9="","",DATEDIF(B9,$BF$32,"y"))</f>
        <v/>
      </c>
      <c r="D9" s="149" t="s">
        <v>78</v>
      </c>
      <c r="E9" s="150"/>
      <c r="F9" s="151"/>
      <c r="G9" s="146"/>
      <c r="H9" s="147"/>
      <c r="I9" s="147"/>
      <c r="J9" s="147"/>
      <c r="K9" s="14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155"/>
      <c r="AR9" s="155"/>
      <c r="AS9" s="157"/>
      <c r="AT9" s="165"/>
      <c r="AU9" s="159"/>
      <c r="AV9" s="153"/>
      <c r="AW9" s="119"/>
      <c r="AX9" s="124"/>
      <c r="AY9" s="124"/>
      <c r="AZ9" s="116"/>
      <c r="BB9" s="65" t="str">
        <f>IF(BF9=350,"/","ER")</f>
        <v>/</v>
      </c>
      <c r="BC9" s="65" t="s">
        <v>23</v>
      </c>
      <c r="BD9" s="20" t="s">
        <v>85</v>
      </c>
      <c r="BE9" s="6">
        <v>700</v>
      </c>
      <c r="BF9" s="21">
        <f t="array" ref="BF9">_xlfn.IFS(BE9="","",BE9&gt;=700,350,BE9&lt;700,BE9-350)</f>
        <v>350</v>
      </c>
      <c r="BG9" s="21" cm="1">
        <f t="array" ref="BG9">_xlfn.IFS(BE9="","",BE9&gt;700,BE9-350,BE9&lt;=700,350)</f>
        <v>350</v>
      </c>
    </row>
    <row r="10" spans="1:59" ht="28" customHeight="1" x14ac:dyDescent="0.2">
      <c r="A10" s="133">
        <v>2</v>
      </c>
      <c r="B10" s="131"/>
      <c r="C10" s="132"/>
      <c r="D10" s="3"/>
      <c r="E10" s="3"/>
      <c r="F10" s="3"/>
      <c r="G10" s="3"/>
      <c r="H10" s="3"/>
      <c r="I10" s="3"/>
      <c r="J10" s="3"/>
      <c r="K10" s="78" t="str">
        <f>IF(COUNTA(D10:J10)=0,"",COUNTA(D10:J10))</f>
        <v/>
      </c>
      <c r="L10" s="63" t="str">
        <f t="shared" ref="L10:AP10" si="8">IF(L$7="","",IF( HLOOKUP(L$7,$D$7:$J$219,2*$A10,FALSE)="","","○"))</f>
        <v/>
      </c>
      <c r="M10" s="63" t="str">
        <f t="shared" si="8"/>
        <v/>
      </c>
      <c r="N10" s="63" t="str">
        <f t="shared" si="8"/>
        <v/>
      </c>
      <c r="O10" s="63" t="str">
        <f t="shared" si="8"/>
        <v/>
      </c>
      <c r="P10" s="63" t="str">
        <f t="shared" si="8"/>
        <v/>
      </c>
      <c r="Q10" s="63" t="str">
        <f t="shared" si="8"/>
        <v/>
      </c>
      <c r="R10" s="63" t="str">
        <f t="shared" si="8"/>
        <v/>
      </c>
      <c r="S10" s="73" t="str">
        <f t="shared" si="8"/>
        <v/>
      </c>
      <c r="T10" s="73" t="str">
        <f t="shared" si="8"/>
        <v/>
      </c>
      <c r="U10" s="73" t="str">
        <f t="shared" si="8"/>
        <v/>
      </c>
      <c r="V10" s="73" t="str">
        <f t="shared" si="8"/>
        <v/>
      </c>
      <c r="W10" s="73" t="str">
        <f t="shared" si="8"/>
        <v/>
      </c>
      <c r="X10" s="73" t="str">
        <f t="shared" si="8"/>
        <v/>
      </c>
      <c r="Y10" s="73" t="str">
        <f t="shared" si="8"/>
        <v/>
      </c>
      <c r="Z10" s="63" t="str">
        <f t="shared" si="8"/>
        <v/>
      </c>
      <c r="AA10" s="63" t="str">
        <f t="shared" si="8"/>
        <v/>
      </c>
      <c r="AB10" s="63" t="str">
        <f t="shared" si="8"/>
        <v/>
      </c>
      <c r="AC10" s="63" t="str">
        <f t="shared" si="8"/>
        <v/>
      </c>
      <c r="AD10" s="63" t="str">
        <f t="shared" si="8"/>
        <v/>
      </c>
      <c r="AE10" s="63" t="str">
        <f t="shared" si="8"/>
        <v/>
      </c>
      <c r="AF10" s="63" t="str">
        <f t="shared" si="8"/>
        <v/>
      </c>
      <c r="AG10" s="73" t="str">
        <f t="shared" si="8"/>
        <v/>
      </c>
      <c r="AH10" s="73" t="str">
        <f t="shared" si="8"/>
        <v/>
      </c>
      <c r="AI10" s="73" t="str">
        <f t="shared" si="8"/>
        <v/>
      </c>
      <c r="AJ10" s="73" t="str">
        <f t="shared" si="8"/>
        <v/>
      </c>
      <c r="AK10" s="73" t="str">
        <f t="shared" si="8"/>
        <v/>
      </c>
      <c r="AL10" s="73" t="str">
        <f t="shared" si="8"/>
        <v/>
      </c>
      <c r="AM10" s="73" t="str">
        <f t="shared" si="8"/>
        <v/>
      </c>
      <c r="AN10" s="63" t="str">
        <f t="shared" si="8"/>
        <v/>
      </c>
      <c r="AO10" s="63" t="str">
        <f t="shared" si="8"/>
        <v/>
      </c>
      <c r="AP10" s="63" t="str">
        <f t="shared" si="8"/>
        <v/>
      </c>
      <c r="AQ10" s="154">
        <f>COUNTA(L11:AP11)</f>
        <v>0</v>
      </c>
      <c r="AR10" s="154">
        <f t="shared" ref="AR10" si="9">COUNTIF(L11:AP11,"/")*$BF$9</f>
        <v>0</v>
      </c>
      <c r="AS10" s="156">
        <f t="shared" ref="AS10" si="10">AQ10*AS$2</f>
        <v>0</v>
      </c>
      <c r="AT10" s="164"/>
      <c r="AU10" s="158"/>
      <c r="AV10" s="152">
        <f t="shared" ref="AV10" si="11">AR10+AS10</f>
        <v>0</v>
      </c>
      <c r="AW10" s="122">
        <f>AW8+AQ10</f>
        <v>0</v>
      </c>
      <c r="AX10" s="123">
        <f>AX8+AR10</f>
        <v>0</v>
      </c>
      <c r="AY10" s="123">
        <f>AY8+AS10</f>
        <v>0</v>
      </c>
      <c r="AZ10" s="115">
        <f>AZ8+AV10</f>
        <v>0</v>
      </c>
      <c r="BB10" s="65" t="str">
        <f t="shared" ref="BB10:BB28" si="12">IF(BF10=350,"/","ER")</f>
        <v>/</v>
      </c>
      <c r="BC10" s="65" t="s">
        <v>24</v>
      </c>
      <c r="BD10" s="20" t="s">
        <v>85</v>
      </c>
      <c r="BE10" s="6">
        <v>700</v>
      </c>
      <c r="BF10" s="21" cm="1">
        <f t="array" ref="BF10">_xlfn.IFS(BE10="","",BE10&gt;=700,350,BE10&lt;700,BE10-350)</f>
        <v>350</v>
      </c>
      <c r="BG10" s="21">
        <f t="array" ref="BG10">_xlfn.IFS(BE10="","",BE10&gt;700,BE10-350,BE10&lt;=700,350)</f>
        <v>350</v>
      </c>
    </row>
    <row r="11" spans="1:59" ht="28" customHeight="1" thickBot="1" x14ac:dyDescent="0.25">
      <c r="A11" s="134"/>
      <c r="B11" s="68"/>
      <c r="C11" s="105" t="str">
        <f>IF(B11="","",DATEDIF(B11,$BF$32,"y"))</f>
        <v/>
      </c>
      <c r="D11" s="149" t="s">
        <v>78</v>
      </c>
      <c r="E11" s="150"/>
      <c r="F11" s="151"/>
      <c r="G11" s="146"/>
      <c r="H11" s="147"/>
      <c r="I11" s="147"/>
      <c r="J11" s="147"/>
      <c r="K11" s="148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155"/>
      <c r="AR11" s="155"/>
      <c r="AS11" s="157"/>
      <c r="AT11" s="165"/>
      <c r="AU11" s="159"/>
      <c r="AV11" s="153"/>
      <c r="AW11" s="119"/>
      <c r="AX11" s="124"/>
      <c r="AY11" s="124"/>
      <c r="AZ11" s="116"/>
      <c r="BA11" s="2"/>
      <c r="BB11" s="65" t="str">
        <f t="shared" si="12"/>
        <v>/</v>
      </c>
      <c r="BC11" s="65" t="s">
        <v>25</v>
      </c>
      <c r="BD11" s="20" t="s">
        <v>85</v>
      </c>
      <c r="BE11" s="6">
        <v>800</v>
      </c>
      <c r="BF11" s="21" cm="1">
        <f t="array" ref="BF11">_xlfn.IFS(BE11="","",BE11&gt;=700,350,BE11&lt;700,BE11-350)</f>
        <v>350</v>
      </c>
      <c r="BG11" s="21">
        <f t="array" ref="BG11">_xlfn.IFS(BE11="","",BE11&gt;700,BE11-350,BE11&lt;=700,350)</f>
        <v>450</v>
      </c>
    </row>
    <row r="12" spans="1:59" ht="28" customHeight="1" x14ac:dyDescent="0.2">
      <c r="A12" s="133">
        <v>3</v>
      </c>
      <c r="B12" s="131"/>
      <c r="C12" s="132"/>
      <c r="D12" s="3"/>
      <c r="E12" s="3"/>
      <c r="F12" s="3"/>
      <c r="G12" s="3"/>
      <c r="H12" s="3"/>
      <c r="I12" s="3"/>
      <c r="J12" s="3"/>
      <c r="K12" s="78" t="str">
        <f>IF(COUNTA(D12:J12)=0,"",COUNTA(D12:J12))</f>
        <v/>
      </c>
      <c r="L12" s="63" t="str">
        <f t="shared" ref="L12:AP12" si="13">IF(L$7="","",IF( HLOOKUP(L$7,$D$7:$J$219,2*$A12,FALSE)="","","○"))</f>
        <v/>
      </c>
      <c r="M12" s="63" t="str">
        <f t="shared" si="13"/>
        <v/>
      </c>
      <c r="N12" s="63" t="str">
        <f t="shared" si="13"/>
        <v/>
      </c>
      <c r="O12" s="63" t="str">
        <f t="shared" si="13"/>
        <v/>
      </c>
      <c r="P12" s="63" t="str">
        <f t="shared" si="13"/>
        <v/>
      </c>
      <c r="Q12" s="63" t="str">
        <f t="shared" si="13"/>
        <v/>
      </c>
      <c r="R12" s="63" t="str">
        <f t="shared" si="13"/>
        <v/>
      </c>
      <c r="S12" s="73" t="str">
        <f t="shared" si="13"/>
        <v/>
      </c>
      <c r="T12" s="73" t="str">
        <f t="shared" si="13"/>
        <v/>
      </c>
      <c r="U12" s="73" t="str">
        <f t="shared" si="13"/>
        <v/>
      </c>
      <c r="V12" s="73" t="str">
        <f t="shared" si="13"/>
        <v/>
      </c>
      <c r="W12" s="73" t="str">
        <f t="shared" si="13"/>
        <v/>
      </c>
      <c r="X12" s="73" t="str">
        <f t="shared" si="13"/>
        <v/>
      </c>
      <c r="Y12" s="73" t="str">
        <f t="shared" si="13"/>
        <v/>
      </c>
      <c r="Z12" s="63" t="str">
        <f t="shared" si="13"/>
        <v/>
      </c>
      <c r="AA12" s="63" t="str">
        <f t="shared" si="13"/>
        <v/>
      </c>
      <c r="AB12" s="63" t="str">
        <f t="shared" si="13"/>
        <v/>
      </c>
      <c r="AC12" s="63" t="str">
        <f t="shared" si="13"/>
        <v/>
      </c>
      <c r="AD12" s="63" t="str">
        <f t="shared" si="13"/>
        <v/>
      </c>
      <c r="AE12" s="63" t="str">
        <f t="shared" si="13"/>
        <v/>
      </c>
      <c r="AF12" s="63" t="str">
        <f t="shared" si="13"/>
        <v/>
      </c>
      <c r="AG12" s="73" t="str">
        <f t="shared" si="13"/>
        <v/>
      </c>
      <c r="AH12" s="73" t="str">
        <f t="shared" si="13"/>
        <v/>
      </c>
      <c r="AI12" s="73" t="str">
        <f t="shared" si="13"/>
        <v/>
      </c>
      <c r="AJ12" s="73" t="str">
        <f t="shared" si="13"/>
        <v/>
      </c>
      <c r="AK12" s="73" t="str">
        <f t="shared" si="13"/>
        <v/>
      </c>
      <c r="AL12" s="73" t="str">
        <f t="shared" si="13"/>
        <v/>
      </c>
      <c r="AM12" s="73" t="str">
        <f t="shared" si="13"/>
        <v/>
      </c>
      <c r="AN12" s="63" t="str">
        <f t="shared" si="13"/>
        <v/>
      </c>
      <c r="AO12" s="63" t="str">
        <f t="shared" si="13"/>
        <v/>
      </c>
      <c r="AP12" s="63" t="str">
        <f t="shared" si="13"/>
        <v/>
      </c>
      <c r="AQ12" s="154">
        <f>COUNTA(L13:AP13)</f>
        <v>0</v>
      </c>
      <c r="AR12" s="154">
        <f t="shared" ref="AR12" si="14">COUNTIF(L13:AP13,"/")*$BF$9</f>
        <v>0</v>
      </c>
      <c r="AS12" s="156">
        <f t="shared" ref="AS12" si="15">AQ12*AS$2</f>
        <v>0</v>
      </c>
      <c r="AT12" s="164"/>
      <c r="AU12" s="158"/>
      <c r="AV12" s="152">
        <f>AR12+AS12</f>
        <v>0</v>
      </c>
      <c r="AW12" s="122">
        <f t="shared" ref="AW12:AY12" si="16">AW10+AQ12</f>
        <v>0</v>
      </c>
      <c r="AX12" s="123">
        <f t="shared" si="16"/>
        <v>0</v>
      </c>
      <c r="AY12" s="123">
        <f t="shared" si="16"/>
        <v>0</v>
      </c>
      <c r="AZ12" s="115">
        <f t="shared" ref="AZ12" si="17">AZ10+AV12</f>
        <v>0</v>
      </c>
      <c r="BA12" s="2"/>
      <c r="BB12" s="65" t="str">
        <f t="shared" si="12"/>
        <v>/</v>
      </c>
      <c r="BC12" s="65" t="s">
        <v>26</v>
      </c>
      <c r="BD12" s="20" t="s">
        <v>85</v>
      </c>
      <c r="BE12" s="6">
        <v>900</v>
      </c>
      <c r="BF12" s="21">
        <f t="array" ref="BF12">_xlfn.IFS(BE12="","",BE12&gt;=700,350,BE12&lt;700,BE12-350)</f>
        <v>350</v>
      </c>
      <c r="BG12" s="21">
        <f t="array" ref="BG12">_xlfn.IFS(BE12="","",BE12&gt;700,BE12-350,BE12&lt;=700,350)</f>
        <v>550</v>
      </c>
    </row>
    <row r="13" spans="1:59" ht="28" customHeight="1" thickBot="1" x14ac:dyDescent="0.25">
      <c r="A13" s="134"/>
      <c r="B13" s="68"/>
      <c r="C13" s="105" t="str">
        <f>IF(B13="","",DATEDIF(B13,$BF$32,"y"))</f>
        <v/>
      </c>
      <c r="D13" s="149" t="s">
        <v>78</v>
      </c>
      <c r="E13" s="150"/>
      <c r="F13" s="151"/>
      <c r="G13" s="146"/>
      <c r="H13" s="147"/>
      <c r="I13" s="147"/>
      <c r="J13" s="147"/>
      <c r="K13" s="148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155"/>
      <c r="AR13" s="155"/>
      <c r="AS13" s="157"/>
      <c r="AT13" s="165"/>
      <c r="AU13" s="159"/>
      <c r="AV13" s="153"/>
      <c r="AW13" s="119"/>
      <c r="AX13" s="124"/>
      <c r="AY13" s="124"/>
      <c r="AZ13" s="116"/>
      <c r="BB13" s="65" t="str">
        <f t="shared" si="12"/>
        <v>/</v>
      </c>
      <c r="BC13" s="65" t="s">
        <v>27</v>
      </c>
      <c r="BD13" s="20" t="s">
        <v>85</v>
      </c>
      <c r="BE13" s="6">
        <v>1000</v>
      </c>
      <c r="BF13" s="21">
        <f t="array" ref="BF13">_xlfn.IFS(BE13="","",BE13&gt;=700,350,BE13&lt;700,BE13-350)</f>
        <v>350</v>
      </c>
      <c r="BG13" s="21">
        <f t="array" ref="BG13">_xlfn.IFS(BE13="","",BE13&gt;700,BE13-350,BE13&lt;=700,350)</f>
        <v>650</v>
      </c>
    </row>
    <row r="14" spans="1:59" ht="28" customHeight="1" x14ac:dyDescent="0.2">
      <c r="A14" s="133">
        <v>4</v>
      </c>
      <c r="B14" s="131"/>
      <c r="C14" s="132"/>
      <c r="D14" s="3"/>
      <c r="E14" s="3"/>
      <c r="F14" s="3"/>
      <c r="G14" s="3"/>
      <c r="H14" s="3"/>
      <c r="I14" s="3"/>
      <c r="J14" s="3"/>
      <c r="K14" s="78" t="str">
        <f>IF(COUNTA(D14:J14)=0,"",COUNTA(D14:J14))</f>
        <v/>
      </c>
      <c r="L14" s="63" t="str">
        <f t="shared" ref="L14:AP14" si="18">IF(L$7="","",IF( HLOOKUP(L$7,$D$7:$J$219,2*$A14,FALSE)="","","○"))</f>
        <v/>
      </c>
      <c r="M14" s="63" t="str">
        <f t="shared" si="18"/>
        <v/>
      </c>
      <c r="N14" s="63" t="str">
        <f t="shared" si="18"/>
        <v/>
      </c>
      <c r="O14" s="63" t="str">
        <f t="shared" si="18"/>
        <v/>
      </c>
      <c r="P14" s="63" t="str">
        <f t="shared" si="18"/>
        <v/>
      </c>
      <c r="Q14" s="63" t="str">
        <f t="shared" si="18"/>
        <v/>
      </c>
      <c r="R14" s="63" t="str">
        <f t="shared" si="18"/>
        <v/>
      </c>
      <c r="S14" s="73" t="str">
        <f t="shared" si="18"/>
        <v/>
      </c>
      <c r="T14" s="73" t="str">
        <f t="shared" si="18"/>
        <v/>
      </c>
      <c r="U14" s="73" t="str">
        <f t="shared" si="18"/>
        <v/>
      </c>
      <c r="V14" s="73" t="str">
        <f t="shared" si="18"/>
        <v/>
      </c>
      <c r="W14" s="73" t="str">
        <f t="shared" si="18"/>
        <v/>
      </c>
      <c r="X14" s="73" t="str">
        <f t="shared" si="18"/>
        <v/>
      </c>
      <c r="Y14" s="73" t="str">
        <f t="shared" si="18"/>
        <v/>
      </c>
      <c r="Z14" s="63" t="str">
        <f t="shared" si="18"/>
        <v/>
      </c>
      <c r="AA14" s="63" t="str">
        <f t="shared" si="18"/>
        <v/>
      </c>
      <c r="AB14" s="63" t="str">
        <f t="shared" si="18"/>
        <v/>
      </c>
      <c r="AC14" s="63" t="str">
        <f t="shared" si="18"/>
        <v/>
      </c>
      <c r="AD14" s="63" t="str">
        <f t="shared" si="18"/>
        <v/>
      </c>
      <c r="AE14" s="63" t="str">
        <f t="shared" si="18"/>
        <v/>
      </c>
      <c r="AF14" s="63" t="str">
        <f t="shared" si="18"/>
        <v/>
      </c>
      <c r="AG14" s="73" t="str">
        <f t="shared" si="18"/>
        <v/>
      </c>
      <c r="AH14" s="73" t="str">
        <f t="shared" si="18"/>
        <v/>
      </c>
      <c r="AI14" s="73" t="str">
        <f t="shared" si="18"/>
        <v/>
      </c>
      <c r="AJ14" s="73" t="str">
        <f t="shared" si="18"/>
        <v/>
      </c>
      <c r="AK14" s="73" t="str">
        <f t="shared" si="18"/>
        <v/>
      </c>
      <c r="AL14" s="73" t="str">
        <f t="shared" si="18"/>
        <v/>
      </c>
      <c r="AM14" s="73" t="str">
        <f t="shared" si="18"/>
        <v/>
      </c>
      <c r="AN14" s="63" t="str">
        <f t="shared" si="18"/>
        <v/>
      </c>
      <c r="AO14" s="63" t="str">
        <f t="shared" si="18"/>
        <v/>
      </c>
      <c r="AP14" s="63" t="str">
        <f t="shared" si="18"/>
        <v/>
      </c>
      <c r="AQ14" s="154">
        <f>COUNTA(L15:AP15)</f>
        <v>0</v>
      </c>
      <c r="AR14" s="154">
        <f t="shared" ref="AR14" si="19">COUNTIF(L15:AP15,"/")*$BF$9</f>
        <v>0</v>
      </c>
      <c r="AS14" s="156">
        <f t="shared" ref="AS14" si="20">AQ14*AS$2</f>
        <v>0</v>
      </c>
      <c r="AT14" s="164"/>
      <c r="AU14" s="158"/>
      <c r="AV14" s="152">
        <f t="shared" ref="AV14" si="21">AR14+AS14</f>
        <v>0</v>
      </c>
      <c r="AW14" s="122">
        <f t="shared" ref="AW14:AY14" si="22">AW12+AQ14</f>
        <v>0</v>
      </c>
      <c r="AX14" s="123">
        <f t="shared" si="22"/>
        <v>0</v>
      </c>
      <c r="AY14" s="123">
        <f t="shared" si="22"/>
        <v>0</v>
      </c>
      <c r="AZ14" s="115">
        <f t="shared" ref="AZ14" si="23">AZ12+AV14</f>
        <v>0</v>
      </c>
      <c r="BB14" s="65" t="str">
        <f t="shared" si="12"/>
        <v>/</v>
      </c>
      <c r="BC14" s="65" t="s">
        <v>28</v>
      </c>
      <c r="BD14" s="20" t="s">
        <v>85</v>
      </c>
      <c r="BE14" s="6">
        <v>700</v>
      </c>
      <c r="BF14" s="21">
        <f t="array" ref="BF14">_xlfn.IFS(BE14="","",BE14&gt;=700,350,BE14&lt;700,BE14-350)</f>
        <v>350</v>
      </c>
      <c r="BG14" s="21">
        <f t="array" ref="BG14">_xlfn.IFS(BE14="","",BE14&gt;700,BE14-350,BE14&lt;=700,350)</f>
        <v>350</v>
      </c>
    </row>
    <row r="15" spans="1:59" ht="28" customHeight="1" thickBot="1" x14ac:dyDescent="0.25">
      <c r="A15" s="134"/>
      <c r="B15" s="68"/>
      <c r="C15" s="105" t="str">
        <f>IF(B15="","",DATEDIF(B15,$BF$32,"y"))</f>
        <v/>
      </c>
      <c r="D15" s="149" t="s">
        <v>78</v>
      </c>
      <c r="E15" s="150"/>
      <c r="F15" s="151"/>
      <c r="G15" s="146"/>
      <c r="H15" s="147"/>
      <c r="I15" s="147"/>
      <c r="J15" s="147"/>
      <c r="K15" s="148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155"/>
      <c r="AR15" s="155"/>
      <c r="AS15" s="157"/>
      <c r="AT15" s="165"/>
      <c r="AU15" s="159"/>
      <c r="AV15" s="153"/>
      <c r="AW15" s="119"/>
      <c r="AX15" s="124"/>
      <c r="AY15" s="124"/>
      <c r="AZ15" s="116"/>
      <c r="BB15" s="65" t="str">
        <f t="shared" si="12"/>
        <v>/</v>
      </c>
      <c r="BC15" s="65" t="s">
        <v>29</v>
      </c>
      <c r="BD15" s="20" t="s">
        <v>85</v>
      </c>
      <c r="BE15" s="6">
        <v>750</v>
      </c>
      <c r="BF15" s="21">
        <f t="array" ref="BF15">_xlfn.IFS(BE15="","",BE15&gt;=700,350,BE15&lt;700,BE15-350)</f>
        <v>350</v>
      </c>
      <c r="BG15" s="21">
        <f t="array" ref="BG15">_xlfn.IFS(BE15="","",BE15&gt;700,BE15-350,BE15&lt;=700,350)</f>
        <v>400</v>
      </c>
    </row>
    <row r="16" spans="1:59" ht="28" customHeight="1" x14ac:dyDescent="0.2">
      <c r="A16" s="133">
        <v>5</v>
      </c>
      <c r="B16" s="131"/>
      <c r="C16" s="132"/>
      <c r="D16" s="3"/>
      <c r="E16" s="3"/>
      <c r="F16" s="3"/>
      <c r="G16" s="3"/>
      <c r="H16" s="3"/>
      <c r="I16" s="3"/>
      <c r="J16" s="3"/>
      <c r="K16" s="78" t="str">
        <f>IF(COUNTA(D16:J16)=0,"",COUNTA(D16:J16))</f>
        <v/>
      </c>
      <c r="L16" s="63" t="str">
        <f t="shared" ref="L16:AP16" si="24">IF(L$7="","",IF( HLOOKUP(L$7,$D$7:$J$219,2*$A16,FALSE)="","","○"))</f>
        <v/>
      </c>
      <c r="M16" s="63" t="str">
        <f t="shared" si="24"/>
        <v/>
      </c>
      <c r="N16" s="63" t="str">
        <f t="shared" si="24"/>
        <v/>
      </c>
      <c r="O16" s="63" t="str">
        <f t="shared" si="24"/>
        <v/>
      </c>
      <c r="P16" s="63" t="str">
        <f t="shared" si="24"/>
        <v/>
      </c>
      <c r="Q16" s="63" t="str">
        <f t="shared" si="24"/>
        <v/>
      </c>
      <c r="R16" s="63" t="str">
        <f t="shared" si="24"/>
        <v/>
      </c>
      <c r="S16" s="73" t="str">
        <f t="shared" si="24"/>
        <v/>
      </c>
      <c r="T16" s="73" t="str">
        <f t="shared" si="24"/>
        <v/>
      </c>
      <c r="U16" s="73" t="str">
        <f t="shared" si="24"/>
        <v/>
      </c>
      <c r="V16" s="73" t="str">
        <f t="shared" si="24"/>
        <v/>
      </c>
      <c r="W16" s="73" t="str">
        <f t="shared" si="24"/>
        <v/>
      </c>
      <c r="X16" s="73" t="str">
        <f t="shared" si="24"/>
        <v/>
      </c>
      <c r="Y16" s="73" t="str">
        <f t="shared" si="24"/>
        <v/>
      </c>
      <c r="Z16" s="63" t="str">
        <f t="shared" si="24"/>
        <v/>
      </c>
      <c r="AA16" s="63" t="str">
        <f t="shared" si="24"/>
        <v/>
      </c>
      <c r="AB16" s="63" t="str">
        <f t="shared" si="24"/>
        <v/>
      </c>
      <c r="AC16" s="63" t="str">
        <f t="shared" si="24"/>
        <v/>
      </c>
      <c r="AD16" s="63" t="str">
        <f t="shared" si="24"/>
        <v/>
      </c>
      <c r="AE16" s="63" t="str">
        <f t="shared" si="24"/>
        <v/>
      </c>
      <c r="AF16" s="63" t="str">
        <f t="shared" si="24"/>
        <v/>
      </c>
      <c r="AG16" s="73" t="str">
        <f t="shared" si="24"/>
        <v/>
      </c>
      <c r="AH16" s="73" t="str">
        <f t="shared" si="24"/>
        <v/>
      </c>
      <c r="AI16" s="73" t="str">
        <f t="shared" si="24"/>
        <v/>
      </c>
      <c r="AJ16" s="73" t="str">
        <f t="shared" si="24"/>
        <v/>
      </c>
      <c r="AK16" s="73" t="str">
        <f t="shared" si="24"/>
        <v/>
      </c>
      <c r="AL16" s="73" t="str">
        <f t="shared" si="24"/>
        <v/>
      </c>
      <c r="AM16" s="73" t="str">
        <f t="shared" si="24"/>
        <v/>
      </c>
      <c r="AN16" s="63" t="str">
        <f t="shared" si="24"/>
        <v/>
      </c>
      <c r="AO16" s="63" t="str">
        <f t="shared" si="24"/>
        <v/>
      </c>
      <c r="AP16" s="63" t="str">
        <f t="shared" si="24"/>
        <v/>
      </c>
      <c r="AQ16" s="154">
        <f>COUNTA(L17:AP17)</f>
        <v>0</v>
      </c>
      <c r="AR16" s="154">
        <f t="shared" ref="AR16" si="25">COUNTIF(L17:AP17,"/")*$BF$9</f>
        <v>0</v>
      </c>
      <c r="AS16" s="156">
        <f>AQ16*AS$2</f>
        <v>0</v>
      </c>
      <c r="AT16" s="164"/>
      <c r="AU16" s="158"/>
      <c r="AV16" s="152">
        <f t="shared" ref="AV16" si="26">AR16+AS16</f>
        <v>0</v>
      </c>
      <c r="AW16" s="122">
        <f t="shared" ref="AW16:AY16" si="27">AW14+AQ16</f>
        <v>0</v>
      </c>
      <c r="AX16" s="123">
        <f t="shared" si="27"/>
        <v>0</v>
      </c>
      <c r="AY16" s="123">
        <f t="shared" si="27"/>
        <v>0</v>
      </c>
      <c r="AZ16" s="115">
        <f t="shared" ref="AZ16" si="28">AZ14+AV16</f>
        <v>0</v>
      </c>
      <c r="BB16" s="65" t="str">
        <f t="shared" si="12"/>
        <v>/</v>
      </c>
      <c r="BC16" s="65" t="s">
        <v>30</v>
      </c>
      <c r="BD16" s="20" t="s">
        <v>85</v>
      </c>
      <c r="BE16" s="6">
        <v>780</v>
      </c>
      <c r="BF16" s="21">
        <f t="array" ref="BF16">_xlfn.IFS(BE16="","",BE16&gt;=700,350,BE16&lt;700,BE16-350)</f>
        <v>350</v>
      </c>
      <c r="BG16" s="21">
        <f t="array" ref="BG16">_xlfn.IFS(BE16="","",BE16&gt;700,BE16-350,BE16&lt;=700,350)</f>
        <v>430</v>
      </c>
    </row>
    <row r="17" spans="1:65" ht="28" customHeight="1" thickBot="1" x14ac:dyDescent="0.25">
      <c r="A17" s="134"/>
      <c r="B17" s="68"/>
      <c r="C17" s="105" t="str">
        <f>IF(B17="","",DATEDIF(B17,$BF$32,"y"))</f>
        <v/>
      </c>
      <c r="D17" s="149" t="s">
        <v>78</v>
      </c>
      <c r="E17" s="150"/>
      <c r="F17" s="151"/>
      <c r="G17" s="146"/>
      <c r="H17" s="147"/>
      <c r="I17" s="147"/>
      <c r="J17" s="147"/>
      <c r="K17" s="148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155"/>
      <c r="AR17" s="155"/>
      <c r="AS17" s="157"/>
      <c r="AT17" s="165"/>
      <c r="AU17" s="159"/>
      <c r="AV17" s="153"/>
      <c r="AW17" s="119"/>
      <c r="AX17" s="124"/>
      <c r="AY17" s="124"/>
      <c r="AZ17" s="116"/>
      <c r="BB17" s="65" t="str">
        <f t="shared" si="12"/>
        <v>/</v>
      </c>
      <c r="BC17" s="66" t="s">
        <v>31</v>
      </c>
      <c r="BD17" s="20" t="s">
        <v>85</v>
      </c>
      <c r="BE17" s="6">
        <v>900</v>
      </c>
      <c r="BF17" s="21">
        <f t="array" ref="BF17">_xlfn.IFS(BE17="","",BE17&gt;=700,350,BE17&lt;700,BE17-350)</f>
        <v>350</v>
      </c>
      <c r="BG17" s="21">
        <f t="array" ref="BG17">_xlfn.IFS(BE17="","",BE17&gt;700,BE17-350,BE17&lt;=700,350)</f>
        <v>550</v>
      </c>
    </row>
    <row r="18" spans="1:65" ht="28" customHeight="1" x14ac:dyDescent="0.2">
      <c r="A18" s="133">
        <v>6</v>
      </c>
      <c r="B18" s="131"/>
      <c r="C18" s="132"/>
      <c r="D18" s="3"/>
      <c r="E18" s="3"/>
      <c r="F18" s="3"/>
      <c r="G18" s="3"/>
      <c r="H18" s="3"/>
      <c r="I18" s="3"/>
      <c r="J18" s="3"/>
      <c r="K18" s="78" t="str">
        <f>IF(COUNTA(D18:J18)=0,"",COUNTA(D18:J18))</f>
        <v/>
      </c>
      <c r="L18" s="63" t="str">
        <f t="shared" ref="L18:AP18" si="29">IF(L$7="","",IF( HLOOKUP(L$7,$D$7:$J$219,2*$A18,FALSE)="","","○"))</f>
        <v/>
      </c>
      <c r="M18" s="63" t="str">
        <f t="shared" si="29"/>
        <v/>
      </c>
      <c r="N18" s="63" t="str">
        <f t="shared" si="29"/>
        <v/>
      </c>
      <c r="O18" s="63" t="str">
        <f t="shared" si="29"/>
        <v/>
      </c>
      <c r="P18" s="63" t="str">
        <f t="shared" si="29"/>
        <v/>
      </c>
      <c r="Q18" s="63" t="str">
        <f t="shared" si="29"/>
        <v/>
      </c>
      <c r="R18" s="63" t="str">
        <f t="shared" si="29"/>
        <v/>
      </c>
      <c r="S18" s="73" t="str">
        <f t="shared" si="29"/>
        <v/>
      </c>
      <c r="T18" s="73" t="str">
        <f t="shared" si="29"/>
        <v/>
      </c>
      <c r="U18" s="73" t="str">
        <f t="shared" si="29"/>
        <v/>
      </c>
      <c r="V18" s="73" t="str">
        <f t="shared" si="29"/>
        <v/>
      </c>
      <c r="W18" s="73" t="str">
        <f t="shared" si="29"/>
        <v/>
      </c>
      <c r="X18" s="73" t="str">
        <f t="shared" si="29"/>
        <v/>
      </c>
      <c r="Y18" s="73" t="str">
        <f t="shared" si="29"/>
        <v/>
      </c>
      <c r="Z18" s="63" t="str">
        <f t="shared" si="29"/>
        <v/>
      </c>
      <c r="AA18" s="63" t="str">
        <f t="shared" si="29"/>
        <v/>
      </c>
      <c r="AB18" s="63" t="str">
        <f t="shared" si="29"/>
        <v/>
      </c>
      <c r="AC18" s="63" t="str">
        <f t="shared" si="29"/>
        <v/>
      </c>
      <c r="AD18" s="63" t="str">
        <f t="shared" si="29"/>
        <v/>
      </c>
      <c r="AE18" s="63" t="str">
        <f t="shared" si="29"/>
        <v/>
      </c>
      <c r="AF18" s="63" t="str">
        <f t="shared" si="29"/>
        <v/>
      </c>
      <c r="AG18" s="73" t="str">
        <f t="shared" si="29"/>
        <v/>
      </c>
      <c r="AH18" s="73" t="str">
        <f t="shared" si="29"/>
        <v/>
      </c>
      <c r="AI18" s="73" t="str">
        <f t="shared" si="29"/>
        <v/>
      </c>
      <c r="AJ18" s="73" t="str">
        <f t="shared" si="29"/>
        <v/>
      </c>
      <c r="AK18" s="73" t="str">
        <f t="shared" si="29"/>
        <v/>
      </c>
      <c r="AL18" s="73" t="str">
        <f t="shared" si="29"/>
        <v/>
      </c>
      <c r="AM18" s="73" t="str">
        <f t="shared" si="29"/>
        <v/>
      </c>
      <c r="AN18" s="63" t="str">
        <f t="shared" si="29"/>
        <v/>
      </c>
      <c r="AO18" s="63" t="str">
        <f t="shared" si="29"/>
        <v/>
      </c>
      <c r="AP18" s="63" t="str">
        <f t="shared" si="29"/>
        <v/>
      </c>
      <c r="AQ18" s="154">
        <f>COUNTA(L19:AP19)</f>
        <v>0</v>
      </c>
      <c r="AR18" s="154">
        <f t="shared" ref="AR18" si="30">COUNTIF(L19:AP19,"/")*$BF$9</f>
        <v>0</v>
      </c>
      <c r="AS18" s="156">
        <f t="shared" ref="AS18" si="31">AQ18*AS$2</f>
        <v>0</v>
      </c>
      <c r="AT18" s="164"/>
      <c r="AU18" s="158"/>
      <c r="AV18" s="152">
        <f t="shared" ref="AV18" si="32">AR18+AS18</f>
        <v>0</v>
      </c>
      <c r="AW18" s="122">
        <f t="shared" ref="AW18:AY18" si="33">AW16+AQ18</f>
        <v>0</v>
      </c>
      <c r="AX18" s="123">
        <f t="shared" si="33"/>
        <v>0</v>
      </c>
      <c r="AY18" s="123">
        <f t="shared" si="33"/>
        <v>0</v>
      </c>
      <c r="AZ18" s="115">
        <f t="shared" ref="AZ18" si="34">AZ16+AV18</f>
        <v>0</v>
      </c>
      <c r="BB18" s="65" t="str">
        <f t="shared" si="12"/>
        <v>/</v>
      </c>
      <c r="BC18" s="66" t="s">
        <v>32</v>
      </c>
      <c r="BD18" s="20" t="s">
        <v>85</v>
      </c>
      <c r="BE18" s="6">
        <v>950</v>
      </c>
      <c r="BF18" s="21">
        <f t="array" ref="BF18">_xlfn.IFS(BE18="","",BE18&gt;=700,350,BE18&lt;700,BE18-350)</f>
        <v>350</v>
      </c>
      <c r="BG18" s="21">
        <f t="array" ref="BG18">_xlfn.IFS(BE18="","",BE18&gt;700,BE18-350,BE18&lt;=700,350)</f>
        <v>600</v>
      </c>
    </row>
    <row r="19" spans="1:65" ht="28" customHeight="1" thickBot="1" x14ac:dyDescent="0.25">
      <c r="A19" s="134"/>
      <c r="B19" s="68"/>
      <c r="C19" s="105" t="str">
        <f>IF(B19="","",DATEDIF(B19,$BF$32,"y"))</f>
        <v/>
      </c>
      <c r="D19" s="149" t="s">
        <v>78</v>
      </c>
      <c r="E19" s="150"/>
      <c r="F19" s="151"/>
      <c r="G19" s="146"/>
      <c r="H19" s="147"/>
      <c r="I19" s="147"/>
      <c r="J19" s="147"/>
      <c r="K19" s="148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155"/>
      <c r="AR19" s="155"/>
      <c r="AS19" s="157"/>
      <c r="AT19" s="165"/>
      <c r="AU19" s="159"/>
      <c r="AV19" s="153"/>
      <c r="AW19" s="119"/>
      <c r="AX19" s="124"/>
      <c r="AY19" s="124"/>
      <c r="AZ19" s="116"/>
      <c r="BB19" s="65" t="str">
        <f t="shared" si="12"/>
        <v>/</v>
      </c>
      <c r="BC19" s="66" t="s">
        <v>33</v>
      </c>
      <c r="BD19" s="20" t="s">
        <v>85</v>
      </c>
      <c r="BE19" s="6">
        <v>950</v>
      </c>
      <c r="BF19" s="21">
        <f t="array" ref="BF19">_xlfn.IFS(BE19="","",BE19&gt;=700,350,BE19&lt;700,BE19-350)</f>
        <v>350</v>
      </c>
      <c r="BG19" s="21">
        <f t="array" ref="BG19">_xlfn.IFS(BE19="","",BE19&gt;700,BE19-350,BE19&lt;=700,350)</f>
        <v>600</v>
      </c>
    </row>
    <row r="20" spans="1:65" ht="28" customHeight="1" x14ac:dyDescent="0.2">
      <c r="A20" s="133">
        <v>7</v>
      </c>
      <c r="B20" s="131"/>
      <c r="C20" s="132"/>
      <c r="D20" s="3"/>
      <c r="E20" s="3"/>
      <c r="F20" s="3"/>
      <c r="G20" s="3"/>
      <c r="H20" s="3"/>
      <c r="I20" s="3"/>
      <c r="J20" s="3"/>
      <c r="K20" s="78" t="str">
        <f>IF(COUNTA(D20:J20)=0,"",COUNTA(D20:J20))</f>
        <v/>
      </c>
      <c r="L20" s="63" t="str">
        <f t="shared" ref="L20:AP20" si="35">IF(L$7="","",IF( HLOOKUP(L$7,$D$7:$J$219,2*$A20,FALSE)="","","○"))</f>
        <v/>
      </c>
      <c r="M20" s="63" t="str">
        <f t="shared" si="35"/>
        <v/>
      </c>
      <c r="N20" s="63" t="str">
        <f t="shared" si="35"/>
        <v/>
      </c>
      <c r="O20" s="63" t="str">
        <f t="shared" si="35"/>
        <v/>
      </c>
      <c r="P20" s="63" t="str">
        <f t="shared" si="35"/>
        <v/>
      </c>
      <c r="Q20" s="63" t="str">
        <f t="shared" si="35"/>
        <v/>
      </c>
      <c r="R20" s="63" t="str">
        <f t="shared" si="35"/>
        <v/>
      </c>
      <c r="S20" s="73" t="str">
        <f t="shared" si="35"/>
        <v/>
      </c>
      <c r="T20" s="73" t="str">
        <f t="shared" si="35"/>
        <v/>
      </c>
      <c r="U20" s="73" t="str">
        <f t="shared" si="35"/>
        <v/>
      </c>
      <c r="V20" s="73" t="str">
        <f t="shared" si="35"/>
        <v/>
      </c>
      <c r="W20" s="73" t="str">
        <f t="shared" si="35"/>
        <v/>
      </c>
      <c r="X20" s="73" t="str">
        <f t="shared" si="35"/>
        <v/>
      </c>
      <c r="Y20" s="73" t="str">
        <f t="shared" si="35"/>
        <v/>
      </c>
      <c r="Z20" s="63" t="str">
        <f t="shared" si="35"/>
        <v/>
      </c>
      <c r="AA20" s="63" t="str">
        <f t="shared" si="35"/>
        <v/>
      </c>
      <c r="AB20" s="63" t="str">
        <f t="shared" si="35"/>
        <v/>
      </c>
      <c r="AC20" s="63" t="str">
        <f t="shared" si="35"/>
        <v/>
      </c>
      <c r="AD20" s="63" t="str">
        <f t="shared" si="35"/>
        <v/>
      </c>
      <c r="AE20" s="63" t="str">
        <f t="shared" si="35"/>
        <v/>
      </c>
      <c r="AF20" s="63" t="str">
        <f t="shared" si="35"/>
        <v/>
      </c>
      <c r="AG20" s="73" t="str">
        <f t="shared" si="35"/>
        <v/>
      </c>
      <c r="AH20" s="73" t="str">
        <f t="shared" si="35"/>
        <v/>
      </c>
      <c r="AI20" s="73" t="str">
        <f t="shared" si="35"/>
        <v/>
      </c>
      <c r="AJ20" s="73" t="str">
        <f t="shared" si="35"/>
        <v/>
      </c>
      <c r="AK20" s="73" t="str">
        <f t="shared" si="35"/>
        <v/>
      </c>
      <c r="AL20" s="73" t="str">
        <f t="shared" si="35"/>
        <v/>
      </c>
      <c r="AM20" s="73" t="str">
        <f t="shared" si="35"/>
        <v/>
      </c>
      <c r="AN20" s="63" t="str">
        <f t="shared" si="35"/>
        <v/>
      </c>
      <c r="AO20" s="63" t="str">
        <f t="shared" si="35"/>
        <v/>
      </c>
      <c r="AP20" s="63" t="str">
        <f t="shared" si="35"/>
        <v/>
      </c>
      <c r="AQ20" s="154">
        <f>COUNTA(L21:AP21)</f>
        <v>0</v>
      </c>
      <c r="AR20" s="154">
        <f t="shared" ref="AR20" si="36">COUNTIF(L21:AP21,"/")*$BF$9</f>
        <v>0</v>
      </c>
      <c r="AS20" s="156">
        <f t="shared" ref="AS20" si="37">AQ20*AS$2</f>
        <v>0</v>
      </c>
      <c r="AT20" s="164"/>
      <c r="AU20" s="158"/>
      <c r="AV20" s="152">
        <f t="shared" ref="AV20" si="38">AR20+AS20</f>
        <v>0</v>
      </c>
      <c r="AW20" s="122">
        <f t="shared" ref="AW20:AY20" si="39">AW18+AQ20</f>
        <v>0</v>
      </c>
      <c r="AX20" s="123">
        <f t="shared" si="39"/>
        <v>0</v>
      </c>
      <c r="AY20" s="123">
        <f t="shared" si="39"/>
        <v>0</v>
      </c>
      <c r="AZ20" s="115">
        <f t="shared" ref="AZ20" si="40">AZ18+AV20</f>
        <v>0</v>
      </c>
      <c r="BB20" s="65" t="str">
        <f t="shared" si="12"/>
        <v>/</v>
      </c>
      <c r="BC20" s="66" t="s">
        <v>34</v>
      </c>
      <c r="BD20" s="20" t="s">
        <v>85</v>
      </c>
      <c r="BE20" s="6">
        <v>950</v>
      </c>
      <c r="BF20" s="21">
        <f t="array" ref="BF20">_xlfn.IFS(BE20="","",BE20&gt;=700,350,BE20&lt;700,BE20-350)</f>
        <v>350</v>
      </c>
      <c r="BG20" s="21">
        <f t="array" ref="BG20">_xlfn.IFS(BE20="","",BE20&gt;700,BE20-350,BE20&lt;=700,350)</f>
        <v>600</v>
      </c>
    </row>
    <row r="21" spans="1:65" ht="28" customHeight="1" thickBot="1" x14ac:dyDescent="0.25">
      <c r="A21" s="134"/>
      <c r="B21" s="68"/>
      <c r="C21" s="105" t="str">
        <f>IF(B21="","",DATEDIF(B21,$BF$32,"y"))</f>
        <v/>
      </c>
      <c r="D21" s="149" t="s">
        <v>78</v>
      </c>
      <c r="E21" s="150"/>
      <c r="F21" s="151"/>
      <c r="G21" s="146"/>
      <c r="H21" s="147"/>
      <c r="I21" s="147"/>
      <c r="J21" s="147"/>
      <c r="K21" s="148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155"/>
      <c r="AR21" s="155"/>
      <c r="AS21" s="157"/>
      <c r="AT21" s="165"/>
      <c r="AU21" s="159"/>
      <c r="AV21" s="153"/>
      <c r="AW21" s="119"/>
      <c r="AX21" s="124"/>
      <c r="AY21" s="124"/>
      <c r="AZ21" s="116"/>
      <c r="BB21" s="65" t="str">
        <f t="shared" si="12"/>
        <v>/</v>
      </c>
      <c r="BC21" s="66" t="s">
        <v>35</v>
      </c>
      <c r="BD21" s="20" t="s">
        <v>85</v>
      </c>
      <c r="BE21" s="6">
        <v>950</v>
      </c>
      <c r="BF21" s="21">
        <f t="array" ref="BF21">_xlfn.IFS(BE21="","",BE21&gt;=700,350,BE21&lt;700,BE21-350)</f>
        <v>350</v>
      </c>
      <c r="BG21" s="21">
        <f t="array" ref="BG21">_xlfn.IFS(BE21="","",BE21&gt;700,BE21-350,BE21&lt;=700,350)</f>
        <v>600</v>
      </c>
    </row>
    <row r="22" spans="1:65" ht="28" customHeight="1" x14ac:dyDescent="0.2">
      <c r="A22" s="133">
        <v>8</v>
      </c>
      <c r="B22" s="131"/>
      <c r="C22" s="132"/>
      <c r="D22" s="3"/>
      <c r="E22" s="3"/>
      <c r="F22" s="3"/>
      <c r="G22" s="3"/>
      <c r="H22" s="3"/>
      <c r="I22" s="3"/>
      <c r="J22" s="3"/>
      <c r="K22" s="78" t="str">
        <f>IF(COUNTA(D22:J22)=0,"",COUNTA(D22:J22))</f>
        <v/>
      </c>
      <c r="L22" s="63" t="str">
        <f t="shared" ref="L22:AP22" si="41">IF(L$7="","",IF( HLOOKUP(L$7,$D$7:$J$219,2*$A22,FALSE)="","","○"))</f>
        <v/>
      </c>
      <c r="M22" s="63" t="str">
        <f t="shared" si="41"/>
        <v/>
      </c>
      <c r="N22" s="63" t="str">
        <f t="shared" si="41"/>
        <v/>
      </c>
      <c r="O22" s="63" t="str">
        <f t="shared" si="41"/>
        <v/>
      </c>
      <c r="P22" s="63" t="str">
        <f t="shared" si="41"/>
        <v/>
      </c>
      <c r="Q22" s="63" t="str">
        <f t="shared" si="41"/>
        <v/>
      </c>
      <c r="R22" s="63" t="str">
        <f t="shared" si="41"/>
        <v/>
      </c>
      <c r="S22" s="73" t="str">
        <f t="shared" si="41"/>
        <v/>
      </c>
      <c r="T22" s="73" t="str">
        <f t="shared" si="41"/>
        <v/>
      </c>
      <c r="U22" s="73" t="str">
        <f t="shared" si="41"/>
        <v/>
      </c>
      <c r="V22" s="73" t="str">
        <f t="shared" si="41"/>
        <v/>
      </c>
      <c r="W22" s="73" t="str">
        <f t="shared" si="41"/>
        <v/>
      </c>
      <c r="X22" s="73" t="str">
        <f t="shared" si="41"/>
        <v/>
      </c>
      <c r="Y22" s="73" t="str">
        <f t="shared" si="41"/>
        <v/>
      </c>
      <c r="Z22" s="63" t="str">
        <f t="shared" si="41"/>
        <v/>
      </c>
      <c r="AA22" s="63" t="str">
        <f t="shared" si="41"/>
        <v/>
      </c>
      <c r="AB22" s="63" t="str">
        <f t="shared" si="41"/>
        <v/>
      </c>
      <c r="AC22" s="63" t="str">
        <f t="shared" si="41"/>
        <v/>
      </c>
      <c r="AD22" s="63" t="str">
        <f t="shared" si="41"/>
        <v/>
      </c>
      <c r="AE22" s="63" t="str">
        <f t="shared" si="41"/>
        <v/>
      </c>
      <c r="AF22" s="63" t="str">
        <f t="shared" si="41"/>
        <v/>
      </c>
      <c r="AG22" s="73" t="str">
        <f t="shared" si="41"/>
        <v/>
      </c>
      <c r="AH22" s="73" t="str">
        <f t="shared" si="41"/>
        <v/>
      </c>
      <c r="AI22" s="73" t="str">
        <f t="shared" si="41"/>
        <v/>
      </c>
      <c r="AJ22" s="73" t="str">
        <f t="shared" si="41"/>
        <v/>
      </c>
      <c r="AK22" s="73" t="str">
        <f t="shared" si="41"/>
        <v/>
      </c>
      <c r="AL22" s="73" t="str">
        <f t="shared" si="41"/>
        <v/>
      </c>
      <c r="AM22" s="73" t="str">
        <f t="shared" si="41"/>
        <v/>
      </c>
      <c r="AN22" s="63" t="str">
        <f t="shared" si="41"/>
        <v/>
      </c>
      <c r="AO22" s="63" t="str">
        <f t="shared" si="41"/>
        <v/>
      </c>
      <c r="AP22" s="63" t="str">
        <f t="shared" si="41"/>
        <v/>
      </c>
      <c r="AQ22" s="154">
        <f>COUNTA(L23:AP23)</f>
        <v>0</v>
      </c>
      <c r="AR22" s="154">
        <f t="shared" ref="AR22" si="42">COUNTIF(L23:AP23,"/")*$BF$9</f>
        <v>0</v>
      </c>
      <c r="AS22" s="156">
        <f t="shared" ref="AS22" si="43">AQ22*AS$2</f>
        <v>0</v>
      </c>
      <c r="AT22" s="164"/>
      <c r="AU22" s="158"/>
      <c r="AV22" s="152">
        <f t="shared" ref="AV22" si="44">AR22+AS22</f>
        <v>0</v>
      </c>
      <c r="AW22" s="122">
        <f t="shared" ref="AW22:AY22" si="45">AW20+AQ22</f>
        <v>0</v>
      </c>
      <c r="AX22" s="123">
        <f t="shared" si="45"/>
        <v>0</v>
      </c>
      <c r="AY22" s="123">
        <f t="shared" si="45"/>
        <v>0</v>
      </c>
      <c r="AZ22" s="115">
        <f t="shared" ref="AZ22" si="46">AZ20+AV22</f>
        <v>0</v>
      </c>
      <c r="BB22" s="65" t="str">
        <f t="shared" si="12"/>
        <v>/</v>
      </c>
      <c r="BC22" s="66" t="s">
        <v>36</v>
      </c>
      <c r="BD22" s="20" t="s">
        <v>85</v>
      </c>
      <c r="BE22" s="6">
        <v>950</v>
      </c>
      <c r="BF22" s="21">
        <f t="array" ref="BF22">_xlfn.IFS(BE22="","",BE22&gt;=700,350,BE22&lt;700,BE22-350)</f>
        <v>350</v>
      </c>
      <c r="BG22" s="21">
        <f t="array" ref="BG22">_xlfn.IFS(BE22="","",BE22&gt;700,BE22-350,BE22&lt;=700,350)</f>
        <v>600</v>
      </c>
    </row>
    <row r="23" spans="1:65" ht="28" customHeight="1" thickBot="1" x14ac:dyDescent="0.25">
      <c r="A23" s="134"/>
      <c r="B23" s="68"/>
      <c r="C23" s="105" t="str">
        <f>IF(B23="","",DATEDIF(B23,$BF$32,"y"))</f>
        <v/>
      </c>
      <c r="D23" s="149" t="s">
        <v>78</v>
      </c>
      <c r="E23" s="150"/>
      <c r="F23" s="151"/>
      <c r="G23" s="146"/>
      <c r="H23" s="147"/>
      <c r="I23" s="147"/>
      <c r="J23" s="147"/>
      <c r="K23" s="148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155"/>
      <c r="AR23" s="155"/>
      <c r="AS23" s="157"/>
      <c r="AT23" s="165"/>
      <c r="AU23" s="159"/>
      <c r="AV23" s="153"/>
      <c r="AW23" s="119"/>
      <c r="AX23" s="124"/>
      <c r="AY23" s="124"/>
      <c r="AZ23" s="116"/>
      <c r="BB23" s="65" t="str">
        <f t="shared" si="12"/>
        <v>/</v>
      </c>
      <c r="BC23" s="66" t="s">
        <v>37</v>
      </c>
      <c r="BD23" s="20" t="s">
        <v>85</v>
      </c>
      <c r="BE23" s="6">
        <v>950</v>
      </c>
      <c r="BF23" s="21">
        <f t="array" ref="BF23">_xlfn.IFS(BE23="","",BE23&gt;=700,350,BE23&lt;700,BE23-350)</f>
        <v>350</v>
      </c>
      <c r="BG23" s="21">
        <f t="array" ref="BG23">_xlfn.IFS(BE23="","",BE23&gt;700,BE23-350,BE23&lt;=700,350)</f>
        <v>600</v>
      </c>
    </row>
    <row r="24" spans="1:65" ht="28" customHeight="1" x14ac:dyDescent="0.2">
      <c r="A24" s="133">
        <v>9</v>
      </c>
      <c r="B24" s="131"/>
      <c r="C24" s="132"/>
      <c r="D24" s="3"/>
      <c r="E24" s="3"/>
      <c r="F24" s="3"/>
      <c r="G24" s="3"/>
      <c r="H24" s="3"/>
      <c r="I24" s="3"/>
      <c r="J24" s="3"/>
      <c r="K24" s="78" t="str">
        <f>IF(COUNTA(D24:J24)=0,"",COUNTA(D24:J24))</f>
        <v/>
      </c>
      <c r="L24" s="63" t="str">
        <f t="shared" ref="L24:AP24" si="47">IF(L$7="","",IF( HLOOKUP(L$7,$D$7:$J$219,2*$A24,FALSE)="","","○"))</f>
        <v/>
      </c>
      <c r="M24" s="63" t="str">
        <f t="shared" si="47"/>
        <v/>
      </c>
      <c r="N24" s="63" t="str">
        <f t="shared" si="47"/>
        <v/>
      </c>
      <c r="O24" s="63" t="str">
        <f t="shared" si="47"/>
        <v/>
      </c>
      <c r="P24" s="63" t="str">
        <f t="shared" si="47"/>
        <v/>
      </c>
      <c r="Q24" s="63" t="str">
        <f t="shared" si="47"/>
        <v/>
      </c>
      <c r="R24" s="63" t="str">
        <f t="shared" si="47"/>
        <v/>
      </c>
      <c r="S24" s="73" t="str">
        <f t="shared" si="47"/>
        <v/>
      </c>
      <c r="T24" s="73" t="str">
        <f t="shared" si="47"/>
        <v/>
      </c>
      <c r="U24" s="73" t="str">
        <f t="shared" si="47"/>
        <v/>
      </c>
      <c r="V24" s="73" t="str">
        <f t="shared" si="47"/>
        <v/>
      </c>
      <c r="W24" s="73" t="str">
        <f t="shared" si="47"/>
        <v/>
      </c>
      <c r="X24" s="73" t="str">
        <f t="shared" si="47"/>
        <v/>
      </c>
      <c r="Y24" s="73" t="str">
        <f t="shared" si="47"/>
        <v/>
      </c>
      <c r="Z24" s="63" t="str">
        <f t="shared" si="47"/>
        <v/>
      </c>
      <c r="AA24" s="63" t="str">
        <f t="shared" si="47"/>
        <v/>
      </c>
      <c r="AB24" s="63" t="str">
        <f t="shared" si="47"/>
        <v/>
      </c>
      <c r="AC24" s="63" t="str">
        <f t="shared" si="47"/>
        <v/>
      </c>
      <c r="AD24" s="63" t="str">
        <f t="shared" si="47"/>
        <v/>
      </c>
      <c r="AE24" s="63" t="str">
        <f t="shared" si="47"/>
        <v/>
      </c>
      <c r="AF24" s="63" t="str">
        <f t="shared" si="47"/>
        <v/>
      </c>
      <c r="AG24" s="73" t="str">
        <f t="shared" si="47"/>
        <v/>
      </c>
      <c r="AH24" s="73" t="str">
        <f t="shared" si="47"/>
        <v/>
      </c>
      <c r="AI24" s="73" t="str">
        <f t="shared" si="47"/>
        <v/>
      </c>
      <c r="AJ24" s="73" t="str">
        <f t="shared" si="47"/>
        <v/>
      </c>
      <c r="AK24" s="73" t="str">
        <f t="shared" si="47"/>
        <v/>
      </c>
      <c r="AL24" s="73" t="str">
        <f t="shared" si="47"/>
        <v/>
      </c>
      <c r="AM24" s="73" t="str">
        <f t="shared" si="47"/>
        <v/>
      </c>
      <c r="AN24" s="63" t="str">
        <f t="shared" si="47"/>
        <v/>
      </c>
      <c r="AO24" s="63" t="str">
        <f t="shared" si="47"/>
        <v/>
      </c>
      <c r="AP24" s="63" t="str">
        <f t="shared" si="47"/>
        <v/>
      </c>
      <c r="AQ24" s="154">
        <f>COUNTA(L25:AP25)</f>
        <v>0</v>
      </c>
      <c r="AR24" s="154">
        <f t="shared" ref="AR24" si="48">COUNTIF(L25:AP25,"/")*$BF$9</f>
        <v>0</v>
      </c>
      <c r="AS24" s="156">
        <f t="shared" ref="AS24" si="49">AQ24*AS$2</f>
        <v>0</v>
      </c>
      <c r="AT24" s="164"/>
      <c r="AU24" s="158"/>
      <c r="AV24" s="152">
        <f t="shared" ref="AV24" si="50">AR24+AS24</f>
        <v>0</v>
      </c>
      <c r="AW24" s="122">
        <f t="shared" ref="AW24:AY24" si="51">AW22+AQ24</f>
        <v>0</v>
      </c>
      <c r="AX24" s="123">
        <f t="shared" si="51"/>
        <v>0</v>
      </c>
      <c r="AY24" s="123">
        <f t="shared" si="51"/>
        <v>0</v>
      </c>
      <c r="AZ24" s="115">
        <f t="shared" ref="AZ24" si="52">AZ22+AV24</f>
        <v>0</v>
      </c>
      <c r="BB24" s="65" t="str">
        <f t="shared" si="12"/>
        <v>/</v>
      </c>
      <c r="BC24" s="66" t="s">
        <v>38</v>
      </c>
      <c r="BD24" s="20" t="s">
        <v>85</v>
      </c>
      <c r="BE24" s="6">
        <v>950</v>
      </c>
      <c r="BF24" s="21">
        <f t="array" ref="BF24">_xlfn.IFS(BE24="","",BE24&gt;=700,350,BE24&lt;700,BE24-350)</f>
        <v>350</v>
      </c>
      <c r="BG24" s="21">
        <f t="array" ref="BG24">_xlfn.IFS(BE24="","",BE24&gt;700,BE24-350,BE24&lt;=700,350)</f>
        <v>600</v>
      </c>
    </row>
    <row r="25" spans="1:65" ht="28" customHeight="1" thickBot="1" x14ac:dyDescent="0.25">
      <c r="A25" s="134"/>
      <c r="B25" s="68"/>
      <c r="C25" s="105" t="str">
        <f>IF(B25="","",DATEDIF(B25,$BF$32,"y"))</f>
        <v/>
      </c>
      <c r="D25" s="149" t="s">
        <v>78</v>
      </c>
      <c r="E25" s="150"/>
      <c r="F25" s="151"/>
      <c r="G25" s="146"/>
      <c r="H25" s="147"/>
      <c r="I25" s="147"/>
      <c r="J25" s="147"/>
      <c r="K25" s="148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155"/>
      <c r="AR25" s="155"/>
      <c r="AS25" s="157"/>
      <c r="AT25" s="165"/>
      <c r="AU25" s="159"/>
      <c r="AV25" s="153"/>
      <c r="AW25" s="119"/>
      <c r="AX25" s="124"/>
      <c r="AY25" s="124"/>
      <c r="AZ25" s="116"/>
      <c r="BB25" s="65" t="str">
        <f t="shared" si="12"/>
        <v>/</v>
      </c>
      <c r="BC25" s="66" t="s">
        <v>58</v>
      </c>
      <c r="BD25" s="20" t="s">
        <v>85</v>
      </c>
      <c r="BE25" s="6">
        <v>950</v>
      </c>
      <c r="BF25" s="21">
        <f t="array" ref="BF25">_xlfn.IFS(BE25="","",BE25&gt;=700,350,BE25&lt;700,BE25-350)</f>
        <v>350</v>
      </c>
      <c r="BG25" s="21">
        <f t="array" ref="BG25">_xlfn.IFS(BE25="","",BE25&gt;700,BE25-350,BE25&lt;=700,350)</f>
        <v>600</v>
      </c>
    </row>
    <row r="26" spans="1:65" ht="28" customHeight="1" x14ac:dyDescent="0.2">
      <c r="A26" s="133">
        <v>10</v>
      </c>
      <c r="B26" s="131"/>
      <c r="C26" s="132"/>
      <c r="D26" s="3"/>
      <c r="E26" s="3"/>
      <c r="F26" s="3"/>
      <c r="G26" s="3"/>
      <c r="H26" s="3"/>
      <c r="I26" s="3"/>
      <c r="J26" s="3"/>
      <c r="K26" s="78" t="str">
        <f>IF(COUNTA(D26:J26)=0,"",COUNTA(D26:J26))</f>
        <v/>
      </c>
      <c r="L26" s="63" t="str">
        <f t="shared" ref="L26:AP26" si="53">IF(L$7="","",IF( HLOOKUP(L$7,$D$7:$J$219,2*$A26,FALSE)="","","○"))</f>
        <v/>
      </c>
      <c r="M26" s="63" t="str">
        <f t="shared" si="53"/>
        <v/>
      </c>
      <c r="N26" s="63" t="str">
        <f t="shared" si="53"/>
        <v/>
      </c>
      <c r="O26" s="63" t="str">
        <f t="shared" si="53"/>
        <v/>
      </c>
      <c r="P26" s="63" t="str">
        <f t="shared" si="53"/>
        <v/>
      </c>
      <c r="Q26" s="63" t="str">
        <f t="shared" si="53"/>
        <v/>
      </c>
      <c r="R26" s="63" t="str">
        <f t="shared" si="53"/>
        <v/>
      </c>
      <c r="S26" s="73" t="str">
        <f t="shared" si="53"/>
        <v/>
      </c>
      <c r="T26" s="73" t="str">
        <f t="shared" si="53"/>
        <v/>
      </c>
      <c r="U26" s="73" t="str">
        <f t="shared" si="53"/>
        <v/>
      </c>
      <c r="V26" s="73" t="str">
        <f t="shared" si="53"/>
        <v/>
      </c>
      <c r="W26" s="73" t="str">
        <f t="shared" si="53"/>
        <v/>
      </c>
      <c r="X26" s="73" t="str">
        <f t="shared" si="53"/>
        <v/>
      </c>
      <c r="Y26" s="73" t="str">
        <f t="shared" si="53"/>
        <v/>
      </c>
      <c r="Z26" s="63" t="str">
        <f t="shared" si="53"/>
        <v/>
      </c>
      <c r="AA26" s="63" t="str">
        <f t="shared" si="53"/>
        <v/>
      </c>
      <c r="AB26" s="63" t="str">
        <f t="shared" si="53"/>
        <v/>
      </c>
      <c r="AC26" s="63" t="str">
        <f t="shared" si="53"/>
        <v/>
      </c>
      <c r="AD26" s="63" t="str">
        <f t="shared" si="53"/>
        <v/>
      </c>
      <c r="AE26" s="63" t="str">
        <f t="shared" si="53"/>
        <v/>
      </c>
      <c r="AF26" s="63" t="str">
        <f t="shared" si="53"/>
        <v/>
      </c>
      <c r="AG26" s="73" t="str">
        <f t="shared" si="53"/>
        <v/>
      </c>
      <c r="AH26" s="73" t="str">
        <f t="shared" si="53"/>
        <v/>
      </c>
      <c r="AI26" s="73" t="str">
        <f t="shared" si="53"/>
        <v/>
      </c>
      <c r="AJ26" s="73" t="str">
        <f t="shared" si="53"/>
        <v/>
      </c>
      <c r="AK26" s="73" t="str">
        <f t="shared" si="53"/>
        <v/>
      </c>
      <c r="AL26" s="73" t="str">
        <f t="shared" si="53"/>
        <v/>
      </c>
      <c r="AM26" s="73" t="str">
        <f t="shared" si="53"/>
        <v/>
      </c>
      <c r="AN26" s="63" t="str">
        <f t="shared" si="53"/>
        <v/>
      </c>
      <c r="AO26" s="63" t="str">
        <f t="shared" si="53"/>
        <v/>
      </c>
      <c r="AP26" s="63" t="str">
        <f t="shared" si="53"/>
        <v/>
      </c>
      <c r="AQ26" s="154">
        <f>COUNTA(L27:AP27)</f>
        <v>0</v>
      </c>
      <c r="AR26" s="154">
        <f t="shared" ref="AR26" si="54">COUNTIF(L27:AP27,"/")*$BF$9</f>
        <v>0</v>
      </c>
      <c r="AS26" s="156">
        <f t="shared" ref="AS26" si="55">AQ26*AS$2</f>
        <v>0</v>
      </c>
      <c r="AT26" s="164"/>
      <c r="AU26" s="158"/>
      <c r="AV26" s="152">
        <f t="shared" ref="AV26" si="56">AR26+AS26</f>
        <v>0</v>
      </c>
      <c r="AW26" s="122">
        <f t="shared" ref="AW26:AY26" si="57">AW24+AQ26</f>
        <v>0</v>
      </c>
      <c r="AX26" s="123">
        <f t="shared" si="57"/>
        <v>0</v>
      </c>
      <c r="AY26" s="123">
        <f t="shared" si="57"/>
        <v>0</v>
      </c>
      <c r="AZ26" s="115">
        <f t="shared" ref="AZ26" si="58">AZ24+AV26</f>
        <v>0</v>
      </c>
      <c r="BB26" s="65" t="str">
        <f t="shared" si="12"/>
        <v>/</v>
      </c>
      <c r="BC26" s="66" t="s">
        <v>59</v>
      </c>
      <c r="BD26" s="20" t="s">
        <v>85</v>
      </c>
      <c r="BE26" s="6">
        <v>950</v>
      </c>
      <c r="BF26" s="21">
        <f t="array" ref="BF26">_xlfn.IFS(BE26="","",BE26&gt;=700,350,BE26&lt;700,BE26-350)</f>
        <v>350</v>
      </c>
      <c r="BG26" s="21">
        <f t="array" ref="BG26">_xlfn.IFS(BE26="","",BE26&gt;700,BE26-350,BE26&lt;=700,350)</f>
        <v>600</v>
      </c>
    </row>
    <row r="27" spans="1:65" ht="28" customHeight="1" thickBot="1" x14ac:dyDescent="0.25">
      <c r="A27" s="134"/>
      <c r="B27" s="68"/>
      <c r="C27" s="105" t="str">
        <f>IF(B27="","",DATEDIF(B27,$BF$32,"y"))</f>
        <v/>
      </c>
      <c r="D27" s="149" t="s">
        <v>78</v>
      </c>
      <c r="E27" s="150"/>
      <c r="F27" s="151"/>
      <c r="G27" s="146"/>
      <c r="H27" s="147"/>
      <c r="I27" s="147"/>
      <c r="J27" s="147"/>
      <c r="K27" s="148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155"/>
      <c r="AR27" s="155"/>
      <c r="AS27" s="157"/>
      <c r="AT27" s="165"/>
      <c r="AU27" s="159"/>
      <c r="AV27" s="153"/>
      <c r="AW27" s="119"/>
      <c r="AX27" s="124"/>
      <c r="AY27" s="124"/>
      <c r="AZ27" s="116"/>
      <c r="BB27" s="65" t="str">
        <f t="shared" si="12"/>
        <v>/</v>
      </c>
      <c r="BC27" s="66" t="s">
        <v>60</v>
      </c>
      <c r="BD27" s="20" t="s">
        <v>85</v>
      </c>
      <c r="BE27" s="6">
        <v>950</v>
      </c>
      <c r="BF27" s="21">
        <f t="array" ref="BF27">_xlfn.IFS(BE27="","",BE27&gt;=700,350,BE27&lt;700,BE27-350)</f>
        <v>350</v>
      </c>
      <c r="BG27" s="21">
        <f t="array" ref="BG27">_xlfn.IFS(BE27="","",BE27&gt;700,BE27-350,BE27&lt;=700,350)</f>
        <v>600</v>
      </c>
    </row>
    <row r="28" spans="1:65" ht="28" customHeight="1" x14ac:dyDescent="0.2">
      <c r="A28" s="133">
        <v>11</v>
      </c>
      <c r="B28" s="131"/>
      <c r="C28" s="132"/>
      <c r="D28" s="3"/>
      <c r="E28" s="3"/>
      <c r="F28" s="3"/>
      <c r="G28" s="3"/>
      <c r="H28" s="3"/>
      <c r="I28" s="3"/>
      <c r="J28" s="3"/>
      <c r="K28" s="78" t="str">
        <f>IF(COUNTA(D28:J28)=0,"",COUNTA(D28:J28))</f>
        <v/>
      </c>
      <c r="L28" s="63" t="str">
        <f t="shared" ref="L28:AP28" si="59">IF(L$7="","",IF( HLOOKUP(L$7,$D$7:$J$219,2*$A28,FALSE)="","","○"))</f>
        <v/>
      </c>
      <c r="M28" s="63" t="str">
        <f t="shared" si="59"/>
        <v/>
      </c>
      <c r="N28" s="63" t="str">
        <f t="shared" si="59"/>
        <v/>
      </c>
      <c r="O28" s="63" t="str">
        <f t="shared" si="59"/>
        <v/>
      </c>
      <c r="P28" s="63" t="str">
        <f t="shared" si="59"/>
        <v/>
      </c>
      <c r="Q28" s="63" t="str">
        <f t="shared" si="59"/>
        <v/>
      </c>
      <c r="R28" s="63" t="str">
        <f t="shared" si="59"/>
        <v/>
      </c>
      <c r="S28" s="73" t="str">
        <f t="shared" si="59"/>
        <v/>
      </c>
      <c r="T28" s="73" t="str">
        <f t="shared" si="59"/>
        <v/>
      </c>
      <c r="U28" s="73" t="str">
        <f t="shared" si="59"/>
        <v/>
      </c>
      <c r="V28" s="73" t="str">
        <f t="shared" si="59"/>
        <v/>
      </c>
      <c r="W28" s="73" t="str">
        <f t="shared" si="59"/>
        <v/>
      </c>
      <c r="X28" s="73" t="str">
        <f t="shared" si="59"/>
        <v/>
      </c>
      <c r="Y28" s="73" t="str">
        <f t="shared" si="59"/>
        <v/>
      </c>
      <c r="Z28" s="63" t="str">
        <f t="shared" si="59"/>
        <v/>
      </c>
      <c r="AA28" s="63" t="str">
        <f t="shared" si="59"/>
        <v/>
      </c>
      <c r="AB28" s="63" t="str">
        <f t="shared" si="59"/>
        <v/>
      </c>
      <c r="AC28" s="63" t="str">
        <f t="shared" si="59"/>
        <v/>
      </c>
      <c r="AD28" s="63" t="str">
        <f t="shared" si="59"/>
        <v/>
      </c>
      <c r="AE28" s="63" t="str">
        <f t="shared" si="59"/>
        <v/>
      </c>
      <c r="AF28" s="63" t="str">
        <f t="shared" si="59"/>
        <v/>
      </c>
      <c r="AG28" s="73" t="str">
        <f t="shared" si="59"/>
        <v/>
      </c>
      <c r="AH28" s="73" t="str">
        <f t="shared" si="59"/>
        <v/>
      </c>
      <c r="AI28" s="73" t="str">
        <f t="shared" si="59"/>
        <v/>
      </c>
      <c r="AJ28" s="73" t="str">
        <f t="shared" si="59"/>
        <v/>
      </c>
      <c r="AK28" s="73" t="str">
        <f t="shared" si="59"/>
        <v/>
      </c>
      <c r="AL28" s="73" t="str">
        <f t="shared" si="59"/>
        <v/>
      </c>
      <c r="AM28" s="73" t="str">
        <f t="shared" si="59"/>
        <v/>
      </c>
      <c r="AN28" s="63" t="str">
        <f t="shared" si="59"/>
        <v/>
      </c>
      <c r="AO28" s="63" t="str">
        <f t="shared" si="59"/>
        <v/>
      </c>
      <c r="AP28" s="63" t="str">
        <f t="shared" si="59"/>
        <v/>
      </c>
      <c r="AQ28" s="154">
        <f>COUNTA(L29:AP29)</f>
        <v>0</v>
      </c>
      <c r="AR28" s="154">
        <f t="shared" ref="AR28" si="60">COUNTIF(L29:AP29,"/")*$BF$9</f>
        <v>0</v>
      </c>
      <c r="AS28" s="156">
        <f t="shared" ref="AS28" si="61">AQ28*AS$2</f>
        <v>0</v>
      </c>
      <c r="AT28" s="164"/>
      <c r="AU28" s="158"/>
      <c r="AV28" s="152">
        <f t="shared" ref="AV28" si="62">AR28+AS28</f>
        <v>0</v>
      </c>
      <c r="AW28" s="122">
        <f t="shared" ref="AW28:AY28" si="63">AW26+AQ28</f>
        <v>0</v>
      </c>
      <c r="AX28" s="123">
        <f t="shared" si="63"/>
        <v>0</v>
      </c>
      <c r="AY28" s="123">
        <f t="shared" si="63"/>
        <v>0</v>
      </c>
      <c r="AZ28" s="115">
        <f t="shared" ref="AZ28" si="64">AZ26+AV28</f>
        <v>0</v>
      </c>
      <c r="BA28" s="9"/>
      <c r="BB28" s="65" t="str">
        <f t="shared" si="12"/>
        <v>/</v>
      </c>
      <c r="BC28" s="66" t="s">
        <v>61</v>
      </c>
      <c r="BD28" s="20" t="s">
        <v>85</v>
      </c>
      <c r="BE28" s="6">
        <v>950</v>
      </c>
      <c r="BF28" s="21">
        <f t="array" ref="BF28">_xlfn.IFS(BE28="","",BE28&gt;=700,350,BE28&lt;700,BE28-350)</f>
        <v>350</v>
      </c>
      <c r="BG28" s="21">
        <f t="array" ref="BG28">_xlfn.IFS(BE28="","",BE28&gt;700,BE28-350,BE28&lt;=700,350)</f>
        <v>600</v>
      </c>
    </row>
    <row r="29" spans="1:65" ht="28" customHeight="1" thickBot="1" x14ac:dyDescent="0.25">
      <c r="A29" s="134"/>
      <c r="B29" s="68"/>
      <c r="C29" s="105" t="str">
        <f>IF(B29="","",DATEDIF(B29,$BF$32,"y"))</f>
        <v/>
      </c>
      <c r="D29" s="149" t="s">
        <v>78</v>
      </c>
      <c r="E29" s="150"/>
      <c r="F29" s="151"/>
      <c r="G29" s="146"/>
      <c r="H29" s="147"/>
      <c r="I29" s="147"/>
      <c r="J29" s="147"/>
      <c r="K29" s="148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155"/>
      <c r="AR29" s="155"/>
      <c r="AS29" s="157"/>
      <c r="AT29" s="165"/>
      <c r="AU29" s="159"/>
      <c r="AV29" s="153"/>
      <c r="AW29" s="119"/>
      <c r="AX29" s="124"/>
      <c r="AY29" s="124"/>
      <c r="AZ29" s="116"/>
      <c r="BA29" s="9"/>
    </row>
    <row r="30" spans="1:65" ht="28" customHeight="1" thickBot="1" x14ac:dyDescent="0.25">
      <c r="A30" s="133">
        <v>12</v>
      </c>
      <c r="B30" s="131"/>
      <c r="C30" s="132"/>
      <c r="D30" s="3"/>
      <c r="E30" s="3"/>
      <c r="F30" s="3"/>
      <c r="G30" s="3"/>
      <c r="H30" s="3"/>
      <c r="I30" s="3"/>
      <c r="J30" s="3"/>
      <c r="K30" s="78" t="str">
        <f>IF(COUNTA(D30:J30)=0,"",COUNTA(D30:J30))</f>
        <v/>
      </c>
      <c r="L30" s="63" t="str">
        <f t="shared" ref="L30:AP30" si="65">IF(L$7="","",IF( HLOOKUP(L$7,$D$7:$J$219,2*$A30,FALSE)="","","○"))</f>
        <v/>
      </c>
      <c r="M30" s="63" t="str">
        <f t="shared" si="65"/>
        <v/>
      </c>
      <c r="N30" s="63" t="str">
        <f t="shared" si="65"/>
        <v/>
      </c>
      <c r="O30" s="63" t="str">
        <f t="shared" si="65"/>
        <v/>
      </c>
      <c r="P30" s="63" t="str">
        <f t="shared" si="65"/>
        <v/>
      </c>
      <c r="Q30" s="63" t="str">
        <f t="shared" si="65"/>
        <v/>
      </c>
      <c r="R30" s="63" t="str">
        <f t="shared" si="65"/>
        <v/>
      </c>
      <c r="S30" s="73" t="str">
        <f t="shared" si="65"/>
        <v/>
      </c>
      <c r="T30" s="73" t="str">
        <f t="shared" si="65"/>
        <v/>
      </c>
      <c r="U30" s="73" t="str">
        <f t="shared" si="65"/>
        <v/>
      </c>
      <c r="V30" s="73" t="str">
        <f t="shared" si="65"/>
        <v/>
      </c>
      <c r="W30" s="73" t="str">
        <f t="shared" si="65"/>
        <v/>
      </c>
      <c r="X30" s="73" t="str">
        <f t="shared" si="65"/>
        <v/>
      </c>
      <c r="Y30" s="73" t="str">
        <f t="shared" si="65"/>
        <v/>
      </c>
      <c r="Z30" s="63" t="str">
        <f t="shared" si="65"/>
        <v/>
      </c>
      <c r="AA30" s="63" t="str">
        <f t="shared" si="65"/>
        <v/>
      </c>
      <c r="AB30" s="63" t="str">
        <f t="shared" si="65"/>
        <v/>
      </c>
      <c r="AC30" s="63" t="str">
        <f t="shared" si="65"/>
        <v/>
      </c>
      <c r="AD30" s="63" t="str">
        <f t="shared" si="65"/>
        <v/>
      </c>
      <c r="AE30" s="63" t="str">
        <f t="shared" si="65"/>
        <v/>
      </c>
      <c r="AF30" s="63" t="str">
        <f t="shared" si="65"/>
        <v/>
      </c>
      <c r="AG30" s="73" t="str">
        <f t="shared" si="65"/>
        <v/>
      </c>
      <c r="AH30" s="73" t="str">
        <f t="shared" si="65"/>
        <v/>
      </c>
      <c r="AI30" s="73" t="str">
        <f t="shared" si="65"/>
        <v/>
      </c>
      <c r="AJ30" s="73" t="str">
        <f t="shared" si="65"/>
        <v/>
      </c>
      <c r="AK30" s="73" t="str">
        <f t="shared" si="65"/>
        <v/>
      </c>
      <c r="AL30" s="73" t="str">
        <f t="shared" si="65"/>
        <v/>
      </c>
      <c r="AM30" s="73" t="str">
        <f t="shared" si="65"/>
        <v/>
      </c>
      <c r="AN30" s="63" t="str">
        <f t="shared" si="65"/>
        <v/>
      </c>
      <c r="AO30" s="63" t="str">
        <f t="shared" si="65"/>
        <v/>
      </c>
      <c r="AP30" s="63" t="str">
        <f t="shared" si="65"/>
        <v/>
      </c>
      <c r="AQ30" s="154">
        <f>COUNTA(L31:AP31)</f>
        <v>0</v>
      </c>
      <c r="AR30" s="154">
        <f t="shared" ref="AR30" si="66">COUNTIF(L31:AP31,"/")*$BF$9</f>
        <v>0</v>
      </c>
      <c r="AS30" s="156">
        <f t="shared" ref="AS30" si="67">AQ30*AS$2</f>
        <v>0</v>
      </c>
      <c r="AT30" s="164"/>
      <c r="AU30" s="158"/>
      <c r="AV30" s="152">
        <f t="shared" ref="AV30" si="68">AR30+AS30</f>
        <v>0</v>
      </c>
      <c r="AW30" s="122">
        <f t="shared" ref="AW30:AY30" si="69">AW28+AQ30</f>
        <v>0</v>
      </c>
      <c r="AX30" s="123">
        <f t="shared" si="69"/>
        <v>0</v>
      </c>
      <c r="AY30" s="123">
        <f t="shared" si="69"/>
        <v>0</v>
      </c>
      <c r="AZ30" s="115">
        <f t="shared" ref="AZ30" si="70">AZ28+AV30</f>
        <v>0</v>
      </c>
      <c r="BA30" s="9"/>
    </row>
    <row r="31" spans="1:65" ht="28" customHeight="1" thickBot="1" x14ac:dyDescent="0.25">
      <c r="A31" s="134"/>
      <c r="B31" s="68"/>
      <c r="C31" s="105" t="str">
        <f>IF(B31="","",DATEDIF(B31,$BF$32,"y"))</f>
        <v/>
      </c>
      <c r="D31" s="149" t="s">
        <v>78</v>
      </c>
      <c r="E31" s="150"/>
      <c r="F31" s="151"/>
      <c r="G31" s="146"/>
      <c r="H31" s="147"/>
      <c r="I31" s="147"/>
      <c r="J31" s="147"/>
      <c r="K31" s="148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155"/>
      <c r="AR31" s="155"/>
      <c r="AS31" s="157"/>
      <c r="AT31" s="165"/>
      <c r="AU31" s="159"/>
      <c r="AV31" s="153"/>
      <c r="AW31" s="119"/>
      <c r="AX31" s="124"/>
      <c r="AY31" s="124"/>
      <c r="AZ31" s="116"/>
      <c r="BA31" s="9"/>
      <c r="BB31" s="11"/>
      <c r="BC31" s="12" t="s">
        <v>70</v>
      </c>
      <c r="BD31" s="13" t="s">
        <v>77</v>
      </c>
      <c r="BF31" s="100" t="s">
        <v>135</v>
      </c>
    </row>
    <row r="32" spans="1:65" ht="28" customHeight="1" x14ac:dyDescent="0.2">
      <c r="A32" s="133">
        <v>13</v>
      </c>
      <c r="B32" s="131"/>
      <c r="C32" s="132"/>
      <c r="D32" s="3"/>
      <c r="E32" s="3"/>
      <c r="F32" s="3"/>
      <c r="G32" s="3"/>
      <c r="H32" s="3"/>
      <c r="I32" s="3"/>
      <c r="J32" s="3"/>
      <c r="K32" s="78" t="str">
        <f>IF(COUNTA(D32:J32)=0,"",COUNTA(D32:J32))</f>
        <v/>
      </c>
      <c r="L32" s="63" t="str">
        <f t="shared" ref="L32:AP32" si="71">IF(L$7="","",IF( HLOOKUP(L$7,$D$7:$J$219,2*$A32,FALSE)="","","○"))</f>
        <v/>
      </c>
      <c r="M32" s="63" t="str">
        <f t="shared" si="71"/>
        <v/>
      </c>
      <c r="N32" s="63" t="str">
        <f t="shared" si="71"/>
        <v/>
      </c>
      <c r="O32" s="63" t="str">
        <f t="shared" si="71"/>
        <v/>
      </c>
      <c r="P32" s="63" t="str">
        <f t="shared" si="71"/>
        <v/>
      </c>
      <c r="Q32" s="63" t="str">
        <f t="shared" si="71"/>
        <v/>
      </c>
      <c r="R32" s="63" t="str">
        <f t="shared" si="71"/>
        <v/>
      </c>
      <c r="S32" s="73" t="str">
        <f t="shared" si="71"/>
        <v/>
      </c>
      <c r="T32" s="73" t="str">
        <f t="shared" si="71"/>
        <v/>
      </c>
      <c r="U32" s="73" t="str">
        <f t="shared" si="71"/>
        <v/>
      </c>
      <c r="V32" s="73" t="str">
        <f t="shared" si="71"/>
        <v/>
      </c>
      <c r="W32" s="73" t="str">
        <f t="shared" si="71"/>
        <v/>
      </c>
      <c r="X32" s="73" t="str">
        <f t="shared" si="71"/>
        <v/>
      </c>
      <c r="Y32" s="73" t="str">
        <f t="shared" si="71"/>
        <v/>
      </c>
      <c r="Z32" s="63" t="str">
        <f t="shared" si="71"/>
        <v/>
      </c>
      <c r="AA32" s="63" t="str">
        <f t="shared" si="71"/>
        <v/>
      </c>
      <c r="AB32" s="63" t="str">
        <f t="shared" si="71"/>
        <v/>
      </c>
      <c r="AC32" s="63" t="str">
        <f t="shared" si="71"/>
        <v/>
      </c>
      <c r="AD32" s="63" t="str">
        <f t="shared" si="71"/>
        <v/>
      </c>
      <c r="AE32" s="63" t="str">
        <f t="shared" si="71"/>
        <v/>
      </c>
      <c r="AF32" s="63" t="str">
        <f t="shared" si="71"/>
        <v/>
      </c>
      <c r="AG32" s="73" t="str">
        <f t="shared" si="71"/>
        <v/>
      </c>
      <c r="AH32" s="73" t="str">
        <f t="shared" si="71"/>
        <v/>
      </c>
      <c r="AI32" s="73" t="str">
        <f t="shared" si="71"/>
        <v/>
      </c>
      <c r="AJ32" s="73" t="str">
        <f t="shared" si="71"/>
        <v/>
      </c>
      <c r="AK32" s="73" t="str">
        <f t="shared" si="71"/>
        <v/>
      </c>
      <c r="AL32" s="73" t="str">
        <f t="shared" si="71"/>
        <v/>
      </c>
      <c r="AM32" s="73" t="str">
        <f t="shared" si="71"/>
        <v/>
      </c>
      <c r="AN32" s="63" t="str">
        <f t="shared" si="71"/>
        <v/>
      </c>
      <c r="AO32" s="63" t="str">
        <f t="shared" si="71"/>
        <v/>
      </c>
      <c r="AP32" s="63" t="str">
        <f t="shared" si="71"/>
        <v/>
      </c>
      <c r="AQ32" s="154">
        <f>COUNTA(L33:AP33)</f>
        <v>0</v>
      </c>
      <c r="AR32" s="154">
        <f t="shared" ref="AR32" si="72">COUNTIF(L33:AP33,"/")*$BF$9</f>
        <v>0</v>
      </c>
      <c r="AS32" s="156">
        <f t="shared" ref="AS32" si="73">AQ32*AS$2</f>
        <v>0</v>
      </c>
      <c r="AT32" s="164"/>
      <c r="AU32" s="158"/>
      <c r="AV32" s="152">
        <f t="shared" ref="AV32" si="74">AR32+AS32</f>
        <v>0</v>
      </c>
      <c r="AW32" s="122">
        <f t="shared" ref="AW32:AY32" si="75">AW30+AQ32</f>
        <v>0</v>
      </c>
      <c r="AX32" s="123">
        <f t="shared" si="75"/>
        <v>0</v>
      </c>
      <c r="AY32" s="123">
        <f t="shared" si="75"/>
        <v>0</v>
      </c>
      <c r="AZ32" s="115">
        <f t="shared" ref="AZ32" si="76">AZ30+AV32</f>
        <v>0</v>
      </c>
      <c r="BB32" s="14" t="s">
        <v>57</v>
      </c>
      <c r="BC32" s="15" t="s">
        <v>66</v>
      </c>
      <c r="BD32" s="16">
        <v>50</v>
      </c>
      <c r="BF32" s="101">
        <f ca="1">TODAY()</f>
        <v>46139</v>
      </c>
      <c r="BG32"/>
      <c r="BM32" s="1"/>
    </row>
    <row r="33" spans="1:65" ht="28" customHeight="1" thickBot="1" x14ac:dyDescent="0.25">
      <c r="A33" s="134"/>
      <c r="B33" s="68"/>
      <c r="C33" s="105" t="str">
        <f>IF(B33="","",DATEDIF(B33,$BF$32,"y"))</f>
        <v/>
      </c>
      <c r="D33" s="149" t="s">
        <v>78</v>
      </c>
      <c r="E33" s="150"/>
      <c r="F33" s="151"/>
      <c r="G33" s="146"/>
      <c r="H33" s="147"/>
      <c r="I33" s="147"/>
      <c r="J33" s="147"/>
      <c r="K33" s="148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155"/>
      <c r="AR33" s="155"/>
      <c r="AS33" s="157"/>
      <c r="AT33" s="165"/>
      <c r="AU33" s="159"/>
      <c r="AV33" s="153"/>
      <c r="AW33" s="119"/>
      <c r="AX33" s="124"/>
      <c r="AY33" s="124"/>
      <c r="AZ33" s="116"/>
      <c r="BB33" s="14" t="s">
        <v>79</v>
      </c>
      <c r="BC33" s="15" t="s">
        <v>67</v>
      </c>
      <c r="BD33" s="16">
        <v>150</v>
      </c>
      <c r="BG33"/>
      <c r="BM33" s="1"/>
    </row>
    <row r="34" spans="1:65" ht="28" customHeight="1" x14ac:dyDescent="0.2">
      <c r="A34" s="133">
        <v>14</v>
      </c>
      <c r="B34" s="131"/>
      <c r="C34" s="132"/>
      <c r="D34" s="3"/>
      <c r="E34" s="3"/>
      <c r="F34" s="3"/>
      <c r="G34" s="3"/>
      <c r="H34" s="3"/>
      <c r="I34" s="3"/>
      <c r="J34" s="3"/>
      <c r="K34" s="78" t="str">
        <f>IF(COUNTA(D34:J34)=0,"",COUNTA(D34:J34))</f>
        <v/>
      </c>
      <c r="L34" s="63" t="str">
        <f t="shared" ref="L34:AP34" si="77">IF(L$7="","",IF( HLOOKUP(L$7,$D$7:$J$219,2*$A34,FALSE)="","","○"))</f>
        <v/>
      </c>
      <c r="M34" s="63" t="str">
        <f t="shared" si="77"/>
        <v/>
      </c>
      <c r="N34" s="63" t="str">
        <f t="shared" si="77"/>
        <v/>
      </c>
      <c r="O34" s="63" t="str">
        <f t="shared" si="77"/>
        <v/>
      </c>
      <c r="P34" s="63" t="str">
        <f t="shared" si="77"/>
        <v/>
      </c>
      <c r="Q34" s="63" t="str">
        <f t="shared" si="77"/>
        <v/>
      </c>
      <c r="R34" s="63" t="str">
        <f t="shared" si="77"/>
        <v/>
      </c>
      <c r="S34" s="73" t="str">
        <f t="shared" si="77"/>
        <v/>
      </c>
      <c r="T34" s="73" t="str">
        <f t="shared" si="77"/>
        <v/>
      </c>
      <c r="U34" s="73" t="str">
        <f t="shared" si="77"/>
        <v/>
      </c>
      <c r="V34" s="73" t="str">
        <f t="shared" si="77"/>
        <v/>
      </c>
      <c r="W34" s="73" t="str">
        <f t="shared" si="77"/>
        <v/>
      </c>
      <c r="X34" s="73" t="str">
        <f t="shared" si="77"/>
        <v/>
      </c>
      <c r="Y34" s="73" t="str">
        <f t="shared" si="77"/>
        <v/>
      </c>
      <c r="Z34" s="63" t="str">
        <f t="shared" si="77"/>
        <v/>
      </c>
      <c r="AA34" s="63" t="str">
        <f t="shared" si="77"/>
        <v/>
      </c>
      <c r="AB34" s="63" t="str">
        <f t="shared" si="77"/>
        <v/>
      </c>
      <c r="AC34" s="63" t="str">
        <f t="shared" si="77"/>
        <v/>
      </c>
      <c r="AD34" s="63" t="str">
        <f t="shared" si="77"/>
        <v/>
      </c>
      <c r="AE34" s="63" t="str">
        <f t="shared" si="77"/>
        <v/>
      </c>
      <c r="AF34" s="63" t="str">
        <f t="shared" si="77"/>
        <v/>
      </c>
      <c r="AG34" s="73" t="str">
        <f t="shared" si="77"/>
        <v/>
      </c>
      <c r="AH34" s="73" t="str">
        <f t="shared" si="77"/>
        <v/>
      </c>
      <c r="AI34" s="73" t="str">
        <f t="shared" si="77"/>
        <v/>
      </c>
      <c r="AJ34" s="73" t="str">
        <f t="shared" si="77"/>
        <v/>
      </c>
      <c r="AK34" s="73" t="str">
        <f t="shared" si="77"/>
        <v/>
      </c>
      <c r="AL34" s="73" t="str">
        <f t="shared" si="77"/>
        <v/>
      </c>
      <c r="AM34" s="73" t="str">
        <f t="shared" si="77"/>
        <v/>
      </c>
      <c r="AN34" s="63" t="str">
        <f t="shared" si="77"/>
        <v/>
      </c>
      <c r="AO34" s="63" t="str">
        <f t="shared" si="77"/>
        <v/>
      </c>
      <c r="AP34" s="63" t="str">
        <f t="shared" si="77"/>
        <v/>
      </c>
      <c r="AQ34" s="154">
        <f>COUNTA(L35:AP35)</f>
        <v>0</v>
      </c>
      <c r="AR34" s="154">
        <f t="shared" ref="AR34" si="78">COUNTIF(L35:AP35,"/")*$BF$9</f>
        <v>0</v>
      </c>
      <c r="AS34" s="156">
        <f t="shared" ref="AS34" si="79">AQ34*AS$2</f>
        <v>0</v>
      </c>
      <c r="AT34" s="164"/>
      <c r="AU34" s="158"/>
      <c r="AV34" s="152">
        <f t="shared" ref="AV34" si="80">AR34+AS34</f>
        <v>0</v>
      </c>
      <c r="AW34" s="122">
        <f t="shared" ref="AW34:AY34" si="81">AW32+AQ34</f>
        <v>0</v>
      </c>
      <c r="AX34" s="123">
        <f t="shared" si="81"/>
        <v>0</v>
      </c>
      <c r="AY34" s="123">
        <f t="shared" si="81"/>
        <v>0</v>
      </c>
      <c r="AZ34" s="115">
        <f t="shared" ref="AZ34" si="82">AZ32+AV34</f>
        <v>0</v>
      </c>
      <c r="BB34" s="14" t="s">
        <v>80</v>
      </c>
      <c r="BC34" s="15" t="s">
        <v>68</v>
      </c>
      <c r="BD34" s="16">
        <v>250</v>
      </c>
      <c r="BG34"/>
      <c r="BM34" s="1"/>
    </row>
    <row r="35" spans="1:65" ht="28" customHeight="1" thickBot="1" x14ac:dyDescent="0.25">
      <c r="A35" s="134"/>
      <c r="B35" s="68"/>
      <c r="C35" s="105" t="str">
        <f>IF(B35="","",DATEDIF(B35,$BF$32,"y"))</f>
        <v/>
      </c>
      <c r="D35" s="149" t="s">
        <v>78</v>
      </c>
      <c r="E35" s="150"/>
      <c r="F35" s="151"/>
      <c r="G35" s="146"/>
      <c r="H35" s="147"/>
      <c r="I35" s="147"/>
      <c r="J35" s="147"/>
      <c r="K35" s="148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155"/>
      <c r="AR35" s="155"/>
      <c r="AS35" s="157"/>
      <c r="AT35" s="165"/>
      <c r="AU35" s="159"/>
      <c r="AV35" s="153"/>
      <c r="AW35" s="119"/>
      <c r="AX35" s="124"/>
      <c r="AY35" s="124"/>
      <c r="AZ35" s="116"/>
      <c r="BB35" s="17" t="s">
        <v>81</v>
      </c>
      <c r="BC35" s="18" t="s">
        <v>69</v>
      </c>
      <c r="BD35" s="19">
        <v>350</v>
      </c>
      <c r="BE35" s="10"/>
      <c r="BF35" s="10"/>
      <c r="BG35"/>
      <c r="BM35" s="1"/>
    </row>
    <row r="36" spans="1:65" ht="28" customHeight="1" x14ac:dyDescent="0.2">
      <c r="A36" s="133">
        <v>15</v>
      </c>
      <c r="B36" s="131"/>
      <c r="C36" s="132"/>
      <c r="D36" s="4"/>
      <c r="E36" s="4"/>
      <c r="F36" s="4"/>
      <c r="G36" s="4"/>
      <c r="H36" s="4"/>
      <c r="I36" s="4"/>
      <c r="J36" s="4"/>
      <c r="K36" s="79" t="str">
        <f>IF(COUNTA(D36:J36)=0,"",COUNTA(D36:J36))</f>
        <v/>
      </c>
      <c r="L36" s="63" t="str">
        <f t="shared" ref="L36:AP36" si="83">IF(L$7="","",IF( HLOOKUP(L$7,$D$7:$J$219,2*$A36,FALSE)="","","○"))</f>
        <v/>
      </c>
      <c r="M36" s="63" t="str">
        <f t="shared" si="83"/>
        <v/>
      </c>
      <c r="N36" s="63" t="str">
        <f t="shared" si="83"/>
        <v/>
      </c>
      <c r="O36" s="63" t="str">
        <f t="shared" si="83"/>
        <v/>
      </c>
      <c r="P36" s="63" t="str">
        <f t="shared" si="83"/>
        <v/>
      </c>
      <c r="Q36" s="63" t="str">
        <f t="shared" si="83"/>
        <v/>
      </c>
      <c r="R36" s="63" t="str">
        <f t="shared" si="83"/>
        <v/>
      </c>
      <c r="S36" s="73" t="str">
        <f t="shared" si="83"/>
        <v/>
      </c>
      <c r="T36" s="73" t="str">
        <f t="shared" si="83"/>
        <v/>
      </c>
      <c r="U36" s="73" t="str">
        <f t="shared" si="83"/>
        <v/>
      </c>
      <c r="V36" s="73" t="str">
        <f t="shared" si="83"/>
        <v/>
      </c>
      <c r="W36" s="73" t="str">
        <f t="shared" si="83"/>
        <v/>
      </c>
      <c r="X36" s="73" t="str">
        <f t="shared" si="83"/>
        <v/>
      </c>
      <c r="Y36" s="73" t="str">
        <f t="shared" si="83"/>
        <v/>
      </c>
      <c r="Z36" s="63" t="str">
        <f t="shared" si="83"/>
        <v/>
      </c>
      <c r="AA36" s="63" t="str">
        <f t="shared" si="83"/>
        <v/>
      </c>
      <c r="AB36" s="63" t="str">
        <f t="shared" si="83"/>
        <v/>
      </c>
      <c r="AC36" s="63" t="str">
        <f t="shared" si="83"/>
        <v/>
      </c>
      <c r="AD36" s="63" t="str">
        <f t="shared" si="83"/>
        <v/>
      </c>
      <c r="AE36" s="63" t="str">
        <f t="shared" si="83"/>
        <v/>
      </c>
      <c r="AF36" s="63" t="str">
        <f t="shared" si="83"/>
        <v/>
      </c>
      <c r="AG36" s="73" t="str">
        <f t="shared" si="83"/>
        <v/>
      </c>
      <c r="AH36" s="73" t="str">
        <f t="shared" si="83"/>
        <v/>
      </c>
      <c r="AI36" s="73" t="str">
        <f t="shared" si="83"/>
        <v/>
      </c>
      <c r="AJ36" s="73" t="str">
        <f t="shared" si="83"/>
        <v/>
      </c>
      <c r="AK36" s="73" t="str">
        <f t="shared" si="83"/>
        <v/>
      </c>
      <c r="AL36" s="73" t="str">
        <f t="shared" si="83"/>
        <v/>
      </c>
      <c r="AM36" s="73" t="str">
        <f t="shared" si="83"/>
        <v/>
      </c>
      <c r="AN36" s="63" t="str">
        <f t="shared" si="83"/>
        <v/>
      </c>
      <c r="AO36" s="63" t="str">
        <f t="shared" si="83"/>
        <v/>
      </c>
      <c r="AP36" s="63" t="str">
        <f t="shared" si="83"/>
        <v/>
      </c>
      <c r="AQ36" s="154">
        <f>COUNTA(L37:AP37)</f>
        <v>0</v>
      </c>
      <c r="AR36" s="154">
        <f t="shared" ref="AR36" si="84">COUNTIF(L37:AP37,"/")*$BF$9</f>
        <v>0</v>
      </c>
      <c r="AS36" s="156">
        <f t="shared" ref="AS36" si="85">AQ36*AS$2</f>
        <v>0</v>
      </c>
      <c r="AT36" s="164"/>
      <c r="AU36" s="158"/>
      <c r="AV36" s="152">
        <f t="shared" ref="AV36" si="86">AR36+AS36</f>
        <v>0</v>
      </c>
      <c r="AW36" s="122">
        <f t="shared" ref="AW36:AY36" si="87">AW34+AQ36</f>
        <v>0</v>
      </c>
      <c r="AX36" s="123">
        <f t="shared" si="87"/>
        <v>0</v>
      </c>
      <c r="AY36" s="123">
        <f t="shared" si="87"/>
        <v>0</v>
      </c>
      <c r="AZ36" s="115">
        <f t="shared" ref="AZ36" si="88">AZ34+AV36</f>
        <v>0</v>
      </c>
      <c r="BE36" s="10"/>
      <c r="BF36" s="10"/>
      <c r="BG36"/>
      <c r="BM36" s="1"/>
    </row>
    <row r="37" spans="1:65" ht="28" customHeight="1" thickBot="1" x14ac:dyDescent="0.25">
      <c r="A37" s="134"/>
      <c r="B37" s="68"/>
      <c r="C37" s="105" t="str">
        <f>IF(B37="","",DATEDIF(B37,$BF$32,"y"))</f>
        <v/>
      </c>
      <c r="D37" s="149" t="s">
        <v>78</v>
      </c>
      <c r="E37" s="150"/>
      <c r="F37" s="151"/>
      <c r="G37" s="146"/>
      <c r="H37" s="147"/>
      <c r="I37" s="147"/>
      <c r="J37" s="147"/>
      <c r="K37" s="148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155"/>
      <c r="AR37" s="155"/>
      <c r="AS37" s="157"/>
      <c r="AT37" s="165"/>
      <c r="AU37" s="159"/>
      <c r="AV37" s="153"/>
      <c r="AW37" s="119"/>
      <c r="AX37" s="124"/>
      <c r="AY37" s="124"/>
      <c r="AZ37" s="116"/>
    </row>
    <row r="38" spans="1:65" ht="28" customHeight="1" x14ac:dyDescent="0.2">
      <c r="A38" s="133">
        <v>16</v>
      </c>
      <c r="B38" s="131"/>
      <c r="C38" s="132"/>
      <c r="D38" s="3"/>
      <c r="E38" s="3"/>
      <c r="F38" s="3"/>
      <c r="G38" s="3"/>
      <c r="H38" s="3"/>
      <c r="I38" s="3"/>
      <c r="J38" s="3"/>
      <c r="K38" s="78" t="str">
        <f>IF(COUNTA(D38:J38)=0,"",COUNTA(D38:J38))</f>
        <v/>
      </c>
      <c r="L38" s="63" t="str">
        <f t="shared" ref="L38:AP38" si="89">IF(L$7="","",IF( HLOOKUP(L$7,$D$7:$J$219,2*$A38,FALSE)="","","○"))</f>
        <v/>
      </c>
      <c r="M38" s="63" t="str">
        <f t="shared" si="89"/>
        <v/>
      </c>
      <c r="N38" s="63" t="str">
        <f t="shared" si="89"/>
        <v/>
      </c>
      <c r="O38" s="63" t="str">
        <f t="shared" si="89"/>
        <v/>
      </c>
      <c r="P38" s="63" t="str">
        <f t="shared" si="89"/>
        <v/>
      </c>
      <c r="Q38" s="63" t="str">
        <f t="shared" si="89"/>
        <v/>
      </c>
      <c r="R38" s="63" t="str">
        <f t="shared" si="89"/>
        <v/>
      </c>
      <c r="S38" s="73" t="str">
        <f t="shared" si="89"/>
        <v/>
      </c>
      <c r="T38" s="73" t="str">
        <f t="shared" si="89"/>
        <v/>
      </c>
      <c r="U38" s="73" t="str">
        <f t="shared" si="89"/>
        <v/>
      </c>
      <c r="V38" s="73" t="str">
        <f t="shared" si="89"/>
        <v/>
      </c>
      <c r="W38" s="73" t="str">
        <f t="shared" si="89"/>
        <v/>
      </c>
      <c r="X38" s="73" t="str">
        <f t="shared" si="89"/>
        <v/>
      </c>
      <c r="Y38" s="73" t="str">
        <f t="shared" si="89"/>
        <v/>
      </c>
      <c r="Z38" s="63" t="str">
        <f t="shared" si="89"/>
        <v/>
      </c>
      <c r="AA38" s="63" t="str">
        <f t="shared" si="89"/>
        <v/>
      </c>
      <c r="AB38" s="63" t="str">
        <f t="shared" si="89"/>
        <v/>
      </c>
      <c r="AC38" s="63" t="str">
        <f t="shared" si="89"/>
        <v/>
      </c>
      <c r="AD38" s="63" t="str">
        <f t="shared" si="89"/>
        <v/>
      </c>
      <c r="AE38" s="63" t="str">
        <f t="shared" si="89"/>
        <v/>
      </c>
      <c r="AF38" s="63" t="str">
        <f t="shared" si="89"/>
        <v/>
      </c>
      <c r="AG38" s="73" t="str">
        <f t="shared" si="89"/>
        <v/>
      </c>
      <c r="AH38" s="73" t="str">
        <f t="shared" si="89"/>
        <v/>
      </c>
      <c r="AI38" s="73" t="str">
        <f t="shared" si="89"/>
        <v/>
      </c>
      <c r="AJ38" s="73" t="str">
        <f t="shared" si="89"/>
        <v/>
      </c>
      <c r="AK38" s="73" t="str">
        <f t="shared" si="89"/>
        <v/>
      </c>
      <c r="AL38" s="73" t="str">
        <f t="shared" si="89"/>
        <v/>
      </c>
      <c r="AM38" s="73" t="str">
        <f t="shared" si="89"/>
        <v/>
      </c>
      <c r="AN38" s="63" t="str">
        <f t="shared" si="89"/>
        <v/>
      </c>
      <c r="AO38" s="63" t="str">
        <f t="shared" si="89"/>
        <v/>
      </c>
      <c r="AP38" s="63" t="str">
        <f t="shared" si="89"/>
        <v/>
      </c>
      <c r="AQ38" s="154">
        <f>COUNTA(L39:AP39)</f>
        <v>0</v>
      </c>
      <c r="AR38" s="154">
        <f t="shared" ref="AR38" si="90">COUNTIF(L39:AP39,"/")*$BF$9</f>
        <v>0</v>
      </c>
      <c r="AS38" s="156">
        <f t="shared" ref="AS38" si="91">AQ38*AS$2</f>
        <v>0</v>
      </c>
      <c r="AT38" s="164"/>
      <c r="AU38" s="158"/>
      <c r="AV38" s="152">
        <f t="shared" ref="AV38" si="92">AR38+AS38</f>
        <v>0</v>
      </c>
      <c r="AW38" s="122">
        <f t="shared" ref="AW38:AY38" si="93">AW36+AQ38</f>
        <v>0</v>
      </c>
      <c r="AX38" s="123">
        <f t="shared" si="93"/>
        <v>0</v>
      </c>
      <c r="AY38" s="123">
        <f t="shared" si="93"/>
        <v>0</v>
      </c>
      <c r="AZ38" s="115">
        <f t="shared" ref="AZ38" si="94">AZ36+AV38</f>
        <v>0</v>
      </c>
    </row>
    <row r="39" spans="1:65" ht="28" customHeight="1" thickBot="1" x14ac:dyDescent="0.25">
      <c r="A39" s="134"/>
      <c r="B39" s="68"/>
      <c r="C39" s="105" t="str">
        <f>IF(B39="","",DATEDIF(B39,$BF$32,"y"))</f>
        <v/>
      </c>
      <c r="D39" s="149" t="s">
        <v>78</v>
      </c>
      <c r="E39" s="150"/>
      <c r="F39" s="151"/>
      <c r="G39" s="146"/>
      <c r="H39" s="147"/>
      <c r="I39" s="147"/>
      <c r="J39" s="147"/>
      <c r="K39" s="148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155"/>
      <c r="AR39" s="155"/>
      <c r="AS39" s="157"/>
      <c r="AT39" s="165"/>
      <c r="AU39" s="159"/>
      <c r="AV39" s="153"/>
      <c r="AW39" s="119"/>
      <c r="AX39" s="124"/>
      <c r="AY39" s="124"/>
      <c r="AZ39" s="116"/>
    </row>
    <row r="40" spans="1:65" ht="28" customHeight="1" x14ac:dyDescent="0.2">
      <c r="A40" s="133">
        <v>17</v>
      </c>
      <c r="B40" s="131"/>
      <c r="C40" s="132"/>
      <c r="D40" s="3"/>
      <c r="E40" s="3"/>
      <c r="F40" s="3"/>
      <c r="G40" s="3"/>
      <c r="H40" s="3"/>
      <c r="I40" s="3"/>
      <c r="J40" s="3"/>
      <c r="K40" s="78" t="str">
        <f>IF(COUNTA(D40:J40)=0,"",COUNTA(D40:J40))</f>
        <v/>
      </c>
      <c r="L40" s="112" t="str">
        <f t="shared" ref="L40:AP40" si="95">IF(L$7="","",IF( HLOOKUP(L$7,$D$7:$J$219,2*$A40,FALSE)="","","○"))</f>
        <v/>
      </c>
      <c r="M40" s="112" t="str">
        <f t="shared" si="95"/>
        <v/>
      </c>
      <c r="N40" s="112" t="str">
        <f t="shared" si="95"/>
        <v/>
      </c>
      <c r="O40" s="112" t="str">
        <f t="shared" si="95"/>
        <v/>
      </c>
      <c r="P40" s="112" t="str">
        <f t="shared" si="95"/>
        <v/>
      </c>
      <c r="Q40" s="112" t="str">
        <f t="shared" si="95"/>
        <v/>
      </c>
      <c r="R40" s="112" t="str">
        <f t="shared" si="95"/>
        <v/>
      </c>
      <c r="S40" s="113" t="str">
        <f t="shared" si="95"/>
        <v/>
      </c>
      <c r="T40" s="113" t="str">
        <f t="shared" si="95"/>
        <v/>
      </c>
      <c r="U40" s="113" t="str">
        <f t="shared" si="95"/>
        <v/>
      </c>
      <c r="V40" s="113" t="str">
        <f t="shared" si="95"/>
        <v/>
      </c>
      <c r="W40" s="113" t="str">
        <f t="shared" si="95"/>
        <v/>
      </c>
      <c r="X40" s="113" t="str">
        <f t="shared" si="95"/>
        <v/>
      </c>
      <c r="Y40" s="113" t="str">
        <f t="shared" si="95"/>
        <v/>
      </c>
      <c r="Z40" s="112" t="str">
        <f t="shared" si="95"/>
        <v/>
      </c>
      <c r="AA40" s="112" t="str">
        <f t="shared" si="95"/>
        <v/>
      </c>
      <c r="AB40" s="112" t="str">
        <f t="shared" si="95"/>
        <v/>
      </c>
      <c r="AC40" s="112" t="str">
        <f t="shared" si="95"/>
        <v/>
      </c>
      <c r="AD40" s="112" t="str">
        <f t="shared" si="95"/>
        <v/>
      </c>
      <c r="AE40" s="112" t="str">
        <f t="shared" si="95"/>
        <v/>
      </c>
      <c r="AF40" s="112" t="str">
        <f t="shared" si="95"/>
        <v/>
      </c>
      <c r="AG40" s="113" t="str">
        <f t="shared" si="95"/>
        <v/>
      </c>
      <c r="AH40" s="113" t="str">
        <f t="shared" si="95"/>
        <v/>
      </c>
      <c r="AI40" s="113" t="str">
        <f t="shared" si="95"/>
        <v/>
      </c>
      <c r="AJ40" s="113" t="str">
        <f t="shared" si="95"/>
        <v/>
      </c>
      <c r="AK40" s="113" t="str">
        <f t="shared" si="95"/>
        <v/>
      </c>
      <c r="AL40" s="113" t="str">
        <f t="shared" si="95"/>
        <v/>
      </c>
      <c r="AM40" s="113" t="str">
        <f t="shared" si="95"/>
        <v/>
      </c>
      <c r="AN40" s="112" t="str">
        <f t="shared" si="95"/>
        <v/>
      </c>
      <c r="AO40" s="112" t="str">
        <f t="shared" si="95"/>
        <v/>
      </c>
      <c r="AP40" s="112" t="str">
        <f t="shared" si="95"/>
        <v/>
      </c>
      <c r="AQ40" s="154">
        <f>COUNTA(L41:AP41)</f>
        <v>0</v>
      </c>
      <c r="AR40" s="154">
        <f t="shared" ref="AR40" si="96">COUNTIF(L41:AP41,"/")*$BF$9</f>
        <v>0</v>
      </c>
      <c r="AS40" s="156">
        <f t="shared" ref="AS40" si="97">AQ40*AS$2</f>
        <v>0</v>
      </c>
      <c r="AT40" s="164"/>
      <c r="AU40" s="158"/>
      <c r="AV40" s="152">
        <f t="shared" ref="AV40" si="98">AR40+AS40</f>
        <v>0</v>
      </c>
      <c r="AW40" s="122">
        <f t="shared" ref="AW40:AY40" si="99">AW38+AQ40</f>
        <v>0</v>
      </c>
      <c r="AX40" s="123">
        <f t="shared" si="99"/>
        <v>0</v>
      </c>
      <c r="AY40" s="123">
        <f t="shared" si="99"/>
        <v>0</v>
      </c>
      <c r="AZ40" s="115">
        <f t="shared" ref="AZ40" si="100">AZ38+AV40</f>
        <v>0</v>
      </c>
    </row>
    <row r="41" spans="1:65" ht="28" customHeight="1" thickBot="1" x14ac:dyDescent="0.25">
      <c r="A41" s="134"/>
      <c r="B41" s="68"/>
      <c r="C41" s="105" t="str">
        <f>IF(B41="","",DATEDIF(B41,$BF$32,"y"))</f>
        <v/>
      </c>
      <c r="D41" s="149" t="s">
        <v>78</v>
      </c>
      <c r="E41" s="150"/>
      <c r="F41" s="151"/>
      <c r="G41" s="146"/>
      <c r="H41" s="147"/>
      <c r="I41" s="147"/>
      <c r="J41" s="147"/>
      <c r="K41" s="148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155"/>
      <c r="AR41" s="155"/>
      <c r="AS41" s="157"/>
      <c r="AT41" s="165"/>
      <c r="AU41" s="159"/>
      <c r="AV41" s="153"/>
      <c r="AW41" s="119"/>
      <c r="AX41" s="124"/>
      <c r="AY41" s="124"/>
      <c r="AZ41" s="116"/>
    </row>
    <row r="42" spans="1:65" ht="28" customHeight="1" x14ac:dyDescent="0.2">
      <c r="A42" s="129">
        <v>18</v>
      </c>
      <c r="B42" s="131"/>
      <c r="C42" s="132"/>
      <c r="D42" s="4"/>
      <c r="E42" s="4"/>
      <c r="F42" s="4"/>
      <c r="G42" s="4"/>
      <c r="H42" s="4"/>
      <c r="I42" s="4"/>
      <c r="J42" s="4"/>
      <c r="K42" s="79" t="str">
        <f>IF(COUNTA(D42:J42)=0,"",COUNTA(D42:J42))</f>
        <v/>
      </c>
      <c r="L42" s="63" t="str">
        <f t="shared" ref="L42:AP42" si="101">IF(L$7="","",IF( HLOOKUP(L$7,$D$7:$J$219,2*$A42,FALSE)="","","○"))</f>
        <v/>
      </c>
      <c r="M42" s="63" t="str">
        <f t="shared" si="101"/>
        <v/>
      </c>
      <c r="N42" s="63" t="str">
        <f t="shared" si="101"/>
        <v/>
      </c>
      <c r="O42" s="63" t="str">
        <f t="shared" si="101"/>
        <v/>
      </c>
      <c r="P42" s="63" t="str">
        <f t="shared" si="101"/>
        <v/>
      </c>
      <c r="Q42" s="63" t="str">
        <f t="shared" si="101"/>
        <v/>
      </c>
      <c r="R42" s="63" t="str">
        <f t="shared" si="101"/>
        <v/>
      </c>
      <c r="S42" s="73" t="str">
        <f t="shared" si="101"/>
        <v/>
      </c>
      <c r="T42" s="73" t="str">
        <f t="shared" si="101"/>
        <v/>
      </c>
      <c r="U42" s="73" t="str">
        <f t="shared" si="101"/>
        <v/>
      </c>
      <c r="V42" s="73" t="str">
        <f t="shared" si="101"/>
        <v/>
      </c>
      <c r="W42" s="73" t="str">
        <f t="shared" si="101"/>
        <v/>
      </c>
      <c r="X42" s="73" t="str">
        <f t="shared" si="101"/>
        <v/>
      </c>
      <c r="Y42" s="73" t="str">
        <f t="shared" si="101"/>
        <v/>
      </c>
      <c r="Z42" s="63" t="str">
        <f t="shared" si="101"/>
        <v/>
      </c>
      <c r="AA42" s="63" t="str">
        <f t="shared" si="101"/>
        <v/>
      </c>
      <c r="AB42" s="63" t="str">
        <f t="shared" si="101"/>
        <v/>
      </c>
      <c r="AC42" s="63" t="str">
        <f t="shared" si="101"/>
        <v/>
      </c>
      <c r="AD42" s="63" t="str">
        <f t="shared" si="101"/>
        <v/>
      </c>
      <c r="AE42" s="63" t="str">
        <f t="shared" si="101"/>
        <v/>
      </c>
      <c r="AF42" s="63" t="str">
        <f t="shared" si="101"/>
        <v/>
      </c>
      <c r="AG42" s="73" t="str">
        <f t="shared" si="101"/>
        <v/>
      </c>
      <c r="AH42" s="73" t="str">
        <f t="shared" si="101"/>
        <v/>
      </c>
      <c r="AI42" s="73" t="str">
        <f t="shared" si="101"/>
        <v/>
      </c>
      <c r="AJ42" s="73" t="str">
        <f t="shared" si="101"/>
        <v/>
      </c>
      <c r="AK42" s="73" t="str">
        <f t="shared" si="101"/>
        <v/>
      </c>
      <c r="AL42" s="73" t="str">
        <f t="shared" si="101"/>
        <v/>
      </c>
      <c r="AM42" s="73" t="str">
        <f t="shared" si="101"/>
        <v/>
      </c>
      <c r="AN42" s="63" t="str">
        <f t="shared" si="101"/>
        <v/>
      </c>
      <c r="AO42" s="63" t="str">
        <f t="shared" si="101"/>
        <v/>
      </c>
      <c r="AP42" s="63" t="str">
        <f t="shared" si="101"/>
        <v/>
      </c>
      <c r="AQ42" s="195">
        <f>COUNTA(L43:AP43)</f>
        <v>0</v>
      </c>
      <c r="AR42" s="195">
        <f t="shared" ref="AR42" si="102">COUNTIF(L43:AP43,"/")*$BF$9</f>
        <v>0</v>
      </c>
      <c r="AS42" s="196">
        <f t="shared" ref="AS42" si="103">AQ42*AS$2</f>
        <v>0</v>
      </c>
      <c r="AT42" s="198"/>
      <c r="AU42" s="201"/>
      <c r="AV42" s="197">
        <f t="shared" ref="AV42" si="104">AR42+AS42</f>
        <v>0</v>
      </c>
      <c r="AW42" s="125">
        <f t="shared" ref="AW42:AY42" si="105">AW40+AQ42</f>
        <v>0</v>
      </c>
      <c r="AX42" s="127">
        <f t="shared" si="105"/>
        <v>0</v>
      </c>
      <c r="AY42" s="127">
        <f t="shared" si="105"/>
        <v>0</v>
      </c>
      <c r="AZ42" s="126">
        <f t="shared" ref="AZ42" si="106">AZ40+AV42</f>
        <v>0</v>
      </c>
    </row>
    <row r="43" spans="1:65" ht="28" customHeight="1" thickBot="1" x14ac:dyDescent="0.25">
      <c r="A43" s="130"/>
      <c r="B43" s="68"/>
      <c r="C43" s="105" t="str">
        <f>IF(B43="","",DATEDIF(B43,$BF$32,"y"))</f>
        <v/>
      </c>
      <c r="D43" s="149" t="s">
        <v>78</v>
      </c>
      <c r="E43" s="150"/>
      <c r="F43" s="151"/>
      <c r="G43" s="146"/>
      <c r="H43" s="147"/>
      <c r="I43" s="147"/>
      <c r="J43" s="147"/>
      <c r="K43" s="148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155"/>
      <c r="AR43" s="155"/>
      <c r="AS43" s="157"/>
      <c r="AT43" s="165"/>
      <c r="AU43" s="159"/>
      <c r="AV43" s="153"/>
      <c r="AW43" s="119"/>
      <c r="AX43" s="124"/>
      <c r="AY43" s="124"/>
      <c r="AZ43" s="116"/>
    </row>
    <row r="44" spans="1:65" ht="28" customHeight="1" x14ac:dyDescent="0.2">
      <c r="A44" s="129">
        <v>19</v>
      </c>
      <c r="B44" s="131"/>
      <c r="C44" s="132"/>
      <c r="D44" s="3"/>
      <c r="E44" s="3"/>
      <c r="F44" s="3"/>
      <c r="G44" s="3"/>
      <c r="H44" s="3"/>
      <c r="I44" s="3"/>
      <c r="J44" s="3"/>
      <c r="K44" s="78" t="str">
        <f>IF(COUNTA(D44:J44)=0,"",COUNTA(D44:J44))</f>
        <v/>
      </c>
      <c r="L44" s="63" t="str">
        <f t="shared" ref="L44:AP44" si="107">IF(L$7="","",IF( HLOOKUP(L$7,$D$7:$J$219,2*$A44,FALSE)="","","○"))</f>
        <v/>
      </c>
      <c r="M44" s="63" t="str">
        <f t="shared" si="107"/>
        <v/>
      </c>
      <c r="N44" s="63" t="str">
        <f t="shared" si="107"/>
        <v/>
      </c>
      <c r="O44" s="63" t="str">
        <f t="shared" si="107"/>
        <v/>
      </c>
      <c r="P44" s="63" t="str">
        <f t="shared" si="107"/>
        <v/>
      </c>
      <c r="Q44" s="63" t="str">
        <f t="shared" si="107"/>
        <v/>
      </c>
      <c r="R44" s="63" t="str">
        <f t="shared" si="107"/>
        <v/>
      </c>
      <c r="S44" s="73" t="str">
        <f t="shared" si="107"/>
        <v/>
      </c>
      <c r="T44" s="73" t="str">
        <f t="shared" si="107"/>
        <v/>
      </c>
      <c r="U44" s="73" t="str">
        <f t="shared" si="107"/>
        <v/>
      </c>
      <c r="V44" s="73" t="str">
        <f t="shared" si="107"/>
        <v/>
      </c>
      <c r="W44" s="73" t="str">
        <f t="shared" si="107"/>
        <v/>
      </c>
      <c r="X44" s="73" t="str">
        <f t="shared" si="107"/>
        <v/>
      </c>
      <c r="Y44" s="73" t="str">
        <f t="shared" si="107"/>
        <v/>
      </c>
      <c r="Z44" s="63" t="str">
        <f t="shared" si="107"/>
        <v/>
      </c>
      <c r="AA44" s="63" t="str">
        <f t="shared" si="107"/>
        <v/>
      </c>
      <c r="AB44" s="63" t="str">
        <f t="shared" si="107"/>
        <v/>
      </c>
      <c r="AC44" s="63" t="str">
        <f t="shared" si="107"/>
        <v/>
      </c>
      <c r="AD44" s="63" t="str">
        <f t="shared" si="107"/>
        <v/>
      </c>
      <c r="AE44" s="63" t="str">
        <f t="shared" si="107"/>
        <v/>
      </c>
      <c r="AF44" s="63" t="str">
        <f t="shared" si="107"/>
        <v/>
      </c>
      <c r="AG44" s="73" t="str">
        <f t="shared" si="107"/>
        <v/>
      </c>
      <c r="AH44" s="73" t="str">
        <f t="shared" si="107"/>
        <v/>
      </c>
      <c r="AI44" s="73" t="str">
        <f t="shared" si="107"/>
        <v/>
      </c>
      <c r="AJ44" s="73" t="str">
        <f t="shared" si="107"/>
        <v/>
      </c>
      <c r="AK44" s="73" t="str">
        <f t="shared" si="107"/>
        <v/>
      </c>
      <c r="AL44" s="73" t="str">
        <f t="shared" si="107"/>
        <v/>
      </c>
      <c r="AM44" s="73" t="str">
        <f t="shared" si="107"/>
        <v/>
      </c>
      <c r="AN44" s="63" t="str">
        <f t="shared" si="107"/>
        <v/>
      </c>
      <c r="AO44" s="63" t="str">
        <f t="shared" si="107"/>
        <v/>
      </c>
      <c r="AP44" s="63" t="str">
        <f t="shared" si="107"/>
        <v/>
      </c>
      <c r="AQ44" s="154">
        <f>COUNTA(L45:AP45)</f>
        <v>0</v>
      </c>
      <c r="AR44" s="154">
        <f t="shared" ref="AR44" si="108">COUNTIF(L45:AP45,"/")*$BF$9</f>
        <v>0</v>
      </c>
      <c r="AS44" s="156">
        <f t="shared" ref="AS44" si="109">AQ44*AS$2</f>
        <v>0</v>
      </c>
      <c r="AT44" s="164"/>
      <c r="AU44" s="158"/>
      <c r="AV44" s="152">
        <f t="shared" ref="AV44" si="110">AR44+AS44</f>
        <v>0</v>
      </c>
      <c r="AW44" s="122">
        <f t="shared" ref="AW44:AY44" si="111">AW42+AQ44</f>
        <v>0</v>
      </c>
      <c r="AX44" s="123">
        <f t="shared" si="111"/>
        <v>0</v>
      </c>
      <c r="AY44" s="123">
        <f t="shared" si="111"/>
        <v>0</v>
      </c>
      <c r="AZ44" s="115">
        <f t="shared" ref="AZ44" si="112">AZ42+AV44</f>
        <v>0</v>
      </c>
    </row>
    <row r="45" spans="1:65" ht="28" customHeight="1" thickBot="1" x14ac:dyDescent="0.25">
      <c r="A45" s="130"/>
      <c r="B45" s="68"/>
      <c r="C45" s="105" t="str">
        <f>IF(B45="","",DATEDIF(B45,$BF$32,"y"))</f>
        <v/>
      </c>
      <c r="D45" s="149" t="s">
        <v>78</v>
      </c>
      <c r="E45" s="150"/>
      <c r="F45" s="151"/>
      <c r="G45" s="146"/>
      <c r="H45" s="147"/>
      <c r="I45" s="147"/>
      <c r="J45" s="147"/>
      <c r="K45" s="148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155"/>
      <c r="AR45" s="155"/>
      <c r="AS45" s="157"/>
      <c r="AT45" s="165"/>
      <c r="AU45" s="159"/>
      <c r="AV45" s="153"/>
      <c r="AW45" s="119"/>
      <c r="AX45" s="124"/>
      <c r="AY45" s="124"/>
      <c r="AZ45" s="116"/>
    </row>
    <row r="46" spans="1:65" ht="28" customHeight="1" x14ac:dyDescent="0.2">
      <c r="A46" s="129">
        <v>20</v>
      </c>
      <c r="B46" s="131"/>
      <c r="C46" s="132"/>
      <c r="D46" s="3"/>
      <c r="E46" s="3"/>
      <c r="F46" s="3"/>
      <c r="G46" s="3"/>
      <c r="H46" s="3"/>
      <c r="I46" s="3"/>
      <c r="J46" s="3"/>
      <c r="K46" s="78" t="str">
        <f>IF(COUNTA(D46:J46)=0,"",COUNTA(D46:J46))</f>
        <v/>
      </c>
      <c r="L46" s="63" t="str">
        <f t="shared" ref="L46:AP46" si="113">IF(L$7="","",IF( HLOOKUP(L$7,$D$7:$J$219,2*$A46,FALSE)="","","○"))</f>
        <v/>
      </c>
      <c r="M46" s="63" t="str">
        <f t="shared" si="113"/>
        <v/>
      </c>
      <c r="N46" s="63" t="str">
        <f t="shared" si="113"/>
        <v/>
      </c>
      <c r="O46" s="63" t="str">
        <f t="shared" si="113"/>
        <v/>
      </c>
      <c r="P46" s="63" t="str">
        <f t="shared" si="113"/>
        <v/>
      </c>
      <c r="Q46" s="63" t="str">
        <f t="shared" si="113"/>
        <v/>
      </c>
      <c r="R46" s="63" t="str">
        <f t="shared" si="113"/>
        <v/>
      </c>
      <c r="S46" s="73" t="str">
        <f t="shared" si="113"/>
        <v/>
      </c>
      <c r="T46" s="73" t="str">
        <f t="shared" si="113"/>
        <v/>
      </c>
      <c r="U46" s="73" t="str">
        <f t="shared" si="113"/>
        <v/>
      </c>
      <c r="V46" s="73" t="str">
        <f t="shared" si="113"/>
        <v/>
      </c>
      <c r="W46" s="73" t="str">
        <f t="shared" si="113"/>
        <v/>
      </c>
      <c r="X46" s="73" t="str">
        <f t="shared" si="113"/>
        <v/>
      </c>
      <c r="Y46" s="73" t="str">
        <f t="shared" si="113"/>
        <v/>
      </c>
      <c r="Z46" s="63" t="str">
        <f t="shared" si="113"/>
        <v/>
      </c>
      <c r="AA46" s="63" t="str">
        <f t="shared" si="113"/>
        <v/>
      </c>
      <c r="AB46" s="63" t="str">
        <f t="shared" si="113"/>
        <v/>
      </c>
      <c r="AC46" s="63" t="str">
        <f t="shared" si="113"/>
        <v/>
      </c>
      <c r="AD46" s="63" t="str">
        <f t="shared" si="113"/>
        <v/>
      </c>
      <c r="AE46" s="63" t="str">
        <f t="shared" si="113"/>
        <v/>
      </c>
      <c r="AF46" s="63" t="str">
        <f t="shared" si="113"/>
        <v/>
      </c>
      <c r="AG46" s="73" t="str">
        <f t="shared" si="113"/>
        <v/>
      </c>
      <c r="AH46" s="73" t="str">
        <f t="shared" si="113"/>
        <v/>
      </c>
      <c r="AI46" s="73" t="str">
        <f t="shared" si="113"/>
        <v/>
      </c>
      <c r="AJ46" s="73" t="str">
        <f t="shared" si="113"/>
        <v/>
      </c>
      <c r="AK46" s="73" t="str">
        <f t="shared" si="113"/>
        <v/>
      </c>
      <c r="AL46" s="73" t="str">
        <f t="shared" si="113"/>
        <v/>
      </c>
      <c r="AM46" s="73" t="str">
        <f t="shared" si="113"/>
        <v/>
      </c>
      <c r="AN46" s="63" t="str">
        <f t="shared" si="113"/>
        <v/>
      </c>
      <c r="AO46" s="63" t="str">
        <f t="shared" si="113"/>
        <v/>
      </c>
      <c r="AP46" s="63" t="str">
        <f t="shared" si="113"/>
        <v/>
      </c>
      <c r="AQ46" s="154">
        <f>COUNTA(L47:AP47)</f>
        <v>0</v>
      </c>
      <c r="AR46" s="154">
        <f t="shared" ref="AR46" si="114">COUNTIF(L47:AP47,"/")*$BF$9</f>
        <v>0</v>
      </c>
      <c r="AS46" s="156">
        <f t="shared" ref="AS46" si="115">AQ46*AS$2</f>
        <v>0</v>
      </c>
      <c r="AT46" s="164"/>
      <c r="AU46" s="158"/>
      <c r="AV46" s="152">
        <f t="shared" ref="AV46" si="116">AR46+AS46</f>
        <v>0</v>
      </c>
      <c r="AW46" s="122">
        <f t="shared" ref="AW46:AY46" si="117">AW44+AQ46</f>
        <v>0</v>
      </c>
      <c r="AX46" s="123">
        <f t="shared" si="117"/>
        <v>0</v>
      </c>
      <c r="AY46" s="123">
        <f t="shared" si="117"/>
        <v>0</v>
      </c>
      <c r="AZ46" s="115">
        <f t="shared" ref="AZ46" si="118">AZ44+AV46</f>
        <v>0</v>
      </c>
    </row>
    <row r="47" spans="1:65" ht="28" customHeight="1" thickBot="1" x14ac:dyDescent="0.25">
      <c r="A47" s="130"/>
      <c r="B47" s="68"/>
      <c r="C47" s="105" t="str">
        <f>IF(B47="","",DATEDIF(B47,$BF$32,"y"))</f>
        <v/>
      </c>
      <c r="D47" s="149" t="s">
        <v>78</v>
      </c>
      <c r="E47" s="150"/>
      <c r="F47" s="151"/>
      <c r="G47" s="146"/>
      <c r="H47" s="147"/>
      <c r="I47" s="147"/>
      <c r="J47" s="147"/>
      <c r="K47" s="148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155"/>
      <c r="AR47" s="155"/>
      <c r="AS47" s="157"/>
      <c r="AT47" s="165"/>
      <c r="AU47" s="159"/>
      <c r="AV47" s="153"/>
      <c r="AW47" s="119"/>
      <c r="AX47" s="124"/>
      <c r="AY47" s="124"/>
      <c r="AZ47" s="116"/>
    </row>
    <row r="48" spans="1:65" ht="28" customHeight="1" x14ac:dyDescent="0.2">
      <c r="A48" s="129">
        <v>21</v>
      </c>
      <c r="B48" s="131"/>
      <c r="C48" s="132"/>
      <c r="D48" s="3"/>
      <c r="E48" s="3"/>
      <c r="F48" s="3"/>
      <c r="G48" s="3"/>
      <c r="H48" s="3"/>
      <c r="I48" s="3"/>
      <c r="J48" s="3"/>
      <c r="K48" s="78" t="str">
        <f>IF(COUNTA(D48:J48)=0,"",COUNTA(D48:J48))</f>
        <v/>
      </c>
      <c r="L48" s="63" t="str">
        <f t="shared" ref="L48:AP48" si="119">IF(L$7="","",IF( HLOOKUP(L$7,$D$7:$J$219,2*$A48,FALSE)="","","○"))</f>
        <v/>
      </c>
      <c r="M48" s="63" t="str">
        <f t="shared" si="119"/>
        <v/>
      </c>
      <c r="N48" s="63" t="str">
        <f t="shared" si="119"/>
        <v/>
      </c>
      <c r="O48" s="63" t="str">
        <f t="shared" si="119"/>
        <v/>
      </c>
      <c r="P48" s="63" t="str">
        <f t="shared" si="119"/>
        <v/>
      </c>
      <c r="Q48" s="63" t="str">
        <f t="shared" si="119"/>
        <v/>
      </c>
      <c r="R48" s="63" t="str">
        <f t="shared" si="119"/>
        <v/>
      </c>
      <c r="S48" s="73" t="str">
        <f t="shared" si="119"/>
        <v/>
      </c>
      <c r="T48" s="73" t="str">
        <f t="shared" si="119"/>
        <v/>
      </c>
      <c r="U48" s="73" t="str">
        <f t="shared" si="119"/>
        <v/>
      </c>
      <c r="V48" s="73" t="str">
        <f t="shared" si="119"/>
        <v/>
      </c>
      <c r="W48" s="73" t="str">
        <f t="shared" si="119"/>
        <v/>
      </c>
      <c r="X48" s="73" t="str">
        <f t="shared" si="119"/>
        <v/>
      </c>
      <c r="Y48" s="73" t="str">
        <f t="shared" si="119"/>
        <v/>
      </c>
      <c r="Z48" s="63" t="str">
        <f t="shared" si="119"/>
        <v/>
      </c>
      <c r="AA48" s="63" t="str">
        <f t="shared" si="119"/>
        <v/>
      </c>
      <c r="AB48" s="63" t="str">
        <f t="shared" si="119"/>
        <v/>
      </c>
      <c r="AC48" s="63" t="str">
        <f t="shared" si="119"/>
        <v/>
      </c>
      <c r="AD48" s="63" t="str">
        <f t="shared" si="119"/>
        <v/>
      </c>
      <c r="AE48" s="63" t="str">
        <f t="shared" si="119"/>
        <v/>
      </c>
      <c r="AF48" s="63" t="str">
        <f t="shared" si="119"/>
        <v/>
      </c>
      <c r="AG48" s="73" t="str">
        <f t="shared" si="119"/>
        <v/>
      </c>
      <c r="AH48" s="73" t="str">
        <f t="shared" si="119"/>
        <v/>
      </c>
      <c r="AI48" s="73" t="str">
        <f t="shared" si="119"/>
        <v/>
      </c>
      <c r="AJ48" s="73" t="str">
        <f t="shared" si="119"/>
        <v/>
      </c>
      <c r="AK48" s="73" t="str">
        <f t="shared" si="119"/>
        <v/>
      </c>
      <c r="AL48" s="73" t="str">
        <f t="shared" si="119"/>
        <v/>
      </c>
      <c r="AM48" s="73" t="str">
        <f t="shared" si="119"/>
        <v/>
      </c>
      <c r="AN48" s="63" t="str">
        <f t="shared" si="119"/>
        <v/>
      </c>
      <c r="AO48" s="63" t="str">
        <f t="shared" si="119"/>
        <v/>
      </c>
      <c r="AP48" s="63" t="str">
        <f t="shared" si="119"/>
        <v/>
      </c>
      <c r="AQ48" s="154">
        <f>COUNTA(L49:AP49)</f>
        <v>0</v>
      </c>
      <c r="AR48" s="154">
        <f t="shared" ref="AR48" si="120">COUNTIF(L49:AP49,"/")*$BF$9</f>
        <v>0</v>
      </c>
      <c r="AS48" s="156">
        <f t="shared" ref="AS48" si="121">AQ48*AS$2</f>
        <v>0</v>
      </c>
      <c r="AT48" s="164"/>
      <c r="AU48" s="160"/>
      <c r="AV48" s="152">
        <f t="shared" ref="AV48" si="122">AR48+AS48</f>
        <v>0</v>
      </c>
      <c r="AW48" s="122">
        <f t="shared" ref="AW48:AY48" si="123">AW46+AQ48</f>
        <v>0</v>
      </c>
      <c r="AX48" s="123">
        <f t="shared" si="123"/>
        <v>0</v>
      </c>
      <c r="AY48" s="123">
        <f t="shared" si="123"/>
        <v>0</v>
      </c>
      <c r="AZ48" s="115">
        <f t="shared" ref="AZ48" si="124">AZ46+AV48</f>
        <v>0</v>
      </c>
    </row>
    <row r="49" spans="1:52" ht="28" customHeight="1" thickBot="1" x14ac:dyDescent="0.25">
      <c r="A49" s="130"/>
      <c r="B49" s="68"/>
      <c r="C49" s="105" t="str">
        <f>IF(B49="","",DATEDIF(B49,$BF$32,"y"))</f>
        <v/>
      </c>
      <c r="D49" s="149" t="s">
        <v>78</v>
      </c>
      <c r="E49" s="150"/>
      <c r="F49" s="151"/>
      <c r="G49" s="146"/>
      <c r="H49" s="147"/>
      <c r="I49" s="147"/>
      <c r="J49" s="147"/>
      <c r="K49" s="148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155"/>
      <c r="AR49" s="155"/>
      <c r="AS49" s="157"/>
      <c r="AT49" s="165"/>
      <c r="AU49" s="161"/>
      <c r="AV49" s="153"/>
      <c r="AW49" s="119"/>
      <c r="AX49" s="124"/>
      <c r="AY49" s="124"/>
      <c r="AZ49" s="116"/>
    </row>
    <row r="50" spans="1:52" ht="28" customHeight="1" x14ac:dyDescent="0.2">
      <c r="A50" s="129">
        <v>22</v>
      </c>
      <c r="B50" s="131"/>
      <c r="C50" s="132"/>
      <c r="D50" s="3"/>
      <c r="E50" s="3"/>
      <c r="F50" s="3"/>
      <c r="G50" s="3"/>
      <c r="H50" s="3"/>
      <c r="I50" s="3"/>
      <c r="J50" s="3"/>
      <c r="K50" s="78" t="str">
        <f>IF(COUNTA(D50:J50)=0,"",COUNTA(D50:J50))</f>
        <v/>
      </c>
      <c r="L50" s="63" t="str">
        <f t="shared" ref="L50:AP50" si="125">IF(L$7="","",IF( HLOOKUP(L$7,$D$7:$J$219,2*$A50,FALSE)="","","○"))</f>
        <v/>
      </c>
      <c r="M50" s="63" t="str">
        <f t="shared" si="125"/>
        <v/>
      </c>
      <c r="N50" s="63" t="str">
        <f t="shared" si="125"/>
        <v/>
      </c>
      <c r="O50" s="63" t="str">
        <f t="shared" si="125"/>
        <v/>
      </c>
      <c r="P50" s="63" t="str">
        <f t="shared" si="125"/>
        <v/>
      </c>
      <c r="Q50" s="63" t="str">
        <f t="shared" si="125"/>
        <v/>
      </c>
      <c r="R50" s="63" t="str">
        <f t="shared" si="125"/>
        <v/>
      </c>
      <c r="S50" s="73" t="str">
        <f t="shared" si="125"/>
        <v/>
      </c>
      <c r="T50" s="73" t="str">
        <f t="shared" si="125"/>
        <v/>
      </c>
      <c r="U50" s="73" t="str">
        <f t="shared" si="125"/>
        <v/>
      </c>
      <c r="V50" s="73" t="str">
        <f t="shared" si="125"/>
        <v/>
      </c>
      <c r="W50" s="73" t="str">
        <f t="shared" si="125"/>
        <v/>
      </c>
      <c r="X50" s="73" t="str">
        <f t="shared" si="125"/>
        <v/>
      </c>
      <c r="Y50" s="73" t="str">
        <f t="shared" si="125"/>
        <v/>
      </c>
      <c r="Z50" s="63" t="str">
        <f t="shared" si="125"/>
        <v/>
      </c>
      <c r="AA50" s="63" t="str">
        <f t="shared" si="125"/>
        <v/>
      </c>
      <c r="AB50" s="63" t="str">
        <f t="shared" si="125"/>
        <v/>
      </c>
      <c r="AC50" s="63" t="str">
        <f t="shared" si="125"/>
        <v/>
      </c>
      <c r="AD50" s="63" t="str">
        <f t="shared" si="125"/>
        <v/>
      </c>
      <c r="AE50" s="63" t="str">
        <f t="shared" si="125"/>
        <v/>
      </c>
      <c r="AF50" s="63" t="str">
        <f t="shared" si="125"/>
        <v/>
      </c>
      <c r="AG50" s="73" t="str">
        <f t="shared" si="125"/>
        <v/>
      </c>
      <c r="AH50" s="73" t="str">
        <f t="shared" si="125"/>
        <v/>
      </c>
      <c r="AI50" s="73" t="str">
        <f t="shared" si="125"/>
        <v/>
      </c>
      <c r="AJ50" s="73" t="str">
        <f t="shared" si="125"/>
        <v/>
      </c>
      <c r="AK50" s="73" t="str">
        <f t="shared" si="125"/>
        <v/>
      </c>
      <c r="AL50" s="73" t="str">
        <f t="shared" si="125"/>
        <v/>
      </c>
      <c r="AM50" s="73" t="str">
        <f t="shared" si="125"/>
        <v/>
      </c>
      <c r="AN50" s="63" t="str">
        <f t="shared" si="125"/>
        <v/>
      </c>
      <c r="AO50" s="63" t="str">
        <f t="shared" si="125"/>
        <v/>
      </c>
      <c r="AP50" s="63" t="str">
        <f t="shared" si="125"/>
        <v/>
      </c>
      <c r="AQ50" s="154">
        <f>COUNTA(L51:AP51)</f>
        <v>0</v>
      </c>
      <c r="AR50" s="154">
        <f t="shared" ref="AR50" si="126">COUNTIF(L51:AP51,"/")*$BF$9</f>
        <v>0</v>
      </c>
      <c r="AS50" s="156">
        <f t="shared" ref="AS50" si="127">AQ50*AS$2</f>
        <v>0</v>
      </c>
      <c r="AT50" s="164"/>
      <c r="AU50" s="158"/>
      <c r="AV50" s="199">
        <f t="shared" ref="AV50" si="128">AR50+AS50</f>
        <v>0</v>
      </c>
      <c r="AW50" s="122">
        <f t="shared" ref="AW50:AY50" si="129">AW48+AQ50</f>
        <v>0</v>
      </c>
      <c r="AX50" s="123">
        <f t="shared" si="129"/>
        <v>0</v>
      </c>
      <c r="AY50" s="123">
        <f t="shared" si="129"/>
        <v>0</v>
      </c>
      <c r="AZ50" s="115">
        <f t="shared" ref="AZ50" si="130">AZ48+AV50</f>
        <v>0</v>
      </c>
    </row>
    <row r="51" spans="1:52" ht="28" customHeight="1" thickBot="1" x14ac:dyDescent="0.25">
      <c r="A51" s="130"/>
      <c r="B51" s="68"/>
      <c r="C51" s="105" t="str">
        <f>IF(B51="","",DATEDIF(B51,$BF$32,"y"))</f>
        <v/>
      </c>
      <c r="D51" s="149" t="s">
        <v>78</v>
      </c>
      <c r="E51" s="150"/>
      <c r="F51" s="151"/>
      <c r="G51" s="146"/>
      <c r="H51" s="147"/>
      <c r="I51" s="147"/>
      <c r="J51" s="147"/>
      <c r="K51" s="148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155"/>
      <c r="AR51" s="155"/>
      <c r="AS51" s="157"/>
      <c r="AT51" s="165"/>
      <c r="AU51" s="159"/>
      <c r="AV51" s="200"/>
      <c r="AW51" s="119"/>
      <c r="AX51" s="124"/>
      <c r="AY51" s="124"/>
      <c r="AZ51" s="116"/>
    </row>
    <row r="52" spans="1:52" ht="28" customHeight="1" x14ac:dyDescent="0.2">
      <c r="A52" s="129">
        <v>23</v>
      </c>
      <c r="B52" s="131"/>
      <c r="C52" s="132"/>
      <c r="D52" s="3"/>
      <c r="E52" s="3"/>
      <c r="F52" s="3"/>
      <c r="G52" s="3"/>
      <c r="H52" s="3"/>
      <c r="I52" s="3"/>
      <c r="J52" s="3"/>
      <c r="K52" s="78" t="str">
        <f>IF(COUNTA(D52:J52)=0,"",COUNTA(D52:J52))</f>
        <v/>
      </c>
      <c r="L52" s="63" t="str">
        <f t="shared" ref="L52:AP52" si="131">IF(L$7="","",IF( HLOOKUP(L$7,$D$7:$J$219,2*$A52,FALSE)="","","○"))</f>
        <v/>
      </c>
      <c r="M52" s="63" t="str">
        <f t="shared" si="131"/>
        <v/>
      </c>
      <c r="N52" s="63" t="str">
        <f t="shared" si="131"/>
        <v/>
      </c>
      <c r="O52" s="63" t="str">
        <f t="shared" si="131"/>
        <v/>
      </c>
      <c r="P52" s="63" t="str">
        <f t="shared" si="131"/>
        <v/>
      </c>
      <c r="Q52" s="63" t="str">
        <f t="shared" si="131"/>
        <v/>
      </c>
      <c r="R52" s="63" t="str">
        <f t="shared" si="131"/>
        <v/>
      </c>
      <c r="S52" s="73" t="str">
        <f t="shared" si="131"/>
        <v/>
      </c>
      <c r="T52" s="73" t="str">
        <f t="shared" si="131"/>
        <v/>
      </c>
      <c r="U52" s="73" t="str">
        <f t="shared" si="131"/>
        <v/>
      </c>
      <c r="V52" s="73" t="str">
        <f t="shared" si="131"/>
        <v/>
      </c>
      <c r="W52" s="73" t="str">
        <f t="shared" si="131"/>
        <v/>
      </c>
      <c r="X52" s="73" t="str">
        <f t="shared" si="131"/>
        <v/>
      </c>
      <c r="Y52" s="73" t="str">
        <f t="shared" si="131"/>
        <v/>
      </c>
      <c r="Z52" s="63" t="str">
        <f t="shared" si="131"/>
        <v/>
      </c>
      <c r="AA52" s="63" t="str">
        <f t="shared" si="131"/>
        <v/>
      </c>
      <c r="AB52" s="63" t="str">
        <f t="shared" si="131"/>
        <v/>
      </c>
      <c r="AC52" s="63" t="str">
        <f t="shared" si="131"/>
        <v/>
      </c>
      <c r="AD52" s="63" t="str">
        <f t="shared" si="131"/>
        <v/>
      </c>
      <c r="AE52" s="63" t="str">
        <f t="shared" si="131"/>
        <v/>
      </c>
      <c r="AF52" s="63" t="str">
        <f t="shared" si="131"/>
        <v/>
      </c>
      <c r="AG52" s="73" t="str">
        <f t="shared" si="131"/>
        <v/>
      </c>
      <c r="AH52" s="73" t="str">
        <f t="shared" si="131"/>
        <v/>
      </c>
      <c r="AI52" s="73" t="str">
        <f t="shared" si="131"/>
        <v/>
      </c>
      <c r="AJ52" s="73" t="str">
        <f t="shared" si="131"/>
        <v/>
      </c>
      <c r="AK52" s="73" t="str">
        <f t="shared" si="131"/>
        <v/>
      </c>
      <c r="AL52" s="73" t="str">
        <f t="shared" si="131"/>
        <v/>
      </c>
      <c r="AM52" s="73" t="str">
        <f t="shared" si="131"/>
        <v/>
      </c>
      <c r="AN52" s="63" t="str">
        <f t="shared" si="131"/>
        <v/>
      </c>
      <c r="AO52" s="63" t="str">
        <f t="shared" si="131"/>
        <v/>
      </c>
      <c r="AP52" s="63" t="str">
        <f t="shared" si="131"/>
        <v/>
      </c>
      <c r="AQ52" s="154">
        <f>COUNTA(L53:AP53)</f>
        <v>0</v>
      </c>
      <c r="AR52" s="154">
        <f t="shared" ref="AR52" si="132">COUNTIF(L53:AP53,"/")*$BF$9</f>
        <v>0</v>
      </c>
      <c r="AS52" s="156">
        <f t="shared" ref="AS52" si="133">AQ52*AS$2</f>
        <v>0</v>
      </c>
      <c r="AT52" s="164"/>
      <c r="AU52" s="158"/>
      <c r="AV52" s="199">
        <f t="shared" ref="AV52" si="134">AR52+AS52</f>
        <v>0</v>
      </c>
      <c r="AW52" s="122">
        <f t="shared" ref="AW52:AY52" si="135">AW50+AQ52</f>
        <v>0</v>
      </c>
      <c r="AX52" s="123">
        <f t="shared" si="135"/>
        <v>0</v>
      </c>
      <c r="AY52" s="123">
        <f t="shared" si="135"/>
        <v>0</v>
      </c>
      <c r="AZ52" s="115">
        <f t="shared" ref="AZ52" si="136">AZ50+AV52</f>
        <v>0</v>
      </c>
    </row>
    <row r="53" spans="1:52" ht="28" customHeight="1" thickBot="1" x14ac:dyDescent="0.25">
      <c r="A53" s="130"/>
      <c r="B53" s="68"/>
      <c r="C53" s="105" t="str">
        <f>IF(B53="","",DATEDIF(B53,$BF$32,"y"))</f>
        <v/>
      </c>
      <c r="D53" s="149" t="s">
        <v>78</v>
      </c>
      <c r="E53" s="150"/>
      <c r="F53" s="151"/>
      <c r="G53" s="146"/>
      <c r="H53" s="147"/>
      <c r="I53" s="147"/>
      <c r="J53" s="147"/>
      <c r="K53" s="148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155"/>
      <c r="AR53" s="155"/>
      <c r="AS53" s="157"/>
      <c r="AT53" s="165"/>
      <c r="AU53" s="159"/>
      <c r="AV53" s="200"/>
      <c r="AW53" s="119"/>
      <c r="AX53" s="124"/>
      <c r="AY53" s="124"/>
      <c r="AZ53" s="116"/>
    </row>
    <row r="54" spans="1:52" ht="28" customHeight="1" x14ac:dyDescent="0.2">
      <c r="A54" s="129">
        <v>24</v>
      </c>
      <c r="B54" s="131"/>
      <c r="C54" s="132"/>
      <c r="D54" s="3"/>
      <c r="E54" s="3"/>
      <c r="F54" s="3"/>
      <c r="G54" s="3"/>
      <c r="H54" s="3"/>
      <c r="I54" s="3"/>
      <c r="J54" s="3"/>
      <c r="K54" s="78" t="str">
        <f>IF(COUNTA(D54:J54)=0,"",COUNTA(D54:J54))</f>
        <v/>
      </c>
      <c r="L54" s="63" t="str">
        <f t="shared" ref="L54:AP54" si="137">IF(L$7="","",IF( HLOOKUP(L$7,$D$7:$J$219,2*$A54,FALSE)="","","○"))</f>
        <v/>
      </c>
      <c r="M54" s="63" t="str">
        <f t="shared" si="137"/>
        <v/>
      </c>
      <c r="N54" s="63" t="str">
        <f t="shared" si="137"/>
        <v/>
      </c>
      <c r="O54" s="63" t="str">
        <f t="shared" si="137"/>
        <v/>
      </c>
      <c r="P54" s="63" t="str">
        <f t="shared" si="137"/>
        <v/>
      </c>
      <c r="Q54" s="63" t="str">
        <f t="shared" si="137"/>
        <v/>
      </c>
      <c r="R54" s="63" t="str">
        <f t="shared" si="137"/>
        <v/>
      </c>
      <c r="S54" s="73" t="str">
        <f t="shared" si="137"/>
        <v/>
      </c>
      <c r="T54" s="73" t="str">
        <f t="shared" si="137"/>
        <v/>
      </c>
      <c r="U54" s="73" t="str">
        <f t="shared" si="137"/>
        <v/>
      </c>
      <c r="V54" s="73" t="str">
        <f t="shared" si="137"/>
        <v/>
      </c>
      <c r="W54" s="73" t="str">
        <f t="shared" si="137"/>
        <v/>
      </c>
      <c r="X54" s="73" t="str">
        <f t="shared" si="137"/>
        <v/>
      </c>
      <c r="Y54" s="73" t="str">
        <f t="shared" si="137"/>
        <v/>
      </c>
      <c r="Z54" s="63" t="str">
        <f t="shared" si="137"/>
        <v/>
      </c>
      <c r="AA54" s="63" t="str">
        <f t="shared" si="137"/>
        <v/>
      </c>
      <c r="AB54" s="63" t="str">
        <f t="shared" si="137"/>
        <v/>
      </c>
      <c r="AC54" s="63" t="str">
        <f t="shared" si="137"/>
        <v/>
      </c>
      <c r="AD54" s="63" t="str">
        <f t="shared" si="137"/>
        <v/>
      </c>
      <c r="AE54" s="63" t="str">
        <f t="shared" si="137"/>
        <v/>
      </c>
      <c r="AF54" s="63" t="str">
        <f t="shared" si="137"/>
        <v/>
      </c>
      <c r="AG54" s="73" t="str">
        <f t="shared" si="137"/>
        <v/>
      </c>
      <c r="AH54" s="73" t="str">
        <f t="shared" si="137"/>
        <v/>
      </c>
      <c r="AI54" s="73" t="str">
        <f t="shared" si="137"/>
        <v/>
      </c>
      <c r="AJ54" s="73" t="str">
        <f t="shared" si="137"/>
        <v/>
      </c>
      <c r="AK54" s="73" t="str">
        <f t="shared" si="137"/>
        <v/>
      </c>
      <c r="AL54" s="73" t="str">
        <f t="shared" si="137"/>
        <v/>
      </c>
      <c r="AM54" s="73" t="str">
        <f t="shared" si="137"/>
        <v/>
      </c>
      <c r="AN54" s="63" t="str">
        <f t="shared" si="137"/>
        <v/>
      </c>
      <c r="AO54" s="63" t="str">
        <f t="shared" si="137"/>
        <v/>
      </c>
      <c r="AP54" s="63" t="str">
        <f t="shared" si="137"/>
        <v/>
      </c>
      <c r="AQ54" s="154">
        <f>COUNTA(L55:AP55)</f>
        <v>0</v>
      </c>
      <c r="AR54" s="154">
        <f t="shared" ref="AR54" si="138">COUNTIF(L55:AP55,"/")*$BF$9</f>
        <v>0</v>
      </c>
      <c r="AS54" s="156">
        <f t="shared" ref="AS54" si="139">AQ54*AS$2</f>
        <v>0</v>
      </c>
      <c r="AT54" s="164"/>
      <c r="AU54" s="160"/>
      <c r="AV54" s="152">
        <f t="shared" ref="AV54" si="140">AR54+AS54</f>
        <v>0</v>
      </c>
      <c r="AW54" s="122">
        <f t="shared" ref="AW54:AY54" si="141">AW52+AQ54</f>
        <v>0</v>
      </c>
      <c r="AX54" s="123">
        <f t="shared" si="141"/>
        <v>0</v>
      </c>
      <c r="AY54" s="123">
        <f t="shared" si="141"/>
        <v>0</v>
      </c>
      <c r="AZ54" s="115">
        <f t="shared" ref="AZ54" si="142">AZ52+AV54</f>
        <v>0</v>
      </c>
    </row>
    <row r="55" spans="1:52" ht="28" customHeight="1" thickBot="1" x14ac:dyDescent="0.25">
      <c r="A55" s="130"/>
      <c r="B55" s="68"/>
      <c r="C55" s="105" t="str">
        <f>IF(B55="","",DATEDIF(B55,$BF$32,"y"))</f>
        <v/>
      </c>
      <c r="D55" s="149" t="s">
        <v>78</v>
      </c>
      <c r="E55" s="150"/>
      <c r="F55" s="151"/>
      <c r="G55" s="146"/>
      <c r="H55" s="147"/>
      <c r="I55" s="147"/>
      <c r="J55" s="147"/>
      <c r="K55" s="148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155"/>
      <c r="AR55" s="155"/>
      <c r="AS55" s="157"/>
      <c r="AT55" s="165"/>
      <c r="AU55" s="161"/>
      <c r="AV55" s="153"/>
      <c r="AW55" s="119"/>
      <c r="AX55" s="124"/>
      <c r="AY55" s="124"/>
      <c r="AZ55" s="116"/>
    </row>
    <row r="56" spans="1:52" ht="28" customHeight="1" x14ac:dyDescent="0.2">
      <c r="A56" s="129">
        <v>25</v>
      </c>
      <c r="B56" s="131"/>
      <c r="C56" s="132"/>
      <c r="D56" s="3"/>
      <c r="E56" s="3"/>
      <c r="F56" s="3"/>
      <c r="G56" s="3"/>
      <c r="H56" s="3"/>
      <c r="I56" s="3"/>
      <c r="J56" s="3"/>
      <c r="K56" s="78" t="str">
        <f>IF(COUNTA(D56:J56)=0,"",COUNTA(D56:J56))</f>
        <v/>
      </c>
      <c r="L56" s="63" t="str">
        <f t="shared" ref="L56:AP56" si="143">IF(L$7="","",IF( HLOOKUP(L$7,$D$7:$J$219,2*$A56,FALSE)="","","○"))</f>
        <v/>
      </c>
      <c r="M56" s="63" t="str">
        <f t="shared" si="143"/>
        <v/>
      </c>
      <c r="N56" s="63" t="str">
        <f t="shared" si="143"/>
        <v/>
      </c>
      <c r="O56" s="63" t="str">
        <f t="shared" si="143"/>
        <v/>
      </c>
      <c r="P56" s="63" t="str">
        <f t="shared" si="143"/>
        <v/>
      </c>
      <c r="Q56" s="63" t="str">
        <f t="shared" si="143"/>
        <v/>
      </c>
      <c r="R56" s="63" t="str">
        <f t="shared" si="143"/>
        <v/>
      </c>
      <c r="S56" s="73" t="str">
        <f t="shared" si="143"/>
        <v/>
      </c>
      <c r="T56" s="73" t="str">
        <f t="shared" si="143"/>
        <v/>
      </c>
      <c r="U56" s="73" t="str">
        <f t="shared" si="143"/>
        <v/>
      </c>
      <c r="V56" s="73" t="str">
        <f t="shared" si="143"/>
        <v/>
      </c>
      <c r="W56" s="73" t="str">
        <f t="shared" si="143"/>
        <v/>
      </c>
      <c r="X56" s="73" t="str">
        <f t="shared" si="143"/>
        <v/>
      </c>
      <c r="Y56" s="73" t="str">
        <f t="shared" si="143"/>
        <v/>
      </c>
      <c r="Z56" s="63" t="str">
        <f t="shared" si="143"/>
        <v/>
      </c>
      <c r="AA56" s="63" t="str">
        <f t="shared" si="143"/>
        <v/>
      </c>
      <c r="AB56" s="63" t="str">
        <f t="shared" si="143"/>
        <v/>
      </c>
      <c r="AC56" s="63" t="str">
        <f t="shared" si="143"/>
        <v/>
      </c>
      <c r="AD56" s="63" t="str">
        <f t="shared" si="143"/>
        <v/>
      </c>
      <c r="AE56" s="63" t="str">
        <f t="shared" si="143"/>
        <v/>
      </c>
      <c r="AF56" s="63" t="str">
        <f t="shared" si="143"/>
        <v/>
      </c>
      <c r="AG56" s="73" t="str">
        <f t="shared" si="143"/>
        <v/>
      </c>
      <c r="AH56" s="73" t="str">
        <f t="shared" si="143"/>
        <v/>
      </c>
      <c r="AI56" s="73" t="str">
        <f t="shared" si="143"/>
        <v/>
      </c>
      <c r="AJ56" s="73" t="str">
        <f t="shared" si="143"/>
        <v/>
      </c>
      <c r="AK56" s="73" t="str">
        <f t="shared" si="143"/>
        <v/>
      </c>
      <c r="AL56" s="73" t="str">
        <f t="shared" si="143"/>
        <v/>
      </c>
      <c r="AM56" s="73" t="str">
        <f t="shared" si="143"/>
        <v/>
      </c>
      <c r="AN56" s="63" t="str">
        <f t="shared" si="143"/>
        <v/>
      </c>
      <c r="AO56" s="63" t="str">
        <f t="shared" si="143"/>
        <v/>
      </c>
      <c r="AP56" s="63" t="str">
        <f t="shared" si="143"/>
        <v/>
      </c>
      <c r="AQ56" s="154">
        <f>COUNTA(L57:AP57)</f>
        <v>0</v>
      </c>
      <c r="AR56" s="154">
        <f t="shared" ref="AR56" si="144">COUNTIF(L57:AP57,"/")*$BF$9</f>
        <v>0</v>
      </c>
      <c r="AS56" s="156">
        <f t="shared" ref="AS56" si="145">AQ56*AS$2</f>
        <v>0</v>
      </c>
      <c r="AT56" s="164"/>
      <c r="AU56" s="160"/>
      <c r="AV56" s="152">
        <f t="shared" ref="AV56" si="146">AR56+AS56</f>
        <v>0</v>
      </c>
      <c r="AW56" s="122">
        <f t="shared" ref="AW56:AY56" si="147">AW54+AQ56</f>
        <v>0</v>
      </c>
      <c r="AX56" s="123">
        <f t="shared" si="147"/>
        <v>0</v>
      </c>
      <c r="AY56" s="123">
        <f t="shared" si="147"/>
        <v>0</v>
      </c>
      <c r="AZ56" s="115">
        <f t="shared" ref="AZ56" si="148">AZ54+AV56</f>
        <v>0</v>
      </c>
    </row>
    <row r="57" spans="1:52" ht="28" customHeight="1" thickBot="1" x14ac:dyDescent="0.25">
      <c r="A57" s="130"/>
      <c r="B57" s="68"/>
      <c r="C57" s="105" t="str">
        <f>IF(B57="","",DATEDIF(B57,$BF$32,"y"))</f>
        <v/>
      </c>
      <c r="D57" s="149" t="s">
        <v>78</v>
      </c>
      <c r="E57" s="150"/>
      <c r="F57" s="151"/>
      <c r="G57" s="146"/>
      <c r="H57" s="147"/>
      <c r="I57" s="147"/>
      <c r="J57" s="147"/>
      <c r="K57" s="148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155"/>
      <c r="AR57" s="155"/>
      <c r="AS57" s="157"/>
      <c r="AT57" s="165"/>
      <c r="AU57" s="161"/>
      <c r="AV57" s="153"/>
      <c r="AW57" s="119"/>
      <c r="AX57" s="124"/>
      <c r="AY57" s="124"/>
      <c r="AZ57" s="116"/>
    </row>
    <row r="58" spans="1:52" ht="28" customHeight="1" x14ac:dyDescent="0.2">
      <c r="A58" s="129">
        <v>26</v>
      </c>
      <c r="B58" s="131"/>
      <c r="C58" s="132"/>
      <c r="D58" s="3"/>
      <c r="E58" s="3"/>
      <c r="F58" s="3"/>
      <c r="G58" s="3"/>
      <c r="H58" s="3"/>
      <c r="I58" s="3"/>
      <c r="J58" s="3"/>
      <c r="K58" s="78" t="str">
        <f>IF(COUNTA(D58:J58)=0,"",COUNTA(D58:J58))</f>
        <v/>
      </c>
      <c r="L58" s="63" t="str">
        <f t="shared" ref="L58:AP58" si="149">IF(L$7="","",IF( HLOOKUP(L$7,$D$7:$J$219,2*$A58,FALSE)="","","○"))</f>
        <v/>
      </c>
      <c r="M58" s="63" t="str">
        <f t="shared" si="149"/>
        <v/>
      </c>
      <c r="N58" s="63" t="str">
        <f t="shared" si="149"/>
        <v/>
      </c>
      <c r="O58" s="63" t="str">
        <f t="shared" si="149"/>
        <v/>
      </c>
      <c r="P58" s="63" t="str">
        <f t="shared" si="149"/>
        <v/>
      </c>
      <c r="Q58" s="63" t="str">
        <f t="shared" si="149"/>
        <v/>
      </c>
      <c r="R58" s="63" t="str">
        <f t="shared" si="149"/>
        <v/>
      </c>
      <c r="S58" s="73" t="str">
        <f t="shared" si="149"/>
        <v/>
      </c>
      <c r="T58" s="73" t="str">
        <f t="shared" si="149"/>
        <v/>
      </c>
      <c r="U58" s="73" t="str">
        <f t="shared" si="149"/>
        <v/>
      </c>
      <c r="V58" s="73" t="str">
        <f t="shared" si="149"/>
        <v/>
      </c>
      <c r="W58" s="73" t="str">
        <f t="shared" si="149"/>
        <v/>
      </c>
      <c r="X58" s="73" t="str">
        <f t="shared" si="149"/>
        <v/>
      </c>
      <c r="Y58" s="73" t="str">
        <f t="shared" si="149"/>
        <v/>
      </c>
      <c r="Z58" s="63" t="str">
        <f t="shared" si="149"/>
        <v/>
      </c>
      <c r="AA58" s="63" t="str">
        <f t="shared" si="149"/>
        <v/>
      </c>
      <c r="AB58" s="63" t="str">
        <f t="shared" si="149"/>
        <v/>
      </c>
      <c r="AC58" s="63" t="str">
        <f t="shared" si="149"/>
        <v/>
      </c>
      <c r="AD58" s="63" t="str">
        <f t="shared" si="149"/>
        <v/>
      </c>
      <c r="AE58" s="63" t="str">
        <f t="shared" si="149"/>
        <v/>
      </c>
      <c r="AF58" s="63" t="str">
        <f t="shared" si="149"/>
        <v/>
      </c>
      <c r="AG58" s="73" t="str">
        <f t="shared" si="149"/>
        <v/>
      </c>
      <c r="AH58" s="73" t="str">
        <f t="shared" si="149"/>
        <v/>
      </c>
      <c r="AI58" s="73" t="str">
        <f t="shared" si="149"/>
        <v/>
      </c>
      <c r="AJ58" s="73" t="str">
        <f t="shared" si="149"/>
        <v/>
      </c>
      <c r="AK58" s="73" t="str">
        <f t="shared" si="149"/>
        <v/>
      </c>
      <c r="AL58" s="73" t="str">
        <f t="shared" si="149"/>
        <v/>
      </c>
      <c r="AM58" s="73" t="str">
        <f t="shared" si="149"/>
        <v/>
      </c>
      <c r="AN58" s="63" t="str">
        <f t="shared" si="149"/>
        <v/>
      </c>
      <c r="AO58" s="63" t="str">
        <f t="shared" si="149"/>
        <v/>
      </c>
      <c r="AP58" s="63" t="str">
        <f t="shared" si="149"/>
        <v/>
      </c>
      <c r="AQ58" s="154">
        <f>COUNTA(L59:AP59)</f>
        <v>0</v>
      </c>
      <c r="AR58" s="154">
        <f t="shared" ref="AR58" si="150">COUNTIF(L59:AP59,"/")*$BF$9</f>
        <v>0</v>
      </c>
      <c r="AS58" s="156">
        <f t="shared" ref="AS58" si="151">AQ58*AS$2</f>
        <v>0</v>
      </c>
      <c r="AT58" s="164"/>
      <c r="AU58" s="160"/>
      <c r="AV58" s="152">
        <f t="shared" ref="AV58" si="152">AR58+AS58</f>
        <v>0</v>
      </c>
      <c r="AW58" s="122">
        <f t="shared" ref="AW58:AY58" si="153">AW56+AQ58</f>
        <v>0</v>
      </c>
      <c r="AX58" s="123">
        <f t="shared" si="153"/>
        <v>0</v>
      </c>
      <c r="AY58" s="123">
        <f t="shared" si="153"/>
        <v>0</v>
      </c>
      <c r="AZ58" s="115">
        <f t="shared" ref="AZ58" si="154">AZ56+AV58</f>
        <v>0</v>
      </c>
    </row>
    <row r="59" spans="1:52" ht="28" customHeight="1" thickBot="1" x14ac:dyDescent="0.25">
      <c r="A59" s="130"/>
      <c r="B59" s="68"/>
      <c r="C59" s="105" t="str">
        <f>IF(B59="","",DATEDIF(B59,$BF$32,"y"))</f>
        <v/>
      </c>
      <c r="D59" s="149" t="s">
        <v>78</v>
      </c>
      <c r="E59" s="150"/>
      <c r="F59" s="151"/>
      <c r="G59" s="146"/>
      <c r="H59" s="147"/>
      <c r="I59" s="147"/>
      <c r="J59" s="147"/>
      <c r="K59" s="148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155"/>
      <c r="AR59" s="155"/>
      <c r="AS59" s="157"/>
      <c r="AT59" s="165"/>
      <c r="AU59" s="161"/>
      <c r="AV59" s="153"/>
      <c r="AW59" s="119"/>
      <c r="AX59" s="124"/>
      <c r="AY59" s="124"/>
      <c r="AZ59" s="116"/>
    </row>
    <row r="60" spans="1:52" ht="28" customHeight="1" x14ac:dyDescent="0.2">
      <c r="A60" s="129">
        <v>27</v>
      </c>
      <c r="B60" s="131"/>
      <c r="C60" s="132"/>
      <c r="D60" s="3"/>
      <c r="E60" s="3"/>
      <c r="F60" s="3"/>
      <c r="G60" s="3"/>
      <c r="H60" s="3"/>
      <c r="I60" s="3"/>
      <c r="J60" s="3"/>
      <c r="K60" s="78" t="str">
        <f>IF(COUNTA(D60:J60)=0,"",COUNTA(D60:J60))</f>
        <v/>
      </c>
      <c r="L60" s="63" t="str">
        <f t="shared" ref="L60:AP60" si="155">IF(L$7="","",IF( HLOOKUP(L$7,$D$7:$J$219,2*$A60,FALSE)="","","○"))</f>
        <v/>
      </c>
      <c r="M60" s="63" t="str">
        <f t="shared" si="155"/>
        <v/>
      </c>
      <c r="N60" s="63" t="str">
        <f t="shared" si="155"/>
        <v/>
      </c>
      <c r="O60" s="63" t="str">
        <f t="shared" si="155"/>
        <v/>
      </c>
      <c r="P60" s="63" t="str">
        <f t="shared" si="155"/>
        <v/>
      </c>
      <c r="Q60" s="63" t="str">
        <f t="shared" si="155"/>
        <v/>
      </c>
      <c r="R60" s="63" t="str">
        <f t="shared" si="155"/>
        <v/>
      </c>
      <c r="S60" s="73" t="str">
        <f t="shared" si="155"/>
        <v/>
      </c>
      <c r="T60" s="73" t="str">
        <f t="shared" si="155"/>
        <v/>
      </c>
      <c r="U60" s="73" t="str">
        <f t="shared" si="155"/>
        <v/>
      </c>
      <c r="V60" s="73" t="str">
        <f t="shared" si="155"/>
        <v/>
      </c>
      <c r="W60" s="73" t="str">
        <f t="shared" si="155"/>
        <v/>
      </c>
      <c r="X60" s="73" t="str">
        <f t="shared" si="155"/>
        <v/>
      </c>
      <c r="Y60" s="73" t="str">
        <f t="shared" si="155"/>
        <v/>
      </c>
      <c r="Z60" s="63" t="str">
        <f t="shared" si="155"/>
        <v/>
      </c>
      <c r="AA60" s="63" t="str">
        <f t="shared" si="155"/>
        <v/>
      </c>
      <c r="AB60" s="63" t="str">
        <f t="shared" si="155"/>
        <v/>
      </c>
      <c r="AC60" s="63" t="str">
        <f t="shared" si="155"/>
        <v/>
      </c>
      <c r="AD60" s="63" t="str">
        <f t="shared" si="155"/>
        <v/>
      </c>
      <c r="AE60" s="63" t="str">
        <f t="shared" si="155"/>
        <v/>
      </c>
      <c r="AF60" s="63" t="str">
        <f t="shared" si="155"/>
        <v/>
      </c>
      <c r="AG60" s="73" t="str">
        <f t="shared" si="155"/>
        <v/>
      </c>
      <c r="AH60" s="73" t="str">
        <f t="shared" si="155"/>
        <v/>
      </c>
      <c r="AI60" s="73" t="str">
        <f t="shared" si="155"/>
        <v/>
      </c>
      <c r="AJ60" s="73" t="str">
        <f t="shared" si="155"/>
        <v/>
      </c>
      <c r="AK60" s="73" t="str">
        <f t="shared" si="155"/>
        <v/>
      </c>
      <c r="AL60" s="73" t="str">
        <f t="shared" si="155"/>
        <v/>
      </c>
      <c r="AM60" s="73" t="str">
        <f t="shared" si="155"/>
        <v/>
      </c>
      <c r="AN60" s="63" t="str">
        <f t="shared" si="155"/>
        <v/>
      </c>
      <c r="AO60" s="63" t="str">
        <f t="shared" si="155"/>
        <v/>
      </c>
      <c r="AP60" s="63" t="str">
        <f t="shared" si="155"/>
        <v/>
      </c>
      <c r="AQ60" s="154">
        <f>COUNTA(L61:AP61)</f>
        <v>0</v>
      </c>
      <c r="AR60" s="154">
        <f t="shared" ref="AR60" si="156">COUNTIF(L61:AP61,"/")*$BF$9</f>
        <v>0</v>
      </c>
      <c r="AS60" s="156">
        <f t="shared" ref="AS60" si="157">AQ60*AS$2</f>
        <v>0</v>
      </c>
      <c r="AT60" s="164"/>
      <c r="AU60" s="160"/>
      <c r="AV60" s="152">
        <f t="shared" ref="AV60" si="158">AR60+AS60</f>
        <v>0</v>
      </c>
      <c r="AW60" s="122">
        <f t="shared" ref="AW60:AY60" si="159">AW58+AQ60</f>
        <v>0</v>
      </c>
      <c r="AX60" s="123">
        <f t="shared" si="159"/>
        <v>0</v>
      </c>
      <c r="AY60" s="123">
        <f t="shared" si="159"/>
        <v>0</v>
      </c>
      <c r="AZ60" s="115">
        <f t="shared" ref="AZ60" si="160">AZ58+AV60</f>
        <v>0</v>
      </c>
    </row>
    <row r="61" spans="1:52" ht="28" customHeight="1" thickBot="1" x14ac:dyDescent="0.25">
      <c r="A61" s="130"/>
      <c r="B61" s="68"/>
      <c r="C61" s="105" t="str">
        <f>IF(B61="","",DATEDIF(B61,$BF$32,"y"))</f>
        <v/>
      </c>
      <c r="D61" s="149" t="s">
        <v>78</v>
      </c>
      <c r="E61" s="150"/>
      <c r="F61" s="151"/>
      <c r="G61" s="146"/>
      <c r="H61" s="147"/>
      <c r="I61" s="147"/>
      <c r="J61" s="147"/>
      <c r="K61" s="148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155"/>
      <c r="AR61" s="155"/>
      <c r="AS61" s="157"/>
      <c r="AT61" s="165"/>
      <c r="AU61" s="161"/>
      <c r="AV61" s="153"/>
      <c r="AW61" s="119"/>
      <c r="AX61" s="124"/>
      <c r="AY61" s="124"/>
      <c r="AZ61" s="116"/>
    </row>
    <row r="62" spans="1:52" ht="28" customHeight="1" x14ac:dyDescent="0.2">
      <c r="A62" s="129">
        <v>28</v>
      </c>
      <c r="B62" s="131"/>
      <c r="C62" s="132"/>
      <c r="D62" s="3"/>
      <c r="E62" s="3"/>
      <c r="F62" s="3"/>
      <c r="G62" s="3"/>
      <c r="H62" s="3"/>
      <c r="I62" s="3"/>
      <c r="J62" s="3"/>
      <c r="K62" s="78" t="str">
        <f>IF(COUNTA(D62:J62)=0,"",COUNTA(D62:J62))</f>
        <v/>
      </c>
      <c r="L62" s="63" t="str">
        <f t="shared" ref="L62:AP62" si="161">IF(L$7="","",IF( HLOOKUP(L$7,$D$7:$J$219,2*$A62,FALSE)="","","○"))</f>
        <v/>
      </c>
      <c r="M62" s="63" t="str">
        <f t="shared" si="161"/>
        <v/>
      </c>
      <c r="N62" s="63" t="str">
        <f t="shared" si="161"/>
        <v/>
      </c>
      <c r="O62" s="63" t="str">
        <f t="shared" si="161"/>
        <v/>
      </c>
      <c r="P62" s="63" t="str">
        <f t="shared" si="161"/>
        <v/>
      </c>
      <c r="Q62" s="63" t="str">
        <f t="shared" si="161"/>
        <v/>
      </c>
      <c r="R62" s="63" t="str">
        <f t="shared" si="161"/>
        <v/>
      </c>
      <c r="S62" s="73" t="str">
        <f t="shared" si="161"/>
        <v/>
      </c>
      <c r="T62" s="73" t="str">
        <f t="shared" si="161"/>
        <v/>
      </c>
      <c r="U62" s="73" t="str">
        <f t="shared" si="161"/>
        <v/>
      </c>
      <c r="V62" s="73" t="str">
        <f t="shared" si="161"/>
        <v/>
      </c>
      <c r="W62" s="73" t="str">
        <f t="shared" si="161"/>
        <v/>
      </c>
      <c r="X62" s="73" t="str">
        <f t="shared" si="161"/>
        <v/>
      </c>
      <c r="Y62" s="73" t="str">
        <f t="shared" si="161"/>
        <v/>
      </c>
      <c r="Z62" s="63" t="str">
        <f t="shared" si="161"/>
        <v/>
      </c>
      <c r="AA62" s="63" t="str">
        <f t="shared" si="161"/>
        <v/>
      </c>
      <c r="AB62" s="63" t="str">
        <f t="shared" si="161"/>
        <v/>
      </c>
      <c r="AC62" s="63" t="str">
        <f t="shared" si="161"/>
        <v/>
      </c>
      <c r="AD62" s="63" t="str">
        <f t="shared" si="161"/>
        <v/>
      </c>
      <c r="AE62" s="63" t="str">
        <f t="shared" si="161"/>
        <v/>
      </c>
      <c r="AF62" s="63" t="str">
        <f t="shared" si="161"/>
        <v/>
      </c>
      <c r="AG62" s="73" t="str">
        <f t="shared" si="161"/>
        <v/>
      </c>
      <c r="AH62" s="73" t="str">
        <f t="shared" si="161"/>
        <v/>
      </c>
      <c r="AI62" s="73" t="str">
        <f t="shared" si="161"/>
        <v/>
      </c>
      <c r="AJ62" s="73" t="str">
        <f t="shared" si="161"/>
        <v/>
      </c>
      <c r="AK62" s="73" t="str">
        <f t="shared" si="161"/>
        <v/>
      </c>
      <c r="AL62" s="73" t="str">
        <f t="shared" si="161"/>
        <v/>
      </c>
      <c r="AM62" s="73" t="str">
        <f t="shared" si="161"/>
        <v/>
      </c>
      <c r="AN62" s="63" t="str">
        <f t="shared" si="161"/>
        <v/>
      </c>
      <c r="AO62" s="63" t="str">
        <f t="shared" si="161"/>
        <v/>
      </c>
      <c r="AP62" s="63" t="str">
        <f t="shared" si="161"/>
        <v/>
      </c>
      <c r="AQ62" s="154">
        <f>COUNTA(L63:AP63)</f>
        <v>0</v>
      </c>
      <c r="AR62" s="154">
        <f t="shared" ref="AR62" si="162">COUNTIF(L63:AP63,"/")*$BF$9</f>
        <v>0</v>
      </c>
      <c r="AS62" s="156">
        <f t="shared" ref="AS62" si="163">AQ62*AS$2</f>
        <v>0</v>
      </c>
      <c r="AT62" s="164"/>
      <c r="AU62" s="160"/>
      <c r="AV62" s="152">
        <f t="shared" ref="AV62" si="164">AR62+AS62</f>
        <v>0</v>
      </c>
      <c r="AW62" s="122">
        <f t="shared" ref="AW62:AY62" si="165">AW60+AQ62</f>
        <v>0</v>
      </c>
      <c r="AX62" s="123">
        <f t="shared" si="165"/>
        <v>0</v>
      </c>
      <c r="AY62" s="123">
        <f t="shared" si="165"/>
        <v>0</v>
      </c>
      <c r="AZ62" s="115">
        <f t="shared" ref="AZ62" si="166">AZ60+AV62</f>
        <v>0</v>
      </c>
    </row>
    <row r="63" spans="1:52" ht="28" customHeight="1" thickBot="1" x14ac:dyDescent="0.25">
      <c r="A63" s="130"/>
      <c r="B63" s="68"/>
      <c r="C63" s="105" t="str">
        <f>IF(B63="","",DATEDIF(B63,$BF$32,"y"))</f>
        <v/>
      </c>
      <c r="D63" s="149" t="s">
        <v>78</v>
      </c>
      <c r="E63" s="150"/>
      <c r="F63" s="151"/>
      <c r="G63" s="146"/>
      <c r="H63" s="147"/>
      <c r="I63" s="147"/>
      <c r="J63" s="147"/>
      <c r="K63" s="148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155"/>
      <c r="AR63" s="155"/>
      <c r="AS63" s="157"/>
      <c r="AT63" s="165"/>
      <c r="AU63" s="161"/>
      <c r="AV63" s="153"/>
      <c r="AW63" s="119"/>
      <c r="AX63" s="124"/>
      <c r="AY63" s="124"/>
      <c r="AZ63" s="116"/>
    </row>
    <row r="64" spans="1:52" ht="28" customHeight="1" x14ac:dyDescent="0.2">
      <c r="A64" s="129">
        <v>29</v>
      </c>
      <c r="B64" s="131"/>
      <c r="C64" s="132"/>
      <c r="D64" s="3"/>
      <c r="E64" s="3"/>
      <c r="F64" s="3"/>
      <c r="G64" s="4"/>
      <c r="H64" s="4"/>
      <c r="I64" s="4"/>
      <c r="J64" s="4"/>
      <c r="K64" s="79" t="str">
        <f>IF(COUNTA(D64:J64)=0,"",COUNTA(D64:J64))</f>
        <v/>
      </c>
      <c r="L64" s="63" t="str">
        <f t="shared" ref="L64:AP64" si="167">IF(L$7="","",IF( HLOOKUP(L$7,$D$7:$J$219,2*$A64,FALSE)="","","○"))</f>
        <v/>
      </c>
      <c r="M64" s="63" t="str">
        <f t="shared" si="167"/>
        <v/>
      </c>
      <c r="N64" s="63" t="str">
        <f t="shared" si="167"/>
        <v/>
      </c>
      <c r="O64" s="63" t="str">
        <f t="shared" si="167"/>
        <v/>
      </c>
      <c r="P64" s="63" t="str">
        <f t="shared" si="167"/>
        <v/>
      </c>
      <c r="Q64" s="63" t="str">
        <f t="shared" si="167"/>
        <v/>
      </c>
      <c r="R64" s="63" t="str">
        <f t="shared" si="167"/>
        <v/>
      </c>
      <c r="S64" s="73" t="str">
        <f t="shared" si="167"/>
        <v/>
      </c>
      <c r="T64" s="73" t="str">
        <f t="shared" si="167"/>
        <v/>
      </c>
      <c r="U64" s="73" t="str">
        <f t="shared" si="167"/>
        <v/>
      </c>
      <c r="V64" s="73" t="str">
        <f t="shared" si="167"/>
        <v/>
      </c>
      <c r="W64" s="73" t="str">
        <f t="shared" si="167"/>
        <v/>
      </c>
      <c r="X64" s="73" t="str">
        <f t="shared" si="167"/>
        <v/>
      </c>
      <c r="Y64" s="73" t="str">
        <f t="shared" si="167"/>
        <v/>
      </c>
      <c r="Z64" s="63" t="str">
        <f t="shared" si="167"/>
        <v/>
      </c>
      <c r="AA64" s="63" t="str">
        <f t="shared" si="167"/>
        <v/>
      </c>
      <c r="AB64" s="63" t="str">
        <f t="shared" si="167"/>
        <v/>
      </c>
      <c r="AC64" s="63" t="str">
        <f t="shared" si="167"/>
        <v/>
      </c>
      <c r="AD64" s="63" t="str">
        <f t="shared" si="167"/>
        <v/>
      </c>
      <c r="AE64" s="63" t="str">
        <f t="shared" si="167"/>
        <v/>
      </c>
      <c r="AF64" s="63" t="str">
        <f t="shared" si="167"/>
        <v/>
      </c>
      <c r="AG64" s="73" t="str">
        <f t="shared" si="167"/>
        <v/>
      </c>
      <c r="AH64" s="73" t="str">
        <f t="shared" si="167"/>
        <v/>
      </c>
      <c r="AI64" s="73" t="str">
        <f t="shared" si="167"/>
        <v/>
      </c>
      <c r="AJ64" s="73" t="str">
        <f t="shared" si="167"/>
        <v/>
      </c>
      <c r="AK64" s="73" t="str">
        <f t="shared" si="167"/>
        <v/>
      </c>
      <c r="AL64" s="73" t="str">
        <f t="shared" si="167"/>
        <v/>
      </c>
      <c r="AM64" s="73" t="str">
        <f t="shared" si="167"/>
        <v/>
      </c>
      <c r="AN64" s="63" t="str">
        <f t="shared" si="167"/>
        <v/>
      </c>
      <c r="AO64" s="63" t="str">
        <f t="shared" si="167"/>
        <v/>
      </c>
      <c r="AP64" s="63" t="str">
        <f t="shared" si="167"/>
        <v/>
      </c>
      <c r="AQ64" s="154">
        <f>COUNTA(L65:AP65)</f>
        <v>0</v>
      </c>
      <c r="AR64" s="154">
        <f t="shared" ref="AR64" si="168">COUNTIF(L65:AP65,"/")*$BF$9</f>
        <v>0</v>
      </c>
      <c r="AS64" s="156">
        <f t="shared" ref="AS64" si="169">AQ64*AS$2</f>
        <v>0</v>
      </c>
      <c r="AT64" s="164"/>
      <c r="AU64" s="160"/>
      <c r="AV64" s="152">
        <f t="shared" ref="AV64" si="170">AR64+AS64</f>
        <v>0</v>
      </c>
      <c r="AW64" s="122">
        <f t="shared" ref="AW64:AY64" si="171">AW62+AQ64</f>
        <v>0</v>
      </c>
      <c r="AX64" s="123">
        <f t="shared" si="171"/>
        <v>0</v>
      </c>
      <c r="AY64" s="123">
        <f t="shared" si="171"/>
        <v>0</v>
      </c>
      <c r="AZ64" s="115">
        <f t="shared" ref="AZ64" si="172">AZ62+AV64</f>
        <v>0</v>
      </c>
    </row>
    <row r="65" spans="1:52" ht="28" customHeight="1" thickBot="1" x14ac:dyDescent="0.25">
      <c r="A65" s="130"/>
      <c r="B65" s="68"/>
      <c r="C65" s="105" t="str">
        <f>IF(B65="","",DATEDIF(B65,$BF$32,"y"))</f>
        <v/>
      </c>
      <c r="D65" s="149" t="s">
        <v>78</v>
      </c>
      <c r="E65" s="150"/>
      <c r="F65" s="151"/>
      <c r="G65" s="146"/>
      <c r="H65" s="147"/>
      <c r="I65" s="147"/>
      <c r="J65" s="147"/>
      <c r="K65" s="148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155"/>
      <c r="AR65" s="155"/>
      <c r="AS65" s="157"/>
      <c r="AT65" s="165"/>
      <c r="AU65" s="161"/>
      <c r="AV65" s="153"/>
      <c r="AW65" s="119"/>
      <c r="AX65" s="124"/>
      <c r="AY65" s="124"/>
      <c r="AZ65" s="116"/>
    </row>
    <row r="66" spans="1:52" ht="28" customHeight="1" x14ac:dyDescent="0.2">
      <c r="A66" s="129">
        <v>30</v>
      </c>
      <c r="B66" s="131"/>
      <c r="C66" s="132"/>
      <c r="D66" s="3"/>
      <c r="E66" s="3"/>
      <c r="F66" s="3"/>
      <c r="G66" s="3"/>
      <c r="H66" s="3"/>
      <c r="I66" s="3"/>
      <c r="J66" s="3"/>
      <c r="K66" s="78" t="str">
        <f>IF(COUNTA(D66:J66)=0,"",COUNTA(D66:J66))</f>
        <v/>
      </c>
      <c r="L66" s="63" t="str">
        <f t="shared" ref="L66:AP66" si="173">IF(L$7="","",IF( HLOOKUP(L$7,$D$7:$J$219,2*$A66,FALSE)="","","○"))</f>
        <v/>
      </c>
      <c r="M66" s="63" t="str">
        <f t="shared" si="173"/>
        <v/>
      </c>
      <c r="N66" s="63" t="str">
        <f t="shared" si="173"/>
        <v/>
      </c>
      <c r="O66" s="63" t="str">
        <f t="shared" si="173"/>
        <v/>
      </c>
      <c r="P66" s="63" t="str">
        <f t="shared" si="173"/>
        <v/>
      </c>
      <c r="Q66" s="63" t="str">
        <f t="shared" si="173"/>
        <v/>
      </c>
      <c r="R66" s="63" t="str">
        <f t="shared" si="173"/>
        <v/>
      </c>
      <c r="S66" s="73" t="str">
        <f t="shared" si="173"/>
        <v/>
      </c>
      <c r="T66" s="73" t="str">
        <f t="shared" si="173"/>
        <v/>
      </c>
      <c r="U66" s="73" t="str">
        <f t="shared" si="173"/>
        <v/>
      </c>
      <c r="V66" s="73" t="str">
        <f t="shared" si="173"/>
        <v/>
      </c>
      <c r="W66" s="73" t="str">
        <f t="shared" si="173"/>
        <v/>
      </c>
      <c r="X66" s="73" t="str">
        <f t="shared" si="173"/>
        <v/>
      </c>
      <c r="Y66" s="73" t="str">
        <f t="shared" si="173"/>
        <v/>
      </c>
      <c r="Z66" s="63" t="str">
        <f t="shared" si="173"/>
        <v/>
      </c>
      <c r="AA66" s="63" t="str">
        <f t="shared" si="173"/>
        <v/>
      </c>
      <c r="AB66" s="63" t="str">
        <f t="shared" si="173"/>
        <v/>
      </c>
      <c r="AC66" s="63" t="str">
        <f t="shared" si="173"/>
        <v/>
      </c>
      <c r="AD66" s="63" t="str">
        <f t="shared" si="173"/>
        <v/>
      </c>
      <c r="AE66" s="63" t="str">
        <f t="shared" si="173"/>
        <v/>
      </c>
      <c r="AF66" s="63" t="str">
        <f t="shared" si="173"/>
        <v/>
      </c>
      <c r="AG66" s="73" t="str">
        <f t="shared" si="173"/>
        <v/>
      </c>
      <c r="AH66" s="73" t="str">
        <f t="shared" si="173"/>
        <v/>
      </c>
      <c r="AI66" s="73" t="str">
        <f t="shared" si="173"/>
        <v/>
      </c>
      <c r="AJ66" s="73" t="str">
        <f t="shared" si="173"/>
        <v/>
      </c>
      <c r="AK66" s="73" t="str">
        <f t="shared" si="173"/>
        <v/>
      </c>
      <c r="AL66" s="73" t="str">
        <f t="shared" si="173"/>
        <v/>
      </c>
      <c r="AM66" s="73" t="str">
        <f t="shared" si="173"/>
        <v/>
      </c>
      <c r="AN66" s="63" t="str">
        <f t="shared" si="173"/>
        <v/>
      </c>
      <c r="AO66" s="63" t="str">
        <f t="shared" si="173"/>
        <v/>
      </c>
      <c r="AP66" s="63" t="str">
        <f t="shared" si="173"/>
        <v/>
      </c>
      <c r="AQ66" s="154">
        <f>COUNTA(L67:AP67)</f>
        <v>0</v>
      </c>
      <c r="AR66" s="154">
        <f t="shared" ref="AR66" si="174">COUNTIF(L67:AP67,"/")*$BF$9</f>
        <v>0</v>
      </c>
      <c r="AS66" s="156">
        <f t="shared" ref="AS66" si="175">AQ66*AS$2</f>
        <v>0</v>
      </c>
      <c r="AT66" s="164"/>
      <c r="AU66" s="160"/>
      <c r="AV66" s="152">
        <f t="shared" ref="AV66" si="176">AR66+AS66</f>
        <v>0</v>
      </c>
      <c r="AW66" s="122">
        <f t="shared" ref="AW66:AY66" si="177">AW64+AQ66</f>
        <v>0</v>
      </c>
      <c r="AX66" s="123">
        <f t="shared" si="177"/>
        <v>0</v>
      </c>
      <c r="AY66" s="123">
        <f t="shared" si="177"/>
        <v>0</v>
      </c>
      <c r="AZ66" s="115">
        <f t="shared" ref="AZ66" si="178">AZ64+AV66</f>
        <v>0</v>
      </c>
    </row>
    <row r="67" spans="1:52" ht="28" customHeight="1" thickBot="1" x14ac:dyDescent="0.25">
      <c r="A67" s="130"/>
      <c r="B67" s="68"/>
      <c r="C67" s="105" t="str">
        <f>IF(B67="","",DATEDIF(B67,$BF$32,"y"))</f>
        <v/>
      </c>
      <c r="D67" s="149" t="s">
        <v>78</v>
      </c>
      <c r="E67" s="150"/>
      <c r="F67" s="151"/>
      <c r="G67" s="146"/>
      <c r="H67" s="147"/>
      <c r="I67" s="147"/>
      <c r="J67" s="147"/>
      <c r="K67" s="148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155"/>
      <c r="AR67" s="155"/>
      <c r="AS67" s="157"/>
      <c r="AT67" s="165"/>
      <c r="AU67" s="161"/>
      <c r="AV67" s="153"/>
      <c r="AW67" s="119"/>
      <c r="AX67" s="124"/>
      <c r="AY67" s="124"/>
      <c r="AZ67" s="116"/>
    </row>
    <row r="68" spans="1:52" ht="28" customHeight="1" x14ac:dyDescent="0.2">
      <c r="A68" s="129">
        <v>31</v>
      </c>
      <c r="B68" s="131"/>
      <c r="C68" s="132"/>
      <c r="D68" s="3"/>
      <c r="E68" s="3"/>
      <c r="F68" s="3"/>
      <c r="G68" s="3"/>
      <c r="H68" s="3"/>
      <c r="I68" s="3"/>
      <c r="J68" s="3"/>
      <c r="K68" s="78" t="str">
        <f>IF(COUNTA(D68:J68)=0,"",COUNTA(D68:J68))</f>
        <v/>
      </c>
      <c r="L68" s="63" t="str">
        <f t="shared" ref="L68:AP68" si="179">IF(L$7="","",IF( HLOOKUP(L$7,$D$7:$J$219,2*$A68,FALSE)="","","○"))</f>
        <v/>
      </c>
      <c r="M68" s="63" t="str">
        <f t="shared" si="179"/>
        <v/>
      </c>
      <c r="N68" s="63" t="str">
        <f t="shared" si="179"/>
        <v/>
      </c>
      <c r="O68" s="63" t="str">
        <f t="shared" si="179"/>
        <v/>
      </c>
      <c r="P68" s="63" t="str">
        <f t="shared" si="179"/>
        <v/>
      </c>
      <c r="Q68" s="63" t="str">
        <f t="shared" si="179"/>
        <v/>
      </c>
      <c r="R68" s="63" t="str">
        <f t="shared" si="179"/>
        <v/>
      </c>
      <c r="S68" s="73" t="str">
        <f t="shared" si="179"/>
        <v/>
      </c>
      <c r="T68" s="73" t="str">
        <f t="shared" si="179"/>
        <v/>
      </c>
      <c r="U68" s="73" t="str">
        <f t="shared" si="179"/>
        <v/>
      </c>
      <c r="V68" s="73" t="str">
        <f t="shared" si="179"/>
        <v/>
      </c>
      <c r="W68" s="73" t="str">
        <f t="shared" si="179"/>
        <v/>
      </c>
      <c r="X68" s="73" t="str">
        <f t="shared" si="179"/>
        <v/>
      </c>
      <c r="Y68" s="73" t="str">
        <f t="shared" si="179"/>
        <v/>
      </c>
      <c r="Z68" s="63" t="str">
        <f t="shared" si="179"/>
        <v/>
      </c>
      <c r="AA68" s="63" t="str">
        <f t="shared" si="179"/>
        <v/>
      </c>
      <c r="AB68" s="63" t="str">
        <f t="shared" si="179"/>
        <v/>
      </c>
      <c r="AC68" s="63" t="str">
        <f t="shared" si="179"/>
        <v/>
      </c>
      <c r="AD68" s="63" t="str">
        <f t="shared" si="179"/>
        <v/>
      </c>
      <c r="AE68" s="63" t="str">
        <f t="shared" si="179"/>
        <v/>
      </c>
      <c r="AF68" s="63" t="str">
        <f t="shared" si="179"/>
        <v/>
      </c>
      <c r="AG68" s="73" t="str">
        <f t="shared" si="179"/>
        <v/>
      </c>
      <c r="AH68" s="73" t="str">
        <f t="shared" si="179"/>
        <v/>
      </c>
      <c r="AI68" s="73" t="str">
        <f t="shared" si="179"/>
        <v/>
      </c>
      <c r="AJ68" s="73" t="str">
        <f t="shared" si="179"/>
        <v/>
      </c>
      <c r="AK68" s="73" t="str">
        <f t="shared" si="179"/>
        <v/>
      </c>
      <c r="AL68" s="73" t="str">
        <f t="shared" si="179"/>
        <v/>
      </c>
      <c r="AM68" s="73" t="str">
        <f t="shared" si="179"/>
        <v/>
      </c>
      <c r="AN68" s="63" t="str">
        <f t="shared" si="179"/>
        <v/>
      </c>
      <c r="AO68" s="63" t="str">
        <f t="shared" si="179"/>
        <v/>
      </c>
      <c r="AP68" s="63" t="str">
        <f t="shared" si="179"/>
        <v/>
      </c>
      <c r="AQ68" s="154">
        <f>COUNTA(L69:AP69)</f>
        <v>0</v>
      </c>
      <c r="AR68" s="154">
        <f t="shared" ref="AR68" si="180">COUNTIF(L69:AP69,"/")*$BF$9</f>
        <v>0</v>
      </c>
      <c r="AS68" s="156">
        <f t="shared" ref="AS68" si="181">AQ68*AS$2</f>
        <v>0</v>
      </c>
      <c r="AT68" s="164"/>
      <c r="AU68" s="160"/>
      <c r="AV68" s="152">
        <f t="shared" ref="AV68" si="182">AR68+AS68</f>
        <v>0</v>
      </c>
      <c r="AW68" s="122">
        <f t="shared" ref="AW68:AY68" si="183">AW66+AQ68</f>
        <v>0</v>
      </c>
      <c r="AX68" s="123">
        <f t="shared" si="183"/>
        <v>0</v>
      </c>
      <c r="AY68" s="123">
        <f t="shared" si="183"/>
        <v>0</v>
      </c>
      <c r="AZ68" s="115">
        <f t="shared" ref="AZ68" si="184">AZ66+AV68</f>
        <v>0</v>
      </c>
    </row>
    <row r="69" spans="1:52" ht="28" customHeight="1" thickBot="1" x14ac:dyDescent="0.25">
      <c r="A69" s="130"/>
      <c r="B69" s="68"/>
      <c r="C69" s="105" t="str">
        <f>IF(B69="","",DATEDIF(B69,$BF$32,"y"))</f>
        <v/>
      </c>
      <c r="D69" s="149" t="s">
        <v>78</v>
      </c>
      <c r="E69" s="150"/>
      <c r="F69" s="151"/>
      <c r="G69" s="146"/>
      <c r="H69" s="147"/>
      <c r="I69" s="147"/>
      <c r="J69" s="147"/>
      <c r="K69" s="148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155"/>
      <c r="AR69" s="155"/>
      <c r="AS69" s="157"/>
      <c r="AT69" s="165"/>
      <c r="AU69" s="161"/>
      <c r="AV69" s="153"/>
      <c r="AW69" s="119"/>
      <c r="AX69" s="124"/>
      <c r="AY69" s="124"/>
      <c r="AZ69" s="116"/>
    </row>
    <row r="70" spans="1:52" ht="28" customHeight="1" x14ac:dyDescent="0.2">
      <c r="A70" s="129">
        <v>32</v>
      </c>
      <c r="B70" s="131"/>
      <c r="C70" s="132"/>
      <c r="D70" s="3"/>
      <c r="E70" s="3"/>
      <c r="F70" s="3"/>
      <c r="G70" s="3"/>
      <c r="H70" s="3"/>
      <c r="I70" s="3"/>
      <c r="J70" s="3"/>
      <c r="K70" s="78" t="str">
        <f>IF(COUNTA(D70:J70)=0,"",COUNTA(D70:J70))</f>
        <v/>
      </c>
      <c r="L70" s="63" t="str">
        <f t="shared" ref="L70:AP70" si="185">IF(L$7="","",IF( HLOOKUP(L$7,$D$7:$J$219,2*$A70,FALSE)="","","○"))</f>
        <v/>
      </c>
      <c r="M70" s="63" t="str">
        <f t="shared" si="185"/>
        <v/>
      </c>
      <c r="N70" s="63" t="str">
        <f t="shared" si="185"/>
        <v/>
      </c>
      <c r="O70" s="63" t="str">
        <f t="shared" si="185"/>
        <v/>
      </c>
      <c r="P70" s="63" t="str">
        <f t="shared" si="185"/>
        <v/>
      </c>
      <c r="Q70" s="63" t="str">
        <f t="shared" si="185"/>
        <v/>
      </c>
      <c r="R70" s="63" t="str">
        <f t="shared" si="185"/>
        <v/>
      </c>
      <c r="S70" s="73" t="str">
        <f t="shared" si="185"/>
        <v/>
      </c>
      <c r="T70" s="73" t="str">
        <f t="shared" si="185"/>
        <v/>
      </c>
      <c r="U70" s="73" t="str">
        <f t="shared" si="185"/>
        <v/>
      </c>
      <c r="V70" s="73" t="str">
        <f t="shared" si="185"/>
        <v/>
      </c>
      <c r="W70" s="73" t="str">
        <f t="shared" si="185"/>
        <v/>
      </c>
      <c r="X70" s="73" t="str">
        <f t="shared" si="185"/>
        <v/>
      </c>
      <c r="Y70" s="73" t="str">
        <f t="shared" si="185"/>
        <v/>
      </c>
      <c r="Z70" s="63" t="str">
        <f t="shared" si="185"/>
        <v/>
      </c>
      <c r="AA70" s="63" t="str">
        <f t="shared" si="185"/>
        <v/>
      </c>
      <c r="AB70" s="63" t="str">
        <f t="shared" si="185"/>
        <v/>
      </c>
      <c r="AC70" s="63" t="str">
        <f t="shared" si="185"/>
        <v/>
      </c>
      <c r="AD70" s="63" t="str">
        <f t="shared" si="185"/>
        <v/>
      </c>
      <c r="AE70" s="63" t="str">
        <f t="shared" si="185"/>
        <v/>
      </c>
      <c r="AF70" s="63" t="str">
        <f t="shared" si="185"/>
        <v/>
      </c>
      <c r="AG70" s="73" t="str">
        <f t="shared" si="185"/>
        <v/>
      </c>
      <c r="AH70" s="73" t="str">
        <f t="shared" si="185"/>
        <v/>
      </c>
      <c r="AI70" s="73" t="str">
        <f t="shared" si="185"/>
        <v/>
      </c>
      <c r="AJ70" s="73" t="str">
        <f t="shared" si="185"/>
        <v/>
      </c>
      <c r="AK70" s="73" t="str">
        <f t="shared" si="185"/>
        <v/>
      </c>
      <c r="AL70" s="73" t="str">
        <f t="shared" si="185"/>
        <v/>
      </c>
      <c r="AM70" s="73" t="str">
        <f t="shared" si="185"/>
        <v/>
      </c>
      <c r="AN70" s="63" t="str">
        <f t="shared" si="185"/>
        <v/>
      </c>
      <c r="AO70" s="63" t="str">
        <f t="shared" si="185"/>
        <v/>
      </c>
      <c r="AP70" s="63" t="str">
        <f t="shared" si="185"/>
        <v/>
      </c>
      <c r="AQ70" s="154">
        <f>COUNTA(L71:AP71)</f>
        <v>0</v>
      </c>
      <c r="AR70" s="154">
        <f t="shared" ref="AR70" si="186">COUNTIF(L71:AP71,"/")*$BF$9</f>
        <v>0</v>
      </c>
      <c r="AS70" s="156">
        <f t="shared" ref="AS70" si="187">AQ70*AS$2</f>
        <v>0</v>
      </c>
      <c r="AT70" s="164"/>
      <c r="AU70" s="160"/>
      <c r="AV70" s="152">
        <f t="shared" ref="AV70" si="188">AR70+AS70</f>
        <v>0</v>
      </c>
      <c r="AW70" s="122">
        <f t="shared" ref="AW70:AY70" si="189">AW68+AQ70</f>
        <v>0</v>
      </c>
      <c r="AX70" s="123">
        <f t="shared" si="189"/>
        <v>0</v>
      </c>
      <c r="AY70" s="123">
        <f t="shared" si="189"/>
        <v>0</v>
      </c>
      <c r="AZ70" s="115">
        <f t="shared" ref="AZ70" si="190">AZ68+AV70</f>
        <v>0</v>
      </c>
    </row>
    <row r="71" spans="1:52" ht="28" customHeight="1" thickBot="1" x14ac:dyDescent="0.25">
      <c r="A71" s="130"/>
      <c r="B71" s="68"/>
      <c r="C71" s="105" t="str">
        <f>IF(B71="","",DATEDIF(B71,$BF$32,"y"))</f>
        <v/>
      </c>
      <c r="D71" s="149" t="s">
        <v>78</v>
      </c>
      <c r="E71" s="150"/>
      <c r="F71" s="151"/>
      <c r="G71" s="146"/>
      <c r="H71" s="147"/>
      <c r="I71" s="147"/>
      <c r="J71" s="147"/>
      <c r="K71" s="148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155"/>
      <c r="AR71" s="155"/>
      <c r="AS71" s="157"/>
      <c r="AT71" s="165"/>
      <c r="AU71" s="161"/>
      <c r="AV71" s="153"/>
      <c r="AW71" s="119"/>
      <c r="AX71" s="124"/>
      <c r="AY71" s="124"/>
      <c r="AZ71" s="116"/>
    </row>
    <row r="72" spans="1:52" ht="28" customHeight="1" x14ac:dyDescent="0.2">
      <c r="A72" s="129">
        <v>33</v>
      </c>
      <c r="B72" s="131"/>
      <c r="C72" s="132"/>
      <c r="D72" s="3"/>
      <c r="E72" s="3"/>
      <c r="F72" s="3"/>
      <c r="G72" s="3"/>
      <c r="H72" s="3"/>
      <c r="I72" s="3"/>
      <c r="J72" s="3"/>
      <c r="K72" s="78" t="str">
        <f>IF(COUNTA(D72:J72)=0,"",COUNTA(D72:J72))</f>
        <v/>
      </c>
      <c r="L72" s="63" t="str">
        <f t="shared" ref="L72:AP72" si="191">IF(L$7="","",IF( HLOOKUP(L$7,$D$7:$J$219,2*$A72,FALSE)="","","○"))</f>
        <v/>
      </c>
      <c r="M72" s="63" t="str">
        <f t="shared" si="191"/>
        <v/>
      </c>
      <c r="N72" s="63" t="str">
        <f t="shared" si="191"/>
        <v/>
      </c>
      <c r="O72" s="63" t="str">
        <f t="shared" si="191"/>
        <v/>
      </c>
      <c r="P72" s="63" t="str">
        <f t="shared" si="191"/>
        <v/>
      </c>
      <c r="Q72" s="63" t="str">
        <f t="shared" si="191"/>
        <v/>
      </c>
      <c r="R72" s="63" t="str">
        <f t="shared" si="191"/>
        <v/>
      </c>
      <c r="S72" s="73" t="str">
        <f t="shared" si="191"/>
        <v/>
      </c>
      <c r="T72" s="73" t="str">
        <f t="shared" si="191"/>
        <v/>
      </c>
      <c r="U72" s="73" t="str">
        <f t="shared" si="191"/>
        <v/>
      </c>
      <c r="V72" s="73" t="str">
        <f t="shared" si="191"/>
        <v/>
      </c>
      <c r="W72" s="73" t="str">
        <f t="shared" si="191"/>
        <v/>
      </c>
      <c r="X72" s="73" t="str">
        <f t="shared" si="191"/>
        <v/>
      </c>
      <c r="Y72" s="73" t="str">
        <f t="shared" si="191"/>
        <v/>
      </c>
      <c r="Z72" s="63" t="str">
        <f t="shared" si="191"/>
        <v/>
      </c>
      <c r="AA72" s="63" t="str">
        <f t="shared" si="191"/>
        <v/>
      </c>
      <c r="AB72" s="63" t="str">
        <f t="shared" si="191"/>
        <v/>
      </c>
      <c r="AC72" s="63" t="str">
        <f t="shared" si="191"/>
        <v/>
      </c>
      <c r="AD72" s="63" t="str">
        <f t="shared" si="191"/>
        <v/>
      </c>
      <c r="AE72" s="63" t="str">
        <f t="shared" si="191"/>
        <v/>
      </c>
      <c r="AF72" s="63" t="str">
        <f t="shared" si="191"/>
        <v/>
      </c>
      <c r="AG72" s="73" t="str">
        <f t="shared" si="191"/>
        <v/>
      </c>
      <c r="AH72" s="73" t="str">
        <f t="shared" si="191"/>
        <v/>
      </c>
      <c r="AI72" s="73" t="str">
        <f t="shared" si="191"/>
        <v/>
      </c>
      <c r="AJ72" s="73" t="str">
        <f t="shared" si="191"/>
        <v/>
      </c>
      <c r="AK72" s="73" t="str">
        <f t="shared" si="191"/>
        <v/>
      </c>
      <c r="AL72" s="73" t="str">
        <f t="shared" si="191"/>
        <v/>
      </c>
      <c r="AM72" s="73" t="str">
        <f t="shared" si="191"/>
        <v/>
      </c>
      <c r="AN72" s="63" t="str">
        <f t="shared" si="191"/>
        <v/>
      </c>
      <c r="AO72" s="63" t="str">
        <f t="shared" si="191"/>
        <v/>
      </c>
      <c r="AP72" s="63" t="str">
        <f t="shared" si="191"/>
        <v/>
      </c>
      <c r="AQ72" s="154">
        <f>COUNTA(L73:AP73)</f>
        <v>0</v>
      </c>
      <c r="AR72" s="154">
        <f t="shared" ref="AR72" si="192">COUNTIF(L73:AP73,"/")*$BF$9</f>
        <v>0</v>
      </c>
      <c r="AS72" s="156">
        <f t="shared" ref="AS72" si="193">AQ72*AS$2</f>
        <v>0</v>
      </c>
      <c r="AT72" s="164"/>
      <c r="AU72" s="160"/>
      <c r="AV72" s="152">
        <f t="shared" ref="AV72" si="194">AR72+AS72</f>
        <v>0</v>
      </c>
      <c r="AW72" s="122">
        <f t="shared" ref="AW72:AY72" si="195">AW70+AQ72</f>
        <v>0</v>
      </c>
      <c r="AX72" s="123">
        <f t="shared" si="195"/>
        <v>0</v>
      </c>
      <c r="AY72" s="123">
        <f t="shared" si="195"/>
        <v>0</v>
      </c>
      <c r="AZ72" s="115">
        <f t="shared" ref="AZ72" si="196">AZ70+AV72</f>
        <v>0</v>
      </c>
    </row>
    <row r="73" spans="1:52" ht="28" customHeight="1" thickBot="1" x14ac:dyDescent="0.25">
      <c r="A73" s="130"/>
      <c r="B73" s="68"/>
      <c r="C73" s="105" t="str">
        <f>IF(B73="","",DATEDIF(B73,$BF$32,"y"))</f>
        <v/>
      </c>
      <c r="D73" s="149" t="s">
        <v>78</v>
      </c>
      <c r="E73" s="150"/>
      <c r="F73" s="151"/>
      <c r="G73" s="146"/>
      <c r="H73" s="147"/>
      <c r="I73" s="147"/>
      <c r="J73" s="147"/>
      <c r="K73" s="148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155"/>
      <c r="AR73" s="155"/>
      <c r="AS73" s="157"/>
      <c r="AT73" s="165"/>
      <c r="AU73" s="161"/>
      <c r="AV73" s="153"/>
      <c r="AW73" s="119"/>
      <c r="AX73" s="124"/>
      <c r="AY73" s="124"/>
      <c r="AZ73" s="116"/>
    </row>
    <row r="74" spans="1:52" ht="28" customHeight="1" x14ac:dyDescent="0.2">
      <c r="A74" s="129">
        <v>34</v>
      </c>
      <c r="B74" s="131"/>
      <c r="C74" s="132"/>
      <c r="D74" s="3"/>
      <c r="E74" s="3"/>
      <c r="F74" s="3"/>
      <c r="G74" s="3"/>
      <c r="H74" s="3"/>
      <c r="I74" s="3"/>
      <c r="J74" s="3"/>
      <c r="K74" s="78" t="str">
        <f>IF(COUNTA(D74:J74)=0,"",COUNTA(D74:J74))</f>
        <v/>
      </c>
      <c r="L74" s="63" t="str">
        <f t="shared" ref="L74:AP74" si="197">IF(L$7="","",IF( HLOOKUP(L$7,$D$7:$J$219,2*$A74,FALSE)="","","○"))</f>
        <v/>
      </c>
      <c r="M74" s="63" t="str">
        <f t="shared" si="197"/>
        <v/>
      </c>
      <c r="N74" s="63" t="str">
        <f t="shared" si="197"/>
        <v/>
      </c>
      <c r="O74" s="63" t="str">
        <f t="shared" si="197"/>
        <v/>
      </c>
      <c r="P74" s="63" t="str">
        <f t="shared" si="197"/>
        <v/>
      </c>
      <c r="Q74" s="63" t="str">
        <f t="shared" si="197"/>
        <v/>
      </c>
      <c r="R74" s="63" t="str">
        <f t="shared" si="197"/>
        <v/>
      </c>
      <c r="S74" s="73" t="str">
        <f t="shared" si="197"/>
        <v/>
      </c>
      <c r="T74" s="73" t="str">
        <f t="shared" si="197"/>
        <v/>
      </c>
      <c r="U74" s="73" t="str">
        <f t="shared" si="197"/>
        <v/>
      </c>
      <c r="V74" s="73" t="str">
        <f t="shared" si="197"/>
        <v/>
      </c>
      <c r="W74" s="73" t="str">
        <f t="shared" si="197"/>
        <v/>
      </c>
      <c r="X74" s="73" t="str">
        <f t="shared" si="197"/>
        <v/>
      </c>
      <c r="Y74" s="73" t="str">
        <f t="shared" si="197"/>
        <v/>
      </c>
      <c r="Z74" s="63" t="str">
        <f t="shared" si="197"/>
        <v/>
      </c>
      <c r="AA74" s="63" t="str">
        <f t="shared" si="197"/>
        <v/>
      </c>
      <c r="AB74" s="63" t="str">
        <f t="shared" si="197"/>
        <v/>
      </c>
      <c r="AC74" s="63" t="str">
        <f t="shared" si="197"/>
        <v/>
      </c>
      <c r="AD74" s="63" t="str">
        <f t="shared" si="197"/>
        <v/>
      </c>
      <c r="AE74" s="63" t="str">
        <f t="shared" si="197"/>
        <v/>
      </c>
      <c r="AF74" s="63" t="str">
        <f t="shared" si="197"/>
        <v/>
      </c>
      <c r="AG74" s="73" t="str">
        <f t="shared" si="197"/>
        <v/>
      </c>
      <c r="AH74" s="73" t="str">
        <f t="shared" si="197"/>
        <v/>
      </c>
      <c r="AI74" s="73" t="str">
        <f t="shared" si="197"/>
        <v/>
      </c>
      <c r="AJ74" s="73" t="str">
        <f t="shared" si="197"/>
        <v/>
      </c>
      <c r="AK74" s="73" t="str">
        <f t="shared" si="197"/>
        <v/>
      </c>
      <c r="AL74" s="73" t="str">
        <f t="shared" si="197"/>
        <v/>
      </c>
      <c r="AM74" s="73" t="str">
        <f t="shared" si="197"/>
        <v/>
      </c>
      <c r="AN74" s="63" t="str">
        <f t="shared" si="197"/>
        <v/>
      </c>
      <c r="AO74" s="63" t="str">
        <f t="shared" si="197"/>
        <v/>
      </c>
      <c r="AP74" s="63" t="str">
        <f t="shared" si="197"/>
        <v/>
      </c>
      <c r="AQ74" s="154">
        <f>COUNTA(L75:AP75)</f>
        <v>0</v>
      </c>
      <c r="AR74" s="154">
        <f t="shared" ref="AR74" si="198">COUNTIF(L75:AP75,"/")*$BF$9</f>
        <v>0</v>
      </c>
      <c r="AS74" s="156">
        <f t="shared" ref="AS74" si="199">AQ74*AS$2</f>
        <v>0</v>
      </c>
      <c r="AT74" s="164"/>
      <c r="AU74" s="160"/>
      <c r="AV74" s="152">
        <f t="shared" ref="AV74" si="200">AR74+AS74</f>
        <v>0</v>
      </c>
      <c r="AW74" s="122">
        <f t="shared" ref="AW74:AY74" si="201">AW72+AQ74</f>
        <v>0</v>
      </c>
      <c r="AX74" s="123">
        <f t="shared" si="201"/>
        <v>0</v>
      </c>
      <c r="AY74" s="123">
        <f t="shared" si="201"/>
        <v>0</v>
      </c>
      <c r="AZ74" s="115">
        <f t="shared" ref="AZ74" si="202">AZ72+AV74</f>
        <v>0</v>
      </c>
    </row>
    <row r="75" spans="1:52" ht="28" customHeight="1" thickBot="1" x14ac:dyDescent="0.25">
      <c r="A75" s="130"/>
      <c r="B75" s="68"/>
      <c r="C75" s="105" t="str">
        <f>IF(B75="","",DATEDIF(B75,$BF$32,"y"))</f>
        <v/>
      </c>
      <c r="D75" s="149" t="s">
        <v>78</v>
      </c>
      <c r="E75" s="150"/>
      <c r="F75" s="151"/>
      <c r="G75" s="146"/>
      <c r="H75" s="147"/>
      <c r="I75" s="147"/>
      <c r="J75" s="147"/>
      <c r="K75" s="148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155"/>
      <c r="AR75" s="155"/>
      <c r="AS75" s="157"/>
      <c r="AT75" s="165"/>
      <c r="AU75" s="161"/>
      <c r="AV75" s="153"/>
      <c r="AW75" s="119"/>
      <c r="AX75" s="124"/>
      <c r="AY75" s="124"/>
      <c r="AZ75" s="116"/>
    </row>
    <row r="76" spans="1:52" ht="28" customHeight="1" x14ac:dyDescent="0.2">
      <c r="A76" s="129">
        <v>35</v>
      </c>
      <c r="B76" s="131"/>
      <c r="C76" s="132"/>
      <c r="D76" s="3"/>
      <c r="E76" s="3"/>
      <c r="F76" s="3"/>
      <c r="G76" s="3"/>
      <c r="H76" s="3"/>
      <c r="I76" s="3"/>
      <c r="J76" s="3"/>
      <c r="K76" s="78" t="str">
        <f>IF(COUNTA(D76:J76)=0,"",COUNTA(D76:J76))</f>
        <v/>
      </c>
      <c r="L76" s="63" t="str">
        <f t="shared" ref="L76:AP76" si="203">IF(L$7="","",IF( HLOOKUP(L$7,$D$7:$J$219,2*$A76,FALSE)="","","○"))</f>
        <v/>
      </c>
      <c r="M76" s="63" t="str">
        <f t="shared" si="203"/>
        <v/>
      </c>
      <c r="N76" s="63" t="str">
        <f t="shared" si="203"/>
        <v/>
      </c>
      <c r="O76" s="63" t="str">
        <f t="shared" si="203"/>
        <v/>
      </c>
      <c r="P76" s="63" t="str">
        <f t="shared" si="203"/>
        <v/>
      </c>
      <c r="Q76" s="63" t="str">
        <f t="shared" si="203"/>
        <v/>
      </c>
      <c r="R76" s="63" t="str">
        <f t="shared" si="203"/>
        <v/>
      </c>
      <c r="S76" s="73" t="str">
        <f t="shared" si="203"/>
        <v/>
      </c>
      <c r="T76" s="73" t="str">
        <f t="shared" si="203"/>
        <v/>
      </c>
      <c r="U76" s="73" t="str">
        <f t="shared" si="203"/>
        <v/>
      </c>
      <c r="V76" s="73" t="str">
        <f t="shared" si="203"/>
        <v/>
      </c>
      <c r="W76" s="73" t="str">
        <f t="shared" si="203"/>
        <v/>
      </c>
      <c r="X76" s="73" t="str">
        <f t="shared" si="203"/>
        <v/>
      </c>
      <c r="Y76" s="73" t="str">
        <f t="shared" si="203"/>
        <v/>
      </c>
      <c r="Z76" s="63" t="str">
        <f t="shared" si="203"/>
        <v/>
      </c>
      <c r="AA76" s="63" t="str">
        <f t="shared" si="203"/>
        <v/>
      </c>
      <c r="AB76" s="63" t="str">
        <f t="shared" si="203"/>
        <v/>
      </c>
      <c r="AC76" s="63" t="str">
        <f t="shared" si="203"/>
        <v/>
      </c>
      <c r="AD76" s="63" t="str">
        <f t="shared" si="203"/>
        <v/>
      </c>
      <c r="AE76" s="63" t="str">
        <f t="shared" si="203"/>
        <v/>
      </c>
      <c r="AF76" s="63" t="str">
        <f t="shared" si="203"/>
        <v/>
      </c>
      <c r="AG76" s="73" t="str">
        <f t="shared" si="203"/>
        <v/>
      </c>
      <c r="AH76" s="73" t="str">
        <f t="shared" si="203"/>
        <v/>
      </c>
      <c r="AI76" s="73" t="str">
        <f t="shared" si="203"/>
        <v/>
      </c>
      <c r="AJ76" s="73" t="str">
        <f t="shared" si="203"/>
        <v/>
      </c>
      <c r="AK76" s="73" t="str">
        <f t="shared" si="203"/>
        <v/>
      </c>
      <c r="AL76" s="73" t="str">
        <f t="shared" si="203"/>
        <v/>
      </c>
      <c r="AM76" s="73" t="str">
        <f t="shared" si="203"/>
        <v/>
      </c>
      <c r="AN76" s="63" t="str">
        <f t="shared" si="203"/>
        <v/>
      </c>
      <c r="AO76" s="63" t="str">
        <f t="shared" si="203"/>
        <v/>
      </c>
      <c r="AP76" s="63" t="str">
        <f t="shared" si="203"/>
        <v/>
      </c>
      <c r="AQ76" s="154">
        <f>COUNTA(L77:AP77)</f>
        <v>0</v>
      </c>
      <c r="AR76" s="154">
        <f t="shared" ref="AR76" si="204">COUNTIF(L77:AP77,"/")*$BF$9</f>
        <v>0</v>
      </c>
      <c r="AS76" s="156">
        <f t="shared" ref="AS76" si="205">AQ76*AS$2</f>
        <v>0</v>
      </c>
      <c r="AT76" s="164"/>
      <c r="AU76" s="160"/>
      <c r="AV76" s="152">
        <f t="shared" ref="AV76" si="206">AR76+AS76</f>
        <v>0</v>
      </c>
      <c r="AW76" s="122">
        <f t="shared" ref="AW76:AY76" si="207">AW74+AQ76</f>
        <v>0</v>
      </c>
      <c r="AX76" s="123">
        <f t="shared" si="207"/>
        <v>0</v>
      </c>
      <c r="AY76" s="123">
        <f t="shared" si="207"/>
        <v>0</v>
      </c>
      <c r="AZ76" s="115">
        <f t="shared" ref="AZ76" si="208">AZ74+AV76</f>
        <v>0</v>
      </c>
    </row>
    <row r="77" spans="1:52" ht="28" customHeight="1" thickBot="1" x14ac:dyDescent="0.25">
      <c r="A77" s="130"/>
      <c r="B77" s="68"/>
      <c r="C77" s="105" t="str">
        <f>IF(B77="","",DATEDIF(B77,$BF$32,"y"))</f>
        <v/>
      </c>
      <c r="D77" s="149" t="s">
        <v>78</v>
      </c>
      <c r="E77" s="150"/>
      <c r="F77" s="151"/>
      <c r="G77" s="146"/>
      <c r="H77" s="147"/>
      <c r="I77" s="147"/>
      <c r="J77" s="147"/>
      <c r="K77" s="148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155"/>
      <c r="AR77" s="155"/>
      <c r="AS77" s="157"/>
      <c r="AT77" s="165"/>
      <c r="AU77" s="161"/>
      <c r="AV77" s="153"/>
      <c r="AW77" s="119"/>
      <c r="AX77" s="124"/>
      <c r="AY77" s="124"/>
      <c r="AZ77" s="116"/>
    </row>
    <row r="78" spans="1:52" ht="28" customHeight="1" x14ac:dyDescent="0.2">
      <c r="A78" s="129">
        <v>36</v>
      </c>
      <c r="B78" s="131"/>
      <c r="C78" s="132"/>
      <c r="D78" s="3"/>
      <c r="E78" s="3"/>
      <c r="F78" s="3"/>
      <c r="G78" s="3"/>
      <c r="H78" s="3"/>
      <c r="I78" s="3"/>
      <c r="J78" s="3"/>
      <c r="K78" s="78" t="str">
        <f>IF(COUNTA(D78:J78)=0,"",COUNTA(D78:J78))</f>
        <v/>
      </c>
      <c r="L78" s="63" t="str">
        <f t="shared" ref="L78:AP78" si="209">IF(L$7="","",IF( HLOOKUP(L$7,$D$7:$J$219,2*$A78,FALSE)="","","○"))</f>
        <v/>
      </c>
      <c r="M78" s="63" t="str">
        <f t="shared" si="209"/>
        <v/>
      </c>
      <c r="N78" s="63" t="str">
        <f t="shared" si="209"/>
        <v/>
      </c>
      <c r="O78" s="63" t="str">
        <f t="shared" si="209"/>
        <v/>
      </c>
      <c r="P78" s="63" t="str">
        <f t="shared" si="209"/>
        <v/>
      </c>
      <c r="Q78" s="63" t="str">
        <f t="shared" si="209"/>
        <v/>
      </c>
      <c r="R78" s="63" t="str">
        <f t="shared" si="209"/>
        <v/>
      </c>
      <c r="S78" s="73" t="str">
        <f t="shared" si="209"/>
        <v/>
      </c>
      <c r="T78" s="73" t="str">
        <f t="shared" si="209"/>
        <v/>
      </c>
      <c r="U78" s="73" t="str">
        <f t="shared" si="209"/>
        <v/>
      </c>
      <c r="V78" s="73" t="str">
        <f t="shared" si="209"/>
        <v/>
      </c>
      <c r="W78" s="73" t="str">
        <f t="shared" si="209"/>
        <v/>
      </c>
      <c r="X78" s="73" t="str">
        <f t="shared" si="209"/>
        <v/>
      </c>
      <c r="Y78" s="73" t="str">
        <f t="shared" si="209"/>
        <v/>
      </c>
      <c r="Z78" s="63" t="str">
        <f t="shared" si="209"/>
        <v/>
      </c>
      <c r="AA78" s="63" t="str">
        <f t="shared" si="209"/>
        <v/>
      </c>
      <c r="AB78" s="63" t="str">
        <f t="shared" si="209"/>
        <v/>
      </c>
      <c r="AC78" s="63" t="str">
        <f t="shared" si="209"/>
        <v/>
      </c>
      <c r="AD78" s="63" t="str">
        <f t="shared" si="209"/>
        <v/>
      </c>
      <c r="AE78" s="63" t="str">
        <f t="shared" si="209"/>
        <v/>
      </c>
      <c r="AF78" s="63" t="str">
        <f t="shared" si="209"/>
        <v/>
      </c>
      <c r="AG78" s="73" t="str">
        <f t="shared" si="209"/>
        <v/>
      </c>
      <c r="AH78" s="73" t="str">
        <f t="shared" si="209"/>
        <v/>
      </c>
      <c r="AI78" s="73" t="str">
        <f t="shared" si="209"/>
        <v/>
      </c>
      <c r="AJ78" s="73" t="str">
        <f t="shared" si="209"/>
        <v/>
      </c>
      <c r="AK78" s="73" t="str">
        <f t="shared" si="209"/>
        <v/>
      </c>
      <c r="AL78" s="73" t="str">
        <f t="shared" si="209"/>
        <v/>
      </c>
      <c r="AM78" s="73" t="str">
        <f t="shared" si="209"/>
        <v/>
      </c>
      <c r="AN78" s="63" t="str">
        <f t="shared" si="209"/>
        <v/>
      </c>
      <c r="AO78" s="63" t="str">
        <f t="shared" si="209"/>
        <v/>
      </c>
      <c r="AP78" s="63" t="str">
        <f t="shared" si="209"/>
        <v/>
      </c>
      <c r="AQ78" s="154">
        <f>COUNTA(L79:AP79)</f>
        <v>0</v>
      </c>
      <c r="AR78" s="154">
        <f t="shared" ref="AR78" si="210">COUNTIF(L79:AP79,"/")*$BF$9</f>
        <v>0</v>
      </c>
      <c r="AS78" s="156">
        <f t="shared" ref="AS78" si="211">AQ78*AS$2</f>
        <v>0</v>
      </c>
      <c r="AT78" s="164"/>
      <c r="AU78" s="160"/>
      <c r="AV78" s="152">
        <f t="shared" ref="AV78" si="212">AR78+AS78</f>
        <v>0</v>
      </c>
      <c r="AW78" s="122">
        <f t="shared" ref="AW78:AY78" si="213">AW76+AQ78</f>
        <v>0</v>
      </c>
      <c r="AX78" s="123">
        <f t="shared" si="213"/>
        <v>0</v>
      </c>
      <c r="AY78" s="123">
        <f t="shared" si="213"/>
        <v>0</v>
      </c>
      <c r="AZ78" s="115">
        <f t="shared" ref="AZ78" si="214">AZ76+AV78</f>
        <v>0</v>
      </c>
    </row>
    <row r="79" spans="1:52" ht="28" customHeight="1" thickBot="1" x14ac:dyDescent="0.25">
      <c r="A79" s="130"/>
      <c r="B79" s="68"/>
      <c r="C79" s="105" t="str">
        <f>IF(B79="","",DATEDIF(B79,$BF$32,"y"))</f>
        <v/>
      </c>
      <c r="D79" s="149" t="s">
        <v>78</v>
      </c>
      <c r="E79" s="150"/>
      <c r="F79" s="151"/>
      <c r="G79" s="146"/>
      <c r="H79" s="147"/>
      <c r="I79" s="147"/>
      <c r="J79" s="147"/>
      <c r="K79" s="148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155"/>
      <c r="AR79" s="155"/>
      <c r="AS79" s="157"/>
      <c r="AT79" s="165"/>
      <c r="AU79" s="161"/>
      <c r="AV79" s="153"/>
      <c r="AW79" s="119"/>
      <c r="AX79" s="124"/>
      <c r="AY79" s="124"/>
      <c r="AZ79" s="116"/>
    </row>
    <row r="80" spans="1:52" ht="28" customHeight="1" x14ac:dyDescent="0.2">
      <c r="A80" s="129">
        <v>37</v>
      </c>
      <c r="B80" s="131"/>
      <c r="C80" s="132"/>
      <c r="D80" s="3"/>
      <c r="E80" s="3"/>
      <c r="F80" s="3"/>
      <c r="G80" s="3"/>
      <c r="H80" s="3"/>
      <c r="I80" s="3"/>
      <c r="J80" s="3"/>
      <c r="K80" s="78" t="str">
        <f>IF(COUNTA(D80:J80)=0,"",COUNTA(D80:J80))</f>
        <v/>
      </c>
      <c r="L80" s="63" t="str">
        <f t="shared" ref="L80:AP80" si="215">IF(L$7="","",IF( HLOOKUP(L$7,$D$7:$J$219,2*$A80,FALSE)="","","○"))</f>
        <v/>
      </c>
      <c r="M80" s="63" t="str">
        <f t="shared" si="215"/>
        <v/>
      </c>
      <c r="N80" s="63" t="str">
        <f t="shared" si="215"/>
        <v/>
      </c>
      <c r="O80" s="63" t="str">
        <f t="shared" si="215"/>
        <v/>
      </c>
      <c r="P80" s="63" t="str">
        <f t="shared" si="215"/>
        <v/>
      </c>
      <c r="Q80" s="63" t="str">
        <f t="shared" si="215"/>
        <v/>
      </c>
      <c r="R80" s="63" t="str">
        <f t="shared" si="215"/>
        <v/>
      </c>
      <c r="S80" s="73" t="str">
        <f t="shared" si="215"/>
        <v/>
      </c>
      <c r="T80" s="73" t="str">
        <f t="shared" si="215"/>
        <v/>
      </c>
      <c r="U80" s="73" t="str">
        <f t="shared" si="215"/>
        <v/>
      </c>
      <c r="V80" s="73" t="str">
        <f t="shared" si="215"/>
        <v/>
      </c>
      <c r="W80" s="73" t="str">
        <f t="shared" si="215"/>
        <v/>
      </c>
      <c r="X80" s="73" t="str">
        <f t="shared" si="215"/>
        <v/>
      </c>
      <c r="Y80" s="73" t="str">
        <f t="shared" si="215"/>
        <v/>
      </c>
      <c r="Z80" s="63" t="str">
        <f t="shared" si="215"/>
        <v/>
      </c>
      <c r="AA80" s="63" t="str">
        <f t="shared" si="215"/>
        <v/>
      </c>
      <c r="AB80" s="63" t="str">
        <f t="shared" si="215"/>
        <v/>
      </c>
      <c r="AC80" s="63" t="str">
        <f t="shared" si="215"/>
        <v/>
      </c>
      <c r="AD80" s="63" t="str">
        <f t="shared" si="215"/>
        <v/>
      </c>
      <c r="AE80" s="63" t="str">
        <f t="shared" si="215"/>
        <v/>
      </c>
      <c r="AF80" s="63" t="str">
        <f t="shared" si="215"/>
        <v/>
      </c>
      <c r="AG80" s="73" t="str">
        <f t="shared" si="215"/>
        <v/>
      </c>
      <c r="AH80" s="73" t="str">
        <f t="shared" si="215"/>
        <v/>
      </c>
      <c r="AI80" s="73" t="str">
        <f t="shared" si="215"/>
        <v/>
      </c>
      <c r="AJ80" s="73" t="str">
        <f t="shared" si="215"/>
        <v/>
      </c>
      <c r="AK80" s="73" t="str">
        <f t="shared" si="215"/>
        <v/>
      </c>
      <c r="AL80" s="73" t="str">
        <f t="shared" si="215"/>
        <v/>
      </c>
      <c r="AM80" s="73" t="str">
        <f t="shared" si="215"/>
        <v/>
      </c>
      <c r="AN80" s="63" t="str">
        <f t="shared" si="215"/>
        <v/>
      </c>
      <c r="AO80" s="63" t="str">
        <f t="shared" si="215"/>
        <v/>
      </c>
      <c r="AP80" s="63" t="str">
        <f t="shared" si="215"/>
        <v/>
      </c>
      <c r="AQ80" s="154">
        <f>COUNTA(L81:AP81)</f>
        <v>0</v>
      </c>
      <c r="AR80" s="154">
        <f t="shared" ref="AR80" si="216">COUNTIF(L81:AP81,"/")*$BF$9</f>
        <v>0</v>
      </c>
      <c r="AS80" s="156">
        <f t="shared" ref="AS80" si="217">AQ80*AS$2</f>
        <v>0</v>
      </c>
      <c r="AT80" s="164"/>
      <c r="AU80" s="160"/>
      <c r="AV80" s="152">
        <f t="shared" ref="AV80" si="218">AR80+AS80</f>
        <v>0</v>
      </c>
      <c r="AW80" s="122">
        <f t="shared" ref="AW80:AY80" si="219">AW78+AQ80</f>
        <v>0</v>
      </c>
      <c r="AX80" s="123">
        <f t="shared" si="219"/>
        <v>0</v>
      </c>
      <c r="AY80" s="123">
        <f t="shared" si="219"/>
        <v>0</v>
      </c>
      <c r="AZ80" s="115">
        <f t="shared" ref="AZ80" si="220">AZ78+AV80</f>
        <v>0</v>
      </c>
    </row>
    <row r="81" spans="1:52" ht="28" customHeight="1" thickBot="1" x14ac:dyDescent="0.25">
      <c r="A81" s="130"/>
      <c r="B81" s="68"/>
      <c r="C81" s="105" t="str">
        <f>IF(B81="","",DATEDIF(B81,$BF$32,"y"))</f>
        <v/>
      </c>
      <c r="D81" s="149" t="s">
        <v>78</v>
      </c>
      <c r="E81" s="150"/>
      <c r="F81" s="151"/>
      <c r="G81" s="146"/>
      <c r="H81" s="147"/>
      <c r="I81" s="147"/>
      <c r="J81" s="147"/>
      <c r="K81" s="148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155"/>
      <c r="AR81" s="155"/>
      <c r="AS81" s="157"/>
      <c r="AT81" s="165"/>
      <c r="AU81" s="161"/>
      <c r="AV81" s="153"/>
      <c r="AW81" s="119"/>
      <c r="AX81" s="124"/>
      <c r="AY81" s="124"/>
      <c r="AZ81" s="116"/>
    </row>
    <row r="82" spans="1:52" ht="28" customHeight="1" x14ac:dyDescent="0.2">
      <c r="A82" s="129">
        <v>38</v>
      </c>
      <c r="B82" s="131"/>
      <c r="C82" s="132"/>
      <c r="D82" s="3"/>
      <c r="E82" s="3"/>
      <c r="F82" s="3"/>
      <c r="G82" s="3"/>
      <c r="H82" s="3"/>
      <c r="I82" s="3"/>
      <c r="J82" s="3"/>
      <c r="K82" s="78" t="str">
        <f>IF(COUNTA(D82:J82)=0,"",COUNTA(D82:J82))</f>
        <v/>
      </c>
      <c r="L82" s="63" t="str">
        <f t="shared" ref="L82:AP82" si="221">IF(L$7="","",IF( HLOOKUP(L$7,$D$7:$J$219,2*$A82,FALSE)="","","○"))</f>
        <v/>
      </c>
      <c r="M82" s="63" t="str">
        <f t="shared" si="221"/>
        <v/>
      </c>
      <c r="N82" s="63" t="str">
        <f t="shared" si="221"/>
        <v/>
      </c>
      <c r="O82" s="63" t="str">
        <f t="shared" si="221"/>
        <v/>
      </c>
      <c r="P82" s="63" t="str">
        <f t="shared" si="221"/>
        <v/>
      </c>
      <c r="Q82" s="63" t="str">
        <f t="shared" si="221"/>
        <v/>
      </c>
      <c r="R82" s="63" t="str">
        <f t="shared" si="221"/>
        <v/>
      </c>
      <c r="S82" s="73" t="str">
        <f t="shared" si="221"/>
        <v/>
      </c>
      <c r="T82" s="73" t="str">
        <f t="shared" si="221"/>
        <v/>
      </c>
      <c r="U82" s="73" t="str">
        <f t="shared" si="221"/>
        <v/>
      </c>
      <c r="V82" s="73" t="str">
        <f t="shared" si="221"/>
        <v/>
      </c>
      <c r="W82" s="73" t="str">
        <f t="shared" si="221"/>
        <v/>
      </c>
      <c r="X82" s="73" t="str">
        <f t="shared" si="221"/>
        <v/>
      </c>
      <c r="Y82" s="73" t="str">
        <f t="shared" si="221"/>
        <v/>
      </c>
      <c r="Z82" s="63" t="str">
        <f t="shared" si="221"/>
        <v/>
      </c>
      <c r="AA82" s="63" t="str">
        <f t="shared" si="221"/>
        <v/>
      </c>
      <c r="AB82" s="63" t="str">
        <f t="shared" si="221"/>
        <v/>
      </c>
      <c r="AC82" s="63" t="str">
        <f t="shared" si="221"/>
        <v/>
      </c>
      <c r="AD82" s="63" t="str">
        <f t="shared" si="221"/>
        <v/>
      </c>
      <c r="AE82" s="63" t="str">
        <f t="shared" si="221"/>
        <v/>
      </c>
      <c r="AF82" s="63" t="str">
        <f t="shared" si="221"/>
        <v/>
      </c>
      <c r="AG82" s="73" t="str">
        <f t="shared" si="221"/>
        <v/>
      </c>
      <c r="AH82" s="73" t="str">
        <f t="shared" si="221"/>
        <v/>
      </c>
      <c r="AI82" s="73" t="str">
        <f t="shared" si="221"/>
        <v/>
      </c>
      <c r="AJ82" s="73" t="str">
        <f t="shared" si="221"/>
        <v/>
      </c>
      <c r="AK82" s="73" t="str">
        <f t="shared" si="221"/>
        <v/>
      </c>
      <c r="AL82" s="73" t="str">
        <f t="shared" si="221"/>
        <v/>
      </c>
      <c r="AM82" s="73" t="str">
        <f t="shared" si="221"/>
        <v/>
      </c>
      <c r="AN82" s="63" t="str">
        <f t="shared" si="221"/>
        <v/>
      </c>
      <c r="AO82" s="63" t="str">
        <f t="shared" si="221"/>
        <v/>
      </c>
      <c r="AP82" s="63" t="str">
        <f t="shared" si="221"/>
        <v/>
      </c>
      <c r="AQ82" s="154">
        <f>COUNTA(L83:AP83)</f>
        <v>0</v>
      </c>
      <c r="AR82" s="154">
        <f t="shared" ref="AR82" si="222">COUNTIF(L83:AP83,"/")*$BF$9</f>
        <v>0</v>
      </c>
      <c r="AS82" s="156">
        <f t="shared" ref="AS82" si="223">AQ82*AS$2</f>
        <v>0</v>
      </c>
      <c r="AT82" s="164"/>
      <c r="AU82" s="160"/>
      <c r="AV82" s="152">
        <f t="shared" ref="AV82" si="224">AR82+AS82</f>
        <v>0</v>
      </c>
      <c r="AW82" s="122">
        <f t="shared" ref="AW82:AY82" si="225">AW80+AQ82</f>
        <v>0</v>
      </c>
      <c r="AX82" s="123">
        <f t="shared" si="225"/>
        <v>0</v>
      </c>
      <c r="AY82" s="123">
        <f t="shared" si="225"/>
        <v>0</v>
      </c>
      <c r="AZ82" s="115">
        <f t="shared" ref="AZ82" si="226">AZ80+AV82</f>
        <v>0</v>
      </c>
    </row>
    <row r="83" spans="1:52" ht="28" customHeight="1" thickBot="1" x14ac:dyDescent="0.25">
      <c r="A83" s="130"/>
      <c r="B83" s="68"/>
      <c r="C83" s="105" t="str">
        <f>IF(B83="","",DATEDIF(B83,$BF$32,"y"))</f>
        <v/>
      </c>
      <c r="D83" s="149" t="s">
        <v>78</v>
      </c>
      <c r="E83" s="150"/>
      <c r="F83" s="151"/>
      <c r="G83" s="146"/>
      <c r="H83" s="147"/>
      <c r="I83" s="147"/>
      <c r="J83" s="147"/>
      <c r="K83" s="148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155"/>
      <c r="AR83" s="155"/>
      <c r="AS83" s="157"/>
      <c r="AT83" s="165"/>
      <c r="AU83" s="161"/>
      <c r="AV83" s="153"/>
      <c r="AW83" s="119"/>
      <c r="AX83" s="124"/>
      <c r="AY83" s="124"/>
      <c r="AZ83" s="116"/>
    </row>
    <row r="84" spans="1:52" ht="28" customHeight="1" x14ac:dyDescent="0.2">
      <c r="A84" s="129">
        <v>39</v>
      </c>
      <c r="B84" s="131"/>
      <c r="C84" s="132"/>
      <c r="D84" s="3"/>
      <c r="E84" s="3"/>
      <c r="F84" s="3"/>
      <c r="G84" s="3"/>
      <c r="H84" s="3"/>
      <c r="I84" s="3"/>
      <c r="J84" s="3"/>
      <c r="K84" s="78" t="str">
        <f>IF(COUNTA(D84:J84)=0,"",COUNTA(D84:J84))</f>
        <v/>
      </c>
      <c r="L84" s="63" t="str">
        <f t="shared" ref="L84:AP84" si="227">IF(L$7="","",IF( HLOOKUP(L$7,$D$7:$J$219,2*$A84,FALSE)="","","○"))</f>
        <v/>
      </c>
      <c r="M84" s="63" t="str">
        <f t="shared" si="227"/>
        <v/>
      </c>
      <c r="N84" s="63" t="str">
        <f t="shared" si="227"/>
        <v/>
      </c>
      <c r="O84" s="63" t="str">
        <f t="shared" si="227"/>
        <v/>
      </c>
      <c r="P84" s="63" t="str">
        <f t="shared" si="227"/>
        <v/>
      </c>
      <c r="Q84" s="63" t="str">
        <f t="shared" si="227"/>
        <v/>
      </c>
      <c r="R84" s="63" t="str">
        <f t="shared" si="227"/>
        <v/>
      </c>
      <c r="S84" s="73" t="str">
        <f t="shared" si="227"/>
        <v/>
      </c>
      <c r="T84" s="73" t="str">
        <f t="shared" si="227"/>
        <v/>
      </c>
      <c r="U84" s="73" t="str">
        <f t="shared" si="227"/>
        <v/>
      </c>
      <c r="V84" s="73" t="str">
        <f t="shared" si="227"/>
        <v/>
      </c>
      <c r="W84" s="73" t="str">
        <f t="shared" si="227"/>
        <v/>
      </c>
      <c r="X84" s="73" t="str">
        <f t="shared" si="227"/>
        <v/>
      </c>
      <c r="Y84" s="73" t="str">
        <f t="shared" si="227"/>
        <v/>
      </c>
      <c r="Z84" s="63" t="str">
        <f t="shared" si="227"/>
        <v/>
      </c>
      <c r="AA84" s="63" t="str">
        <f t="shared" si="227"/>
        <v/>
      </c>
      <c r="AB84" s="63" t="str">
        <f t="shared" si="227"/>
        <v/>
      </c>
      <c r="AC84" s="63" t="str">
        <f t="shared" si="227"/>
        <v/>
      </c>
      <c r="AD84" s="63" t="str">
        <f t="shared" si="227"/>
        <v/>
      </c>
      <c r="AE84" s="63" t="str">
        <f t="shared" si="227"/>
        <v/>
      </c>
      <c r="AF84" s="63" t="str">
        <f t="shared" si="227"/>
        <v/>
      </c>
      <c r="AG84" s="73" t="str">
        <f t="shared" si="227"/>
        <v/>
      </c>
      <c r="AH84" s="73" t="str">
        <f t="shared" si="227"/>
        <v/>
      </c>
      <c r="AI84" s="73" t="str">
        <f t="shared" si="227"/>
        <v/>
      </c>
      <c r="AJ84" s="73" t="str">
        <f t="shared" si="227"/>
        <v/>
      </c>
      <c r="AK84" s="73" t="str">
        <f t="shared" si="227"/>
        <v/>
      </c>
      <c r="AL84" s="73" t="str">
        <f t="shared" si="227"/>
        <v/>
      </c>
      <c r="AM84" s="73" t="str">
        <f t="shared" si="227"/>
        <v/>
      </c>
      <c r="AN84" s="63" t="str">
        <f t="shared" si="227"/>
        <v/>
      </c>
      <c r="AO84" s="63" t="str">
        <f t="shared" si="227"/>
        <v/>
      </c>
      <c r="AP84" s="63" t="str">
        <f t="shared" si="227"/>
        <v/>
      </c>
      <c r="AQ84" s="154">
        <f>COUNTA(L85:AP85)</f>
        <v>0</v>
      </c>
      <c r="AR84" s="154">
        <f t="shared" ref="AR84" si="228">COUNTIF(L85:AP85,"/")*$BF$9</f>
        <v>0</v>
      </c>
      <c r="AS84" s="156">
        <f t="shared" ref="AS84" si="229">AQ84*AS$2</f>
        <v>0</v>
      </c>
      <c r="AT84" s="164"/>
      <c r="AU84" s="160"/>
      <c r="AV84" s="152">
        <f t="shared" ref="AV84" si="230">AR84+AS84</f>
        <v>0</v>
      </c>
      <c r="AW84" s="122">
        <f t="shared" ref="AW84:AY84" si="231">AW82+AQ84</f>
        <v>0</v>
      </c>
      <c r="AX84" s="123">
        <f t="shared" si="231"/>
        <v>0</v>
      </c>
      <c r="AY84" s="123">
        <f t="shared" si="231"/>
        <v>0</v>
      </c>
      <c r="AZ84" s="115">
        <f t="shared" ref="AZ84" si="232">AZ82+AV84</f>
        <v>0</v>
      </c>
    </row>
    <row r="85" spans="1:52" ht="28" customHeight="1" thickBot="1" x14ac:dyDescent="0.25">
      <c r="A85" s="130"/>
      <c r="B85" s="68"/>
      <c r="C85" s="105" t="str">
        <f>IF(B85="","",DATEDIF(B85,$BF$32,"y"))</f>
        <v/>
      </c>
      <c r="D85" s="149" t="s">
        <v>78</v>
      </c>
      <c r="E85" s="150"/>
      <c r="F85" s="151"/>
      <c r="G85" s="146"/>
      <c r="H85" s="147"/>
      <c r="I85" s="147"/>
      <c r="J85" s="147"/>
      <c r="K85" s="148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155"/>
      <c r="AR85" s="155"/>
      <c r="AS85" s="157"/>
      <c r="AT85" s="165"/>
      <c r="AU85" s="161"/>
      <c r="AV85" s="153"/>
      <c r="AW85" s="119"/>
      <c r="AX85" s="124"/>
      <c r="AY85" s="124"/>
      <c r="AZ85" s="116"/>
    </row>
    <row r="86" spans="1:52" ht="28" customHeight="1" x14ac:dyDescent="0.2">
      <c r="A86" s="129">
        <v>40</v>
      </c>
      <c r="B86" s="131"/>
      <c r="C86" s="132"/>
      <c r="D86" s="3"/>
      <c r="E86" s="3"/>
      <c r="F86" s="3"/>
      <c r="G86" s="3"/>
      <c r="H86" s="3"/>
      <c r="I86" s="3"/>
      <c r="J86" s="3"/>
      <c r="K86" s="78" t="str">
        <f>IF(COUNTA(D86:J86)=0,"",COUNTA(D86:J86))</f>
        <v/>
      </c>
      <c r="L86" s="63" t="str">
        <f t="shared" ref="L86:AP86" si="233">IF(L$7="","",IF( HLOOKUP(L$7,$D$7:$J$219,2*$A86,FALSE)="","","○"))</f>
        <v/>
      </c>
      <c r="M86" s="63" t="str">
        <f t="shared" si="233"/>
        <v/>
      </c>
      <c r="N86" s="63" t="str">
        <f t="shared" si="233"/>
        <v/>
      </c>
      <c r="O86" s="63" t="str">
        <f t="shared" si="233"/>
        <v/>
      </c>
      <c r="P86" s="63" t="str">
        <f t="shared" si="233"/>
        <v/>
      </c>
      <c r="Q86" s="63" t="str">
        <f t="shared" si="233"/>
        <v/>
      </c>
      <c r="R86" s="63" t="str">
        <f t="shared" si="233"/>
        <v/>
      </c>
      <c r="S86" s="73" t="str">
        <f t="shared" si="233"/>
        <v/>
      </c>
      <c r="T86" s="73" t="str">
        <f t="shared" si="233"/>
        <v/>
      </c>
      <c r="U86" s="73" t="str">
        <f t="shared" si="233"/>
        <v/>
      </c>
      <c r="V86" s="73" t="str">
        <f t="shared" si="233"/>
        <v/>
      </c>
      <c r="W86" s="73" t="str">
        <f t="shared" si="233"/>
        <v/>
      </c>
      <c r="X86" s="73" t="str">
        <f t="shared" si="233"/>
        <v/>
      </c>
      <c r="Y86" s="73" t="str">
        <f t="shared" si="233"/>
        <v/>
      </c>
      <c r="Z86" s="63" t="str">
        <f t="shared" si="233"/>
        <v/>
      </c>
      <c r="AA86" s="63" t="str">
        <f t="shared" si="233"/>
        <v/>
      </c>
      <c r="AB86" s="63" t="str">
        <f t="shared" si="233"/>
        <v/>
      </c>
      <c r="AC86" s="63" t="str">
        <f t="shared" si="233"/>
        <v/>
      </c>
      <c r="AD86" s="63" t="str">
        <f t="shared" si="233"/>
        <v/>
      </c>
      <c r="AE86" s="63" t="str">
        <f t="shared" si="233"/>
        <v/>
      </c>
      <c r="AF86" s="63" t="str">
        <f t="shared" si="233"/>
        <v/>
      </c>
      <c r="AG86" s="73" t="str">
        <f t="shared" si="233"/>
        <v/>
      </c>
      <c r="AH86" s="73" t="str">
        <f t="shared" si="233"/>
        <v/>
      </c>
      <c r="AI86" s="73" t="str">
        <f t="shared" si="233"/>
        <v/>
      </c>
      <c r="AJ86" s="73" t="str">
        <f t="shared" si="233"/>
        <v/>
      </c>
      <c r="AK86" s="73" t="str">
        <f t="shared" si="233"/>
        <v/>
      </c>
      <c r="AL86" s="73" t="str">
        <f t="shared" si="233"/>
        <v/>
      </c>
      <c r="AM86" s="73" t="str">
        <f t="shared" si="233"/>
        <v/>
      </c>
      <c r="AN86" s="63" t="str">
        <f t="shared" si="233"/>
        <v/>
      </c>
      <c r="AO86" s="63" t="str">
        <f t="shared" si="233"/>
        <v/>
      </c>
      <c r="AP86" s="63" t="str">
        <f t="shared" si="233"/>
        <v/>
      </c>
      <c r="AQ86" s="154">
        <f>COUNTA(L87:AP87)</f>
        <v>0</v>
      </c>
      <c r="AR86" s="154">
        <f t="shared" ref="AR86" si="234">COUNTIF(L87:AP87,"/")*$BF$9</f>
        <v>0</v>
      </c>
      <c r="AS86" s="156">
        <f t="shared" ref="AS86" si="235">AQ86*AS$2</f>
        <v>0</v>
      </c>
      <c r="AT86" s="164"/>
      <c r="AU86" s="160"/>
      <c r="AV86" s="152">
        <f t="shared" ref="AV86" si="236">AR86+AS86</f>
        <v>0</v>
      </c>
      <c r="AW86" s="122">
        <f t="shared" ref="AW86:AY86" si="237">AW84+AQ86</f>
        <v>0</v>
      </c>
      <c r="AX86" s="123">
        <f t="shared" si="237"/>
        <v>0</v>
      </c>
      <c r="AY86" s="123">
        <f t="shared" si="237"/>
        <v>0</v>
      </c>
      <c r="AZ86" s="115">
        <f t="shared" ref="AZ86" si="238">AZ84+AV86</f>
        <v>0</v>
      </c>
    </row>
    <row r="87" spans="1:52" ht="28" customHeight="1" thickBot="1" x14ac:dyDescent="0.25">
      <c r="A87" s="130"/>
      <c r="B87" s="68"/>
      <c r="C87" s="105" t="str">
        <f>IF(B87="","",DATEDIF(B87,$BF$32,"y"))</f>
        <v/>
      </c>
      <c r="D87" s="149" t="s">
        <v>78</v>
      </c>
      <c r="E87" s="150"/>
      <c r="F87" s="151"/>
      <c r="G87" s="146"/>
      <c r="H87" s="147"/>
      <c r="I87" s="147"/>
      <c r="J87" s="147"/>
      <c r="K87" s="148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155"/>
      <c r="AR87" s="155"/>
      <c r="AS87" s="157"/>
      <c r="AT87" s="165"/>
      <c r="AU87" s="161"/>
      <c r="AV87" s="153"/>
      <c r="AW87" s="119"/>
      <c r="AX87" s="124"/>
      <c r="AY87" s="124"/>
      <c r="AZ87" s="116"/>
    </row>
    <row r="88" spans="1:52" ht="28" customHeight="1" x14ac:dyDescent="0.2">
      <c r="A88" s="129">
        <v>41</v>
      </c>
      <c r="B88" s="131"/>
      <c r="C88" s="132"/>
      <c r="D88" s="3"/>
      <c r="E88" s="3"/>
      <c r="F88" s="3"/>
      <c r="G88" s="3"/>
      <c r="H88" s="3"/>
      <c r="I88" s="3"/>
      <c r="J88" s="3"/>
      <c r="K88" s="78" t="str">
        <f>IF(COUNTA(D88:J88)=0,"",COUNTA(D88:J88))</f>
        <v/>
      </c>
      <c r="L88" s="63" t="str">
        <f t="shared" ref="L88:AP88" si="239">IF(L$7="","",IF( HLOOKUP(L$7,$D$7:$J$219,2*$A88,FALSE)="","","○"))</f>
        <v/>
      </c>
      <c r="M88" s="63" t="str">
        <f t="shared" si="239"/>
        <v/>
      </c>
      <c r="N88" s="63" t="str">
        <f t="shared" si="239"/>
        <v/>
      </c>
      <c r="O88" s="63" t="str">
        <f t="shared" si="239"/>
        <v/>
      </c>
      <c r="P88" s="63" t="str">
        <f t="shared" si="239"/>
        <v/>
      </c>
      <c r="Q88" s="63" t="str">
        <f t="shared" si="239"/>
        <v/>
      </c>
      <c r="R88" s="63" t="str">
        <f t="shared" si="239"/>
        <v/>
      </c>
      <c r="S88" s="73" t="str">
        <f t="shared" si="239"/>
        <v/>
      </c>
      <c r="T88" s="73" t="str">
        <f t="shared" si="239"/>
        <v/>
      </c>
      <c r="U88" s="73" t="str">
        <f t="shared" si="239"/>
        <v/>
      </c>
      <c r="V88" s="73" t="str">
        <f t="shared" si="239"/>
        <v/>
      </c>
      <c r="W88" s="73" t="str">
        <f t="shared" si="239"/>
        <v/>
      </c>
      <c r="X88" s="73" t="str">
        <f t="shared" si="239"/>
        <v/>
      </c>
      <c r="Y88" s="73" t="str">
        <f t="shared" si="239"/>
        <v/>
      </c>
      <c r="Z88" s="63" t="str">
        <f t="shared" si="239"/>
        <v/>
      </c>
      <c r="AA88" s="63" t="str">
        <f t="shared" si="239"/>
        <v/>
      </c>
      <c r="AB88" s="63" t="str">
        <f t="shared" si="239"/>
        <v/>
      </c>
      <c r="AC88" s="63" t="str">
        <f t="shared" si="239"/>
        <v/>
      </c>
      <c r="AD88" s="63" t="str">
        <f t="shared" si="239"/>
        <v/>
      </c>
      <c r="AE88" s="63" t="str">
        <f t="shared" si="239"/>
        <v/>
      </c>
      <c r="AF88" s="63" t="str">
        <f t="shared" si="239"/>
        <v/>
      </c>
      <c r="AG88" s="73" t="str">
        <f t="shared" si="239"/>
        <v/>
      </c>
      <c r="AH88" s="73" t="str">
        <f t="shared" si="239"/>
        <v/>
      </c>
      <c r="AI88" s="73" t="str">
        <f t="shared" si="239"/>
        <v/>
      </c>
      <c r="AJ88" s="73" t="str">
        <f t="shared" si="239"/>
        <v/>
      </c>
      <c r="AK88" s="73" t="str">
        <f t="shared" si="239"/>
        <v/>
      </c>
      <c r="AL88" s="73" t="str">
        <f t="shared" si="239"/>
        <v/>
      </c>
      <c r="AM88" s="73" t="str">
        <f t="shared" si="239"/>
        <v/>
      </c>
      <c r="AN88" s="63" t="str">
        <f t="shared" si="239"/>
        <v/>
      </c>
      <c r="AO88" s="63" t="str">
        <f t="shared" si="239"/>
        <v/>
      </c>
      <c r="AP88" s="63" t="str">
        <f t="shared" si="239"/>
        <v/>
      </c>
      <c r="AQ88" s="154">
        <f>COUNTA(L89:AP89)</f>
        <v>0</v>
      </c>
      <c r="AR88" s="154">
        <f t="shared" ref="AR88" si="240">COUNTIF(L89:AP89,"/")*$BF$9</f>
        <v>0</v>
      </c>
      <c r="AS88" s="156">
        <f t="shared" ref="AS88" si="241">AQ88*AS$2</f>
        <v>0</v>
      </c>
      <c r="AT88" s="164"/>
      <c r="AU88" s="160"/>
      <c r="AV88" s="152">
        <f t="shared" ref="AV88" si="242">AR88+AS88</f>
        <v>0</v>
      </c>
      <c r="AW88" s="122">
        <f t="shared" ref="AW88:AY88" si="243">AW86+AQ88</f>
        <v>0</v>
      </c>
      <c r="AX88" s="123">
        <f t="shared" si="243"/>
        <v>0</v>
      </c>
      <c r="AY88" s="123">
        <f t="shared" si="243"/>
        <v>0</v>
      </c>
      <c r="AZ88" s="115">
        <f t="shared" ref="AZ88" si="244">AZ86+AV88</f>
        <v>0</v>
      </c>
    </row>
    <row r="89" spans="1:52" ht="28" customHeight="1" thickBot="1" x14ac:dyDescent="0.25">
      <c r="A89" s="130"/>
      <c r="B89" s="68"/>
      <c r="C89" s="105" t="str">
        <f>IF(B89="","",DATEDIF(B89,$BF$32,"y"))</f>
        <v/>
      </c>
      <c r="D89" s="149" t="s">
        <v>78</v>
      </c>
      <c r="E89" s="150"/>
      <c r="F89" s="151"/>
      <c r="G89" s="146"/>
      <c r="H89" s="147"/>
      <c r="I89" s="147"/>
      <c r="J89" s="147"/>
      <c r="K89" s="148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155"/>
      <c r="AR89" s="155"/>
      <c r="AS89" s="157"/>
      <c r="AT89" s="165"/>
      <c r="AU89" s="161"/>
      <c r="AV89" s="153"/>
      <c r="AW89" s="119"/>
      <c r="AX89" s="124"/>
      <c r="AY89" s="124"/>
      <c r="AZ89" s="116"/>
    </row>
    <row r="90" spans="1:52" ht="28" customHeight="1" x14ac:dyDescent="0.2">
      <c r="A90" s="129">
        <v>42</v>
      </c>
      <c r="B90" s="131"/>
      <c r="C90" s="132"/>
      <c r="D90" s="3"/>
      <c r="E90" s="3"/>
      <c r="F90" s="3"/>
      <c r="G90" s="3"/>
      <c r="H90" s="3"/>
      <c r="I90" s="3"/>
      <c r="J90" s="3"/>
      <c r="K90" s="78" t="str">
        <f>IF(COUNTA(D90:J90)=0,"",COUNTA(D90:J90))</f>
        <v/>
      </c>
      <c r="L90" s="63" t="str">
        <f t="shared" ref="L90:AP90" si="245">IF(L$7="","",IF( HLOOKUP(L$7,$D$7:$J$219,2*$A90,FALSE)="","","○"))</f>
        <v/>
      </c>
      <c r="M90" s="63" t="str">
        <f t="shared" si="245"/>
        <v/>
      </c>
      <c r="N90" s="63" t="str">
        <f t="shared" si="245"/>
        <v/>
      </c>
      <c r="O90" s="63" t="str">
        <f t="shared" si="245"/>
        <v/>
      </c>
      <c r="P90" s="63" t="str">
        <f t="shared" si="245"/>
        <v/>
      </c>
      <c r="Q90" s="63" t="str">
        <f t="shared" si="245"/>
        <v/>
      </c>
      <c r="R90" s="63" t="str">
        <f t="shared" si="245"/>
        <v/>
      </c>
      <c r="S90" s="73" t="str">
        <f t="shared" si="245"/>
        <v/>
      </c>
      <c r="T90" s="73" t="str">
        <f t="shared" si="245"/>
        <v/>
      </c>
      <c r="U90" s="73" t="str">
        <f t="shared" si="245"/>
        <v/>
      </c>
      <c r="V90" s="73" t="str">
        <f t="shared" si="245"/>
        <v/>
      </c>
      <c r="W90" s="73" t="str">
        <f t="shared" si="245"/>
        <v/>
      </c>
      <c r="X90" s="73" t="str">
        <f t="shared" si="245"/>
        <v/>
      </c>
      <c r="Y90" s="73" t="str">
        <f t="shared" si="245"/>
        <v/>
      </c>
      <c r="Z90" s="63" t="str">
        <f t="shared" si="245"/>
        <v/>
      </c>
      <c r="AA90" s="63" t="str">
        <f t="shared" si="245"/>
        <v/>
      </c>
      <c r="AB90" s="63" t="str">
        <f t="shared" si="245"/>
        <v/>
      </c>
      <c r="AC90" s="63" t="str">
        <f t="shared" si="245"/>
        <v/>
      </c>
      <c r="AD90" s="63" t="str">
        <f t="shared" si="245"/>
        <v/>
      </c>
      <c r="AE90" s="63" t="str">
        <f t="shared" si="245"/>
        <v/>
      </c>
      <c r="AF90" s="63" t="str">
        <f t="shared" si="245"/>
        <v/>
      </c>
      <c r="AG90" s="73" t="str">
        <f t="shared" si="245"/>
        <v/>
      </c>
      <c r="AH90" s="73" t="str">
        <f t="shared" si="245"/>
        <v/>
      </c>
      <c r="AI90" s="73" t="str">
        <f t="shared" si="245"/>
        <v/>
      </c>
      <c r="AJ90" s="73" t="str">
        <f t="shared" si="245"/>
        <v/>
      </c>
      <c r="AK90" s="73" t="str">
        <f t="shared" si="245"/>
        <v/>
      </c>
      <c r="AL90" s="73" t="str">
        <f t="shared" si="245"/>
        <v/>
      </c>
      <c r="AM90" s="73" t="str">
        <f t="shared" si="245"/>
        <v/>
      </c>
      <c r="AN90" s="63" t="str">
        <f t="shared" si="245"/>
        <v/>
      </c>
      <c r="AO90" s="63" t="str">
        <f t="shared" si="245"/>
        <v/>
      </c>
      <c r="AP90" s="63" t="str">
        <f t="shared" si="245"/>
        <v/>
      </c>
      <c r="AQ90" s="154">
        <f>COUNTA(L91:AP91)</f>
        <v>0</v>
      </c>
      <c r="AR90" s="154">
        <f t="shared" ref="AR90" si="246">COUNTIF(L91:AP91,"/")*$BF$9</f>
        <v>0</v>
      </c>
      <c r="AS90" s="156">
        <f t="shared" ref="AS90" si="247">AQ90*AS$2</f>
        <v>0</v>
      </c>
      <c r="AT90" s="164"/>
      <c r="AU90" s="160"/>
      <c r="AV90" s="152">
        <f t="shared" ref="AV90" si="248">AR90+AS90</f>
        <v>0</v>
      </c>
      <c r="AW90" s="122">
        <f t="shared" ref="AW90:AY90" si="249">AW88+AQ90</f>
        <v>0</v>
      </c>
      <c r="AX90" s="123">
        <f t="shared" si="249"/>
        <v>0</v>
      </c>
      <c r="AY90" s="123">
        <f t="shared" si="249"/>
        <v>0</v>
      </c>
      <c r="AZ90" s="115">
        <f t="shared" ref="AZ90" si="250">AZ88+AV90</f>
        <v>0</v>
      </c>
    </row>
    <row r="91" spans="1:52" ht="28" customHeight="1" thickBot="1" x14ac:dyDescent="0.25">
      <c r="A91" s="130"/>
      <c r="B91" s="68"/>
      <c r="C91" s="105" t="str">
        <f>IF(B91="","",DATEDIF(B91,#REF!,"y"))</f>
        <v/>
      </c>
      <c r="D91" s="149" t="s">
        <v>78</v>
      </c>
      <c r="E91" s="150"/>
      <c r="F91" s="151"/>
      <c r="G91" s="146"/>
      <c r="H91" s="147"/>
      <c r="I91" s="147"/>
      <c r="J91" s="147"/>
      <c r="K91" s="148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155"/>
      <c r="AR91" s="155"/>
      <c r="AS91" s="157"/>
      <c r="AT91" s="165"/>
      <c r="AU91" s="161"/>
      <c r="AV91" s="153"/>
      <c r="AW91" s="119"/>
      <c r="AX91" s="124"/>
      <c r="AY91" s="124"/>
      <c r="AZ91" s="116"/>
    </row>
    <row r="92" spans="1:52" ht="28" customHeight="1" x14ac:dyDescent="0.2">
      <c r="A92" s="129">
        <v>43</v>
      </c>
      <c r="B92" s="131"/>
      <c r="C92" s="132"/>
      <c r="D92" s="3"/>
      <c r="E92" s="3"/>
      <c r="F92" s="3"/>
      <c r="G92" s="4"/>
      <c r="H92" s="4"/>
      <c r="I92" s="4"/>
      <c r="J92" s="4"/>
      <c r="K92" s="79" t="str">
        <f>IF(COUNTA(D92:J92)=0,"",COUNTA(D92:J92))</f>
        <v/>
      </c>
      <c r="L92" s="63" t="str">
        <f t="shared" ref="L92:AP92" si="251">IF(L$7="","",IF( HLOOKUP(L$7,$D$7:$J$219,2*$A92,FALSE)="","","○"))</f>
        <v/>
      </c>
      <c r="M92" s="63" t="str">
        <f t="shared" si="251"/>
        <v/>
      </c>
      <c r="N92" s="63" t="str">
        <f t="shared" si="251"/>
        <v/>
      </c>
      <c r="O92" s="63" t="str">
        <f t="shared" si="251"/>
        <v/>
      </c>
      <c r="P92" s="63" t="str">
        <f t="shared" si="251"/>
        <v/>
      </c>
      <c r="Q92" s="63" t="str">
        <f t="shared" si="251"/>
        <v/>
      </c>
      <c r="R92" s="63" t="str">
        <f t="shared" si="251"/>
        <v/>
      </c>
      <c r="S92" s="73" t="str">
        <f t="shared" si="251"/>
        <v/>
      </c>
      <c r="T92" s="73" t="str">
        <f t="shared" si="251"/>
        <v/>
      </c>
      <c r="U92" s="73" t="str">
        <f t="shared" si="251"/>
        <v/>
      </c>
      <c r="V92" s="73" t="str">
        <f t="shared" si="251"/>
        <v/>
      </c>
      <c r="W92" s="73" t="str">
        <f t="shared" si="251"/>
        <v/>
      </c>
      <c r="X92" s="73" t="str">
        <f t="shared" si="251"/>
        <v/>
      </c>
      <c r="Y92" s="73" t="str">
        <f t="shared" si="251"/>
        <v/>
      </c>
      <c r="Z92" s="63" t="str">
        <f t="shared" si="251"/>
        <v/>
      </c>
      <c r="AA92" s="63" t="str">
        <f t="shared" si="251"/>
        <v/>
      </c>
      <c r="AB92" s="63" t="str">
        <f t="shared" si="251"/>
        <v/>
      </c>
      <c r="AC92" s="63" t="str">
        <f t="shared" si="251"/>
        <v/>
      </c>
      <c r="AD92" s="63" t="str">
        <f t="shared" si="251"/>
        <v/>
      </c>
      <c r="AE92" s="63" t="str">
        <f t="shared" si="251"/>
        <v/>
      </c>
      <c r="AF92" s="63" t="str">
        <f t="shared" si="251"/>
        <v/>
      </c>
      <c r="AG92" s="73" t="str">
        <f t="shared" si="251"/>
        <v/>
      </c>
      <c r="AH92" s="73" t="str">
        <f t="shared" si="251"/>
        <v/>
      </c>
      <c r="AI92" s="73" t="str">
        <f t="shared" si="251"/>
        <v/>
      </c>
      <c r="AJ92" s="73" t="str">
        <f t="shared" si="251"/>
        <v/>
      </c>
      <c r="AK92" s="73" t="str">
        <f t="shared" si="251"/>
        <v/>
      </c>
      <c r="AL92" s="73" t="str">
        <f t="shared" si="251"/>
        <v/>
      </c>
      <c r="AM92" s="73" t="str">
        <f t="shared" si="251"/>
        <v/>
      </c>
      <c r="AN92" s="63" t="str">
        <f t="shared" si="251"/>
        <v/>
      </c>
      <c r="AO92" s="63" t="str">
        <f t="shared" si="251"/>
        <v/>
      </c>
      <c r="AP92" s="63" t="str">
        <f t="shared" si="251"/>
        <v/>
      </c>
      <c r="AQ92" s="154">
        <f>COUNTA(L93:AP93)</f>
        <v>0</v>
      </c>
      <c r="AR92" s="154">
        <f t="shared" ref="AR92" si="252">COUNTIF(L93:AP93,"/")*$BF$9</f>
        <v>0</v>
      </c>
      <c r="AS92" s="156">
        <f t="shared" ref="AS92" si="253">AQ92*AS$2</f>
        <v>0</v>
      </c>
      <c r="AT92" s="164"/>
      <c r="AU92" s="160"/>
      <c r="AV92" s="152">
        <f t="shared" ref="AV92" si="254">AR92+AS92</f>
        <v>0</v>
      </c>
      <c r="AW92" s="122">
        <f t="shared" ref="AW92:AY92" si="255">AW90+AQ92</f>
        <v>0</v>
      </c>
      <c r="AX92" s="123">
        <f t="shared" si="255"/>
        <v>0</v>
      </c>
      <c r="AY92" s="123">
        <f t="shared" si="255"/>
        <v>0</v>
      </c>
      <c r="AZ92" s="115">
        <f t="shared" ref="AZ92" si="256">AZ90+AV92</f>
        <v>0</v>
      </c>
    </row>
    <row r="93" spans="1:52" ht="28" customHeight="1" thickBot="1" x14ac:dyDescent="0.25">
      <c r="A93" s="130"/>
      <c r="B93" s="68"/>
      <c r="C93" s="105" t="str">
        <f>IF(B93="","",DATEDIF(B93,#REF!,"y"))</f>
        <v/>
      </c>
      <c r="D93" s="149" t="s">
        <v>78</v>
      </c>
      <c r="E93" s="150"/>
      <c r="F93" s="151"/>
      <c r="G93" s="146"/>
      <c r="H93" s="147"/>
      <c r="I93" s="147"/>
      <c r="J93" s="147"/>
      <c r="K93" s="148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155"/>
      <c r="AR93" s="155"/>
      <c r="AS93" s="157"/>
      <c r="AT93" s="165"/>
      <c r="AU93" s="161"/>
      <c r="AV93" s="153"/>
      <c r="AW93" s="119"/>
      <c r="AX93" s="124"/>
      <c r="AY93" s="124"/>
      <c r="AZ93" s="116"/>
    </row>
    <row r="94" spans="1:52" ht="28" customHeight="1" x14ac:dyDescent="0.2">
      <c r="A94" s="129">
        <v>44</v>
      </c>
      <c r="B94" s="131"/>
      <c r="C94" s="132"/>
      <c r="D94" s="3"/>
      <c r="E94" s="3"/>
      <c r="F94" s="3"/>
      <c r="G94" s="3"/>
      <c r="H94" s="3"/>
      <c r="I94" s="3"/>
      <c r="J94" s="3"/>
      <c r="K94" s="78" t="str">
        <f>IF(COUNTA(D94:J94)=0,"",COUNTA(D94:J94))</f>
        <v/>
      </c>
      <c r="L94" s="63" t="str">
        <f t="shared" ref="L94:AP94" si="257">IF(L$7="","",IF( HLOOKUP(L$7,$D$7:$J$219,2*$A94,FALSE)="","","○"))</f>
        <v/>
      </c>
      <c r="M94" s="63" t="str">
        <f t="shared" si="257"/>
        <v/>
      </c>
      <c r="N94" s="63" t="str">
        <f t="shared" si="257"/>
        <v/>
      </c>
      <c r="O94" s="63" t="str">
        <f t="shared" si="257"/>
        <v/>
      </c>
      <c r="P94" s="63" t="str">
        <f t="shared" si="257"/>
        <v/>
      </c>
      <c r="Q94" s="63" t="str">
        <f t="shared" si="257"/>
        <v/>
      </c>
      <c r="R94" s="63" t="str">
        <f t="shared" si="257"/>
        <v/>
      </c>
      <c r="S94" s="73" t="str">
        <f t="shared" si="257"/>
        <v/>
      </c>
      <c r="T94" s="73" t="str">
        <f t="shared" si="257"/>
        <v/>
      </c>
      <c r="U94" s="73" t="str">
        <f t="shared" si="257"/>
        <v/>
      </c>
      <c r="V94" s="73" t="str">
        <f t="shared" si="257"/>
        <v/>
      </c>
      <c r="W94" s="73" t="str">
        <f t="shared" si="257"/>
        <v/>
      </c>
      <c r="X94" s="73" t="str">
        <f t="shared" si="257"/>
        <v/>
      </c>
      <c r="Y94" s="73" t="str">
        <f t="shared" si="257"/>
        <v/>
      </c>
      <c r="Z94" s="63" t="str">
        <f t="shared" si="257"/>
        <v/>
      </c>
      <c r="AA94" s="63" t="str">
        <f t="shared" si="257"/>
        <v/>
      </c>
      <c r="AB94" s="63" t="str">
        <f t="shared" si="257"/>
        <v/>
      </c>
      <c r="AC94" s="63" t="str">
        <f t="shared" si="257"/>
        <v/>
      </c>
      <c r="AD94" s="63" t="str">
        <f t="shared" si="257"/>
        <v/>
      </c>
      <c r="AE94" s="63" t="str">
        <f t="shared" si="257"/>
        <v/>
      </c>
      <c r="AF94" s="63" t="str">
        <f t="shared" si="257"/>
        <v/>
      </c>
      <c r="AG94" s="73" t="str">
        <f t="shared" si="257"/>
        <v/>
      </c>
      <c r="AH94" s="73" t="str">
        <f t="shared" si="257"/>
        <v/>
      </c>
      <c r="AI94" s="73" t="str">
        <f t="shared" si="257"/>
        <v/>
      </c>
      <c r="AJ94" s="73" t="str">
        <f t="shared" si="257"/>
        <v/>
      </c>
      <c r="AK94" s="73" t="str">
        <f t="shared" si="257"/>
        <v/>
      </c>
      <c r="AL94" s="73" t="str">
        <f t="shared" si="257"/>
        <v/>
      </c>
      <c r="AM94" s="73" t="str">
        <f t="shared" si="257"/>
        <v/>
      </c>
      <c r="AN94" s="63" t="str">
        <f t="shared" si="257"/>
        <v/>
      </c>
      <c r="AO94" s="63" t="str">
        <f t="shared" si="257"/>
        <v/>
      </c>
      <c r="AP94" s="63" t="str">
        <f t="shared" si="257"/>
        <v/>
      </c>
      <c r="AQ94" s="154">
        <f>COUNTA(L95:AP95)</f>
        <v>0</v>
      </c>
      <c r="AR94" s="154">
        <f t="shared" ref="AR94" si="258">COUNTIF(L95:AP95,"/")*$BF$9</f>
        <v>0</v>
      </c>
      <c r="AS94" s="156">
        <f t="shared" ref="AS94" si="259">AQ94*AS$2</f>
        <v>0</v>
      </c>
      <c r="AT94" s="164"/>
      <c r="AU94" s="160"/>
      <c r="AV94" s="152">
        <f t="shared" ref="AV94" si="260">AR94+AS94</f>
        <v>0</v>
      </c>
      <c r="AW94" s="122">
        <f t="shared" ref="AW94:AY94" si="261">AW92+AQ94</f>
        <v>0</v>
      </c>
      <c r="AX94" s="123">
        <f t="shared" si="261"/>
        <v>0</v>
      </c>
      <c r="AY94" s="123">
        <f t="shared" si="261"/>
        <v>0</v>
      </c>
      <c r="AZ94" s="115">
        <f t="shared" ref="AZ94" si="262">AZ92+AV94</f>
        <v>0</v>
      </c>
    </row>
    <row r="95" spans="1:52" ht="28" customHeight="1" thickBot="1" x14ac:dyDescent="0.25">
      <c r="A95" s="130"/>
      <c r="B95" s="68"/>
      <c r="C95" s="105" t="str">
        <f>IF(B95="","",DATEDIF(B95,#REF!,"y"))</f>
        <v/>
      </c>
      <c r="D95" s="149" t="s">
        <v>78</v>
      </c>
      <c r="E95" s="150"/>
      <c r="F95" s="151"/>
      <c r="G95" s="146"/>
      <c r="H95" s="147"/>
      <c r="I95" s="147"/>
      <c r="J95" s="147"/>
      <c r="K95" s="148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155"/>
      <c r="AR95" s="155"/>
      <c r="AS95" s="157"/>
      <c r="AT95" s="165"/>
      <c r="AU95" s="161"/>
      <c r="AV95" s="153"/>
      <c r="AW95" s="119"/>
      <c r="AX95" s="124"/>
      <c r="AY95" s="124"/>
      <c r="AZ95" s="116"/>
    </row>
    <row r="96" spans="1:52" ht="28" customHeight="1" x14ac:dyDescent="0.2">
      <c r="A96" s="129">
        <v>45</v>
      </c>
      <c r="B96" s="131"/>
      <c r="C96" s="132"/>
      <c r="D96" s="3"/>
      <c r="E96" s="3"/>
      <c r="F96" s="3"/>
      <c r="G96" s="3"/>
      <c r="H96" s="3"/>
      <c r="I96" s="3"/>
      <c r="J96" s="3"/>
      <c r="K96" s="78" t="str">
        <f>IF(COUNTA(D96:J96)=0,"",COUNTA(D96:J96))</f>
        <v/>
      </c>
      <c r="L96" s="63" t="str">
        <f t="shared" ref="L96:AP96" si="263">IF(L$7="","",IF( HLOOKUP(L$7,$D$7:$J$219,2*$A96,FALSE)="","","○"))</f>
        <v/>
      </c>
      <c r="M96" s="63" t="str">
        <f t="shared" si="263"/>
        <v/>
      </c>
      <c r="N96" s="63" t="str">
        <f t="shared" si="263"/>
        <v/>
      </c>
      <c r="O96" s="63" t="str">
        <f t="shared" si="263"/>
        <v/>
      </c>
      <c r="P96" s="63" t="str">
        <f t="shared" si="263"/>
        <v/>
      </c>
      <c r="Q96" s="63" t="str">
        <f t="shared" si="263"/>
        <v/>
      </c>
      <c r="R96" s="63" t="str">
        <f t="shared" si="263"/>
        <v/>
      </c>
      <c r="S96" s="73" t="str">
        <f t="shared" si="263"/>
        <v/>
      </c>
      <c r="T96" s="73" t="str">
        <f t="shared" si="263"/>
        <v/>
      </c>
      <c r="U96" s="73" t="str">
        <f t="shared" si="263"/>
        <v/>
      </c>
      <c r="V96" s="73" t="str">
        <f t="shared" si="263"/>
        <v/>
      </c>
      <c r="W96" s="73" t="str">
        <f t="shared" si="263"/>
        <v/>
      </c>
      <c r="X96" s="73" t="str">
        <f t="shared" si="263"/>
        <v/>
      </c>
      <c r="Y96" s="73" t="str">
        <f t="shared" si="263"/>
        <v/>
      </c>
      <c r="Z96" s="63" t="str">
        <f t="shared" si="263"/>
        <v/>
      </c>
      <c r="AA96" s="63" t="str">
        <f t="shared" si="263"/>
        <v/>
      </c>
      <c r="AB96" s="63" t="str">
        <f t="shared" si="263"/>
        <v/>
      </c>
      <c r="AC96" s="63" t="str">
        <f t="shared" si="263"/>
        <v/>
      </c>
      <c r="AD96" s="63" t="str">
        <f t="shared" si="263"/>
        <v/>
      </c>
      <c r="AE96" s="63" t="str">
        <f t="shared" si="263"/>
        <v/>
      </c>
      <c r="AF96" s="63" t="str">
        <f t="shared" si="263"/>
        <v/>
      </c>
      <c r="AG96" s="73" t="str">
        <f t="shared" si="263"/>
        <v/>
      </c>
      <c r="AH96" s="73" t="str">
        <f t="shared" si="263"/>
        <v/>
      </c>
      <c r="AI96" s="73" t="str">
        <f t="shared" si="263"/>
        <v/>
      </c>
      <c r="AJ96" s="73" t="str">
        <f t="shared" si="263"/>
        <v/>
      </c>
      <c r="AK96" s="73" t="str">
        <f t="shared" si="263"/>
        <v/>
      </c>
      <c r="AL96" s="73" t="str">
        <f t="shared" si="263"/>
        <v/>
      </c>
      <c r="AM96" s="73" t="str">
        <f t="shared" si="263"/>
        <v/>
      </c>
      <c r="AN96" s="63" t="str">
        <f t="shared" si="263"/>
        <v/>
      </c>
      <c r="AO96" s="63" t="str">
        <f t="shared" si="263"/>
        <v/>
      </c>
      <c r="AP96" s="63" t="str">
        <f t="shared" si="263"/>
        <v/>
      </c>
      <c r="AQ96" s="154">
        <f>COUNTA(L97:AP97)</f>
        <v>0</v>
      </c>
      <c r="AR96" s="154">
        <f t="shared" ref="AR96" si="264">COUNTIF(L97:AP97,"/")*$BF$9</f>
        <v>0</v>
      </c>
      <c r="AS96" s="156">
        <f t="shared" ref="AS96" si="265">AQ96*AS$2</f>
        <v>0</v>
      </c>
      <c r="AT96" s="164"/>
      <c r="AU96" s="160"/>
      <c r="AV96" s="152">
        <f t="shared" ref="AV96" si="266">AR96+AS96</f>
        <v>0</v>
      </c>
      <c r="AW96" s="122">
        <f t="shared" ref="AW96:AY96" si="267">AW94+AQ96</f>
        <v>0</v>
      </c>
      <c r="AX96" s="123">
        <f t="shared" si="267"/>
        <v>0</v>
      </c>
      <c r="AY96" s="123">
        <f t="shared" si="267"/>
        <v>0</v>
      </c>
      <c r="AZ96" s="115">
        <f t="shared" ref="AZ96" si="268">AZ94+AV96</f>
        <v>0</v>
      </c>
    </row>
    <row r="97" spans="1:52" ht="28" customHeight="1" thickBot="1" x14ac:dyDescent="0.25">
      <c r="A97" s="130"/>
      <c r="B97" s="68"/>
      <c r="C97" s="105" t="str">
        <f>IF(B97="","",DATEDIF(B97,#REF!,"y"))</f>
        <v/>
      </c>
      <c r="D97" s="149" t="s">
        <v>78</v>
      </c>
      <c r="E97" s="150"/>
      <c r="F97" s="151"/>
      <c r="G97" s="146"/>
      <c r="H97" s="147"/>
      <c r="I97" s="147"/>
      <c r="J97" s="147"/>
      <c r="K97" s="148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155"/>
      <c r="AR97" s="155"/>
      <c r="AS97" s="157"/>
      <c r="AT97" s="165"/>
      <c r="AU97" s="161"/>
      <c r="AV97" s="153"/>
      <c r="AW97" s="119"/>
      <c r="AX97" s="124"/>
      <c r="AY97" s="124"/>
      <c r="AZ97" s="116"/>
    </row>
    <row r="98" spans="1:52" ht="28" customHeight="1" x14ac:dyDescent="0.2">
      <c r="A98" s="129">
        <v>46</v>
      </c>
      <c r="B98" s="131"/>
      <c r="C98" s="132"/>
      <c r="D98" s="3"/>
      <c r="E98" s="3"/>
      <c r="F98" s="3"/>
      <c r="G98" s="3"/>
      <c r="H98" s="3"/>
      <c r="I98" s="3"/>
      <c r="J98" s="3"/>
      <c r="K98" s="78" t="str">
        <f>IF(COUNTA(D98:J98)=0,"",COUNTA(D98:J98))</f>
        <v/>
      </c>
      <c r="L98" s="63" t="str">
        <f t="shared" ref="L98:AP98" si="269">IF(L$7="","",IF( HLOOKUP(L$7,$D$7:$J$219,2*$A98,FALSE)="","","○"))</f>
        <v/>
      </c>
      <c r="M98" s="63" t="str">
        <f t="shared" si="269"/>
        <v/>
      </c>
      <c r="N98" s="63" t="str">
        <f t="shared" si="269"/>
        <v/>
      </c>
      <c r="O98" s="63" t="str">
        <f t="shared" si="269"/>
        <v/>
      </c>
      <c r="P98" s="63" t="str">
        <f t="shared" si="269"/>
        <v/>
      </c>
      <c r="Q98" s="63" t="str">
        <f t="shared" si="269"/>
        <v/>
      </c>
      <c r="R98" s="63" t="str">
        <f t="shared" si="269"/>
        <v/>
      </c>
      <c r="S98" s="73" t="str">
        <f t="shared" si="269"/>
        <v/>
      </c>
      <c r="T98" s="73" t="str">
        <f t="shared" si="269"/>
        <v/>
      </c>
      <c r="U98" s="73" t="str">
        <f t="shared" si="269"/>
        <v/>
      </c>
      <c r="V98" s="73" t="str">
        <f t="shared" si="269"/>
        <v/>
      </c>
      <c r="W98" s="73" t="str">
        <f t="shared" si="269"/>
        <v/>
      </c>
      <c r="X98" s="73" t="str">
        <f t="shared" si="269"/>
        <v/>
      </c>
      <c r="Y98" s="73" t="str">
        <f t="shared" si="269"/>
        <v/>
      </c>
      <c r="Z98" s="63" t="str">
        <f t="shared" si="269"/>
        <v/>
      </c>
      <c r="AA98" s="63" t="str">
        <f t="shared" si="269"/>
        <v/>
      </c>
      <c r="AB98" s="63" t="str">
        <f t="shared" si="269"/>
        <v/>
      </c>
      <c r="AC98" s="63" t="str">
        <f t="shared" si="269"/>
        <v/>
      </c>
      <c r="AD98" s="63" t="str">
        <f t="shared" si="269"/>
        <v/>
      </c>
      <c r="AE98" s="63" t="str">
        <f t="shared" si="269"/>
        <v/>
      </c>
      <c r="AF98" s="63" t="str">
        <f t="shared" si="269"/>
        <v/>
      </c>
      <c r="AG98" s="73" t="str">
        <f t="shared" si="269"/>
        <v/>
      </c>
      <c r="AH98" s="73" t="str">
        <f t="shared" si="269"/>
        <v/>
      </c>
      <c r="AI98" s="73" t="str">
        <f t="shared" si="269"/>
        <v/>
      </c>
      <c r="AJ98" s="73" t="str">
        <f t="shared" si="269"/>
        <v/>
      </c>
      <c r="AK98" s="73" t="str">
        <f t="shared" si="269"/>
        <v/>
      </c>
      <c r="AL98" s="73" t="str">
        <f t="shared" si="269"/>
        <v/>
      </c>
      <c r="AM98" s="73" t="str">
        <f t="shared" si="269"/>
        <v/>
      </c>
      <c r="AN98" s="63" t="str">
        <f t="shared" si="269"/>
        <v/>
      </c>
      <c r="AO98" s="63" t="str">
        <f t="shared" si="269"/>
        <v/>
      </c>
      <c r="AP98" s="63" t="str">
        <f t="shared" si="269"/>
        <v/>
      </c>
      <c r="AQ98" s="154">
        <f>COUNTA(L99:AP99)</f>
        <v>0</v>
      </c>
      <c r="AR98" s="154">
        <f t="shared" ref="AR98" si="270">COUNTIF(L99:AP99,"/")*$BF$9</f>
        <v>0</v>
      </c>
      <c r="AS98" s="156">
        <f t="shared" ref="AS98" si="271">AQ98*AS$2</f>
        <v>0</v>
      </c>
      <c r="AT98" s="164"/>
      <c r="AU98" s="160"/>
      <c r="AV98" s="152">
        <f t="shared" ref="AV98" si="272">AR98+AS98</f>
        <v>0</v>
      </c>
      <c r="AW98" s="122">
        <f t="shared" ref="AW98:AY98" si="273">AW96+AQ98</f>
        <v>0</v>
      </c>
      <c r="AX98" s="123">
        <f t="shared" si="273"/>
        <v>0</v>
      </c>
      <c r="AY98" s="123">
        <f t="shared" si="273"/>
        <v>0</v>
      </c>
      <c r="AZ98" s="115">
        <f t="shared" ref="AZ98" si="274">AZ96+AV98</f>
        <v>0</v>
      </c>
    </row>
    <row r="99" spans="1:52" ht="28" customHeight="1" thickBot="1" x14ac:dyDescent="0.25">
      <c r="A99" s="130"/>
      <c r="B99" s="68"/>
      <c r="C99" s="105" t="str">
        <f>IF(B99="","",DATEDIF(B99,#REF!,"y"))</f>
        <v/>
      </c>
      <c r="D99" s="149" t="s">
        <v>78</v>
      </c>
      <c r="E99" s="150"/>
      <c r="F99" s="151"/>
      <c r="G99" s="146"/>
      <c r="H99" s="147"/>
      <c r="I99" s="147"/>
      <c r="J99" s="147"/>
      <c r="K99" s="148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155"/>
      <c r="AR99" s="155"/>
      <c r="AS99" s="157"/>
      <c r="AT99" s="165"/>
      <c r="AU99" s="161"/>
      <c r="AV99" s="153"/>
      <c r="AW99" s="119"/>
      <c r="AX99" s="124"/>
      <c r="AY99" s="124"/>
      <c r="AZ99" s="116"/>
    </row>
    <row r="100" spans="1:52" ht="28" customHeight="1" x14ac:dyDescent="0.2">
      <c r="A100" s="129">
        <v>47</v>
      </c>
      <c r="B100" s="131"/>
      <c r="C100" s="132"/>
      <c r="D100" s="3"/>
      <c r="E100" s="3"/>
      <c r="F100" s="3"/>
      <c r="G100" s="3"/>
      <c r="H100" s="3"/>
      <c r="I100" s="3"/>
      <c r="J100" s="3"/>
      <c r="K100" s="78" t="str">
        <f>IF(COUNTA(D100:J100)=0,"",COUNTA(D100:J100))</f>
        <v/>
      </c>
      <c r="L100" s="63" t="str">
        <f t="shared" ref="L100:AP100" si="275">IF(L$7="","",IF( HLOOKUP(L$7,$D$7:$J$219,2*$A100,FALSE)="","","○"))</f>
        <v/>
      </c>
      <c r="M100" s="63" t="str">
        <f t="shared" si="275"/>
        <v/>
      </c>
      <c r="N100" s="63" t="str">
        <f t="shared" si="275"/>
        <v/>
      </c>
      <c r="O100" s="63" t="str">
        <f t="shared" si="275"/>
        <v/>
      </c>
      <c r="P100" s="63" t="str">
        <f t="shared" si="275"/>
        <v/>
      </c>
      <c r="Q100" s="63" t="str">
        <f t="shared" si="275"/>
        <v/>
      </c>
      <c r="R100" s="63" t="str">
        <f t="shared" si="275"/>
        <v/>
      </c>
      <c r="S100" s="73" t="str">
        <f t="shared" si="275"/>
        <v/>
      </c>
      <c r="T100" s="73" t="str">
        <f t="shared" si="275"/>
        <v/>
      </c>
      <c r="U100" s="73" t="str">
        <f t="shared" si="275"/>
        <v/>
      </c>
      <c r="V100" s="73" t="str">
        <f t="shared" si="275"/>
        <v/>
      </c>
      <c r="W100" s="73" t="str">
        <f t="shared" si="275"/>
        <v/>
      </c>
      <c r="X100" s="73" t="str">
        <f t="shared" si="275"/>
        <v/>
      </c>
      <c r="Y100" s="73" t="str">
        <f t="shared" si="275"/>
        <v/>
      </c>
      <c r="Z100" s="63" t="str">
        <f t="shared" si="275"/>
        <v/>
      </c>
      <c r="AA100" s="63" t="str">
        <f t="shared" si="275"/>
        <v/>
      </c>
      <c r="AB100" s="63" t="str">
        <f t="shared" si="275"/>
        <v/>
      </c>
      <c r="AC100" s="63" t="str">
        <f t="shared" si="275"/>
        <v/>
      </c>
      <c r="AD100" s="63" t="str">
        <f t="shared" si="275"/>
        <v/>
      </c>
      <c r="AE100" s="63" t="str">
        <f t="shared" si="275"/>
        <v/>
      </c>
      <c r="AF100" s="63" t="str">
        <f t="shared" si="275"/>
        <v/>
      </c>
      <c r="AG100" s="73" t="str">
        <f t="shared" si="275"/>
        <v/>
      </c>
      <c r="AH100" s="73" t="str">
        <f t="shared" si="275"/>
        <v/>
      </c>
      <c r="AI100" s="73" t="str">
        <f t="shared" si="275"/>
        <v/>
      </c>
      <c r="AJ100" s="73" t="str">
        <f t="shared" si="275"/>
        <v/>
      </c>
      <c r="AK100" s="73" t="str">
        <f t="shared" si="275"/>
        <v/>
      </c>
      <c r="AL100" s="73" t="str">
        <f t="shared" si="275"/>
        <v/>
      </c>
      <c r="AM100" s="73" t="str">
        <f t="shared" si="275"/>
        <v/>
      </c>
      <c r="AN100" s="63" t="str">
        <f t="shared" si="275"/>
        <v/>
      </c>
      <c r="AO100" s="63" t="str">
        <f t="shared" si="275"/>
        <v/>
      </c>
      <c r="AP100" s="63" t="str">
        <f t="shared" si="275"/>
        <v/>
      </c>
      <c r="AQ100" s="154">
        <f>COUNTA(L101:AP101)</f>
        <v>0</v>
      </c>
      <c r="AR100" s="154">
        <f t="shared" ref="AR100" si="276">COUNTIF(L101:AP101,"/")*$BF$9</f>
        <v>0</v>
      </c>
      <c r="AS100" s="156">
        <f t="shared" ref="AS100" si="277">AQ100*AS$2</f>
        <v>0</v>
      </c>
      <c r="AT100" s="164"/>
      <c r="AU100" s="160"/>
      <c r="AV100" s="152">
        <f t="shared" ref="AV100" si="278">AR100+AS100</f>
        <v>0</v>
      </c>
      <c r="AW100" s="122">
        <f t="shared" ref="AW100:AY100" si="279">AW98+AQ100</f>
        <v>0</v>
      </c>
      <c r="AX100" s="123">
        <f t="shared" si="279"/>
        <v>0</v>
      </c>
      <c r="AY100" s="123">
        <f t="shared" si="279"/>
        <v>0</v>
      </c>
      <c r="AZ100" s="115">
        <f t="shared" ref="AZ100" si="280">AZ98+AV100</f>
        <v>0</v>
      </c>
    </row>
    <row r="101" spans="1:52" ht="28" customHeight="1" thickBot="1" x14ac:dyDescent="0.25">
      <c r="A101" s="130"/>
      <c r="B101" s="68"/>
      <c r="C101" s="105" t="str">
        <f>IF(B101="","",DATEDIF(B101,#REF!,"y"))</f>
        <v/>
      </c>
      <c r="D101" s="149" t="s">
        <v>78</v>
      </c>
      <c r="E101" s="150"/>
      <c r="F101" s="151"/>
      <c r="G101" s="146"/>
      <c r="H101" s="147"/>
      <c r="I101" s="147"/>
      <c r="J101" s="147"/>
      <c r="K101" s="148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155"/>
      <c r="AR101" s="155"/>
      <c r="AS101" s="157"/>
      <c r="AT101" s="165"/>
      <c r="AU101" s="161"/>
      <c r="AV101" s="153"/>
      <c r="AW101" s="119"/>
      <c r="AX101" s="124"/>
      <c r="AY101" s="124"/>
      <c r="AZ101" s="116"/>
    </row>
    <row r="102" spans="1:52" ht="28" customHeight="1" x14ac:dyDescent="0.2">
      <c r="A102" s="129">
        <v>48</v>
      </c>
      <c r="B102" s="131"/>
      <c r="C102" s="132"/>
      <c r="D102" s="3"/>
      <c r="E102" s="3"/>
      <c r="F102" s="3"/>
      <c r="G102" s="3"/>
      <c r="H102" s="3"/>
      <c r="I102" s="3"/>
      <c r="J102" s="3"/>
      <c r="K102" s="78" t="str">
        <f>IF(COUNTA(D102:J102)=0,"",COUNTA(D102:J102))</f>
        <v/>
      </c>
      <c r="L102" s="63" t="str">
        <f t="shared" ref="L102:AP102" si="281">IF(L$7="","",IF( HLOOKUP(L$7,$D$7:$J$219,2*$A102,FALSE)="","","○"))</f>
        <v/>
      </c>
      <c r="M102" s="63" t="str">
        <f t="shared" si="281"/>
        <v/>
      </c>
      <c r="N102" s="63" t="str">
        <f t="shared" si="281"/>
        <v/>
      </c>
      <c r="O102" s="63" t="str">
        <f t="shared" si="281"/>
        <v/>
      </c>
      <c r="P102" s="63" t="str">
        <f t="shared" si="281"/>
        <v/>
      </c>
      <c r="Q102" s="63" t="str">
        <f t="shared" si="281"/>
        <v/>
      </c>
      <c r="R102" s="63" t="str">
        <f t="shared" si="281"/>
        <v/>
      </c>
      <c r="S102" s="73" t="str">
        <f t="shared" si="281"/>
        <v/>
      </c>
      <c r="T102" s="73" t="str">
        <f t="shared" si="281"/>
        <v/>
      </c>
      <c r="U102" s="73" t="str">
        <f t="shared" si="281"/>
        <v/>
      </c>
      <c r="V102" s="73" t="str">
        <f t="shared" si="281"/>
        <v/>
      </c>
      <c r="W102" s="73" t="str">
        <f t="shared" si="281"/>
        <v/>
      </c>
      <c r="X102" s="73" t="str">
        <f t="shared" si="281"/>
        <v/>
      </c>
      <c r="Y102" s="73" t="str">
        <f t="shared" si="281"/>
        <v/>
      </c>
      <c r="Z102" s="63" t="str">
        <f t="shared" si="281"/>
        <v/>
      </c>
      <c r="AA102" s="63" t="str">
        <f t="shared" si="281"/>
        <v/>
      </c>
      <c r="AB102" s="63" t="str">
        <f t="shared" si="281"/>
        <v/>
      </c>
      <c r="AC102" s="63" t="str">
        <f t="shared" si="281"/>
        <v/>
      </c>
      <c r="AD102" s="63" t="str">
        <f t="shared" si="281"/>
        <v/>
      </c>
      <c r="AE102" s="63" t="str">
        <f t="shared" si="281"/>
        <v/>
      </c>
      <c r="AF102" s="63" t="str">
        <f t="shared" si="281"/>
        <v/>
      </c>
      <c r="AG102" s="73" t="str">
        <f t="shared" si="281"/>
        <v/>
      </c>
      <c r="AH102" s="73" t="str">
        <f t="shared" si="281"/>
        <v/>
      </c>
      <c r="AI102" s="73" t="str">
        <f t="shared" si="281"/>
        <v/>
      </c>
      <c r="AJ102" s="73" t="str">
        <f t="shared" si="281"/>
        <v/>
      </c>
      <c r="AK102" s="73" t="str">
        <f t="shared" si="281"/>
        <v/>
      </c>
      <c r="AL102" s="73" t="str">
        <f t="shared" si="281"/>
        <v/>
      </c>
      <c r="AM102" s="73" t="str">
        <f t="shared" si="281"/>
        <v/>
      </c>
      <c r="AN102" s="63" t="str">
        <f t="shared" si="281"/>
        <v/>
      </c>
      <c r="AO102" s="63" t="str">
        <f t="shared" si="281"/>
        <v/>
      </c>
      <c r="AP102" s="63" t="str">
        <f t="shared" si="281"/>
        <v/>
      </c>
      <c r="AQ102" s="154">
        <f>COUNTA(L103:AP103)</f>
        <v>0</v>
      </c>
      <c r="AR102" s="154">
        <f t="shared" ref="AR102" si="282">COUNTIF(L103:AP103,"/")*$BF$9</f>
        <v>0</v>
      </c>
      <c r="AS102" s="156">
        <f t="shared" ref="AS102" si="283">AQ102*AS$2</f>
        <v>0</v>
      </c>
      <c r="AT102" s="164"/>
      <c r="AU102" s="160"/>
      <c r="AV102" s="152">
        <f t="shared" ref="AV102" si="284">AR102+AS102</f>
        <v>0</v>
      </c>
      <c r="AW102" s="122">
        <f t="shared" ref="AW102:AY102" si="285">AW100+AQ102</f>
        <v>0</v>
      </c>
      <c r="AX102" s="123">
        <f t="shared" si="285"/>
        <v>0</v>
      </c>
      <c r="AY102" s="123">
        <f t="shared" si="285"/>
        <v>0</v>
      </c>
      <c r="AZ102" s="115">
        <f t="shared" ref="AZ102" si="286">AZ100+AV102</f>
        <v>0</v>
      </c>
    </row>
    <row r="103" spans="1:52" ht="28" customHeight="1" thickBot="1" x14ac:dyDescent="0.25">
      <c r="A103" s="130"/>
      <c r="B103" s="68"/>
      <c r="C103" s="105" t="str">
        <f>IF(B103="","",DATEDIF(B103,#REF!,"y"))</f>
        <v/>
      </c>
      <c r="D103" s="149" t="s">
        <v>78</v>
      </c>
      <c r="E103" s="150"/>
      <c r="F103" s="151"/>
      <c r="G103" s="146"/>
      <c r="H103" s="147"/>
      <c r="I103" s="147"/>
      <c r="J103" s="147"/>
      <c r="K103" s="148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155"/>
      <c r="AR103" s="155"/>
      <c r="AS103" s="157"/>
      <c r="AT103" s="165"/>
      <c r="AU103" s="161"/>
      <c r="AV103" s="153"/>
      <c r="AW103" s="119"/>
      <c r="AX103" s="124"/>
      <c r="AY103" s="124"/>
      <c r="AZ103" s="116"/>
    </row>
    <row r="104" spans="1:52" ht="28" customHeight="1" x14ac:dyDescent="0.2">
      <c r="A104" s="129">
        <v>49</v>
      </c>
      <c r="B104" s="131"/>
      <c r="C104" s="132"/>
      <c r="D104" s="3"/>
      <c r="E104" s="3"/>
      <c r="F104" s="3"/>
      <c r="G104" s="3"/>
      <c r="H104" s="3"/>
      <c r="I104" s="3"/>
      <c r="J104" s="3"/>
      <c r="K104" s="78" t="str">
        <f>IF(COUNTA(D104:J104)=0,"",COUNTA(D104:J104))</f>
        <v/>
      </c>
      <c r="L104" s="63" t="str">
        <f t="shared" ref="L104:AP104" si="287">IF(L$7="","",IF( HLOOKUP(L$7,$D$7:$J$219,2*$A104,FALSE)="","","○"))</f>
        <v/>
      </c>
      <c r="M104" s="63" t="str">
        <f t="shared" si="287"/>
        <v/>
      </c>
      <c r="N104" s="63" t="str">
        <f t="shared" si="287"/>
        <v/>
      </c>
      <c r="O104" s="63" t="str">
        <f t="shared" si="287"/>
        <v/>
      </c>
      <c r="P104" s="63" t="str">
        <f t="shared" si="287"/>
        <v/>
      </c>
      <c r="Q104" s="63" t="str">
        <f t="shared" si="287"/>
        <v/>
      </c>
      <c r="R104" s="63" t="str">
        <f t="shared" si="287"/>
        <v/>
      </c>
      <c r="S104" s="73" t="str">
        <f t="shared" si="287"/>
        <v/>
      </c>
      <c r="T104" s="73" t="str">
        <f t="shared" si="287"/>
        <v/>
      </c>
      <c r="U104" s="73" t="str">
        <f t="shared" si="287"/>
        <v/>
      </c>
      <c r="V104" s="73" t="str">
        <f t="shared" si="287"/>
        <v/>
      </c>
      <c r="W104" s="73" t="str">
        <f t="shared" si="287"/>
        <v/>
      </c>
      <c r="X104" s="73" t="str">
        <f t="shared" si="287"/>
        <v/>
      </c>
      <c r="Y104" s="73" t="str">
        <f t="shared" si="287"/>
        <v/>
      </c>
      <c r="Z104" s="63" t="str">
        <f t="shared" si="287"/>
        <v/>
      </c>
      <c r="AA104" s="63" t="str">
        <f t="shared" si="287"/>
        <v/>
      </c>
      <c r="AB104" s="63" t="str">
        <f t="shared" si="287"/>
        <v/>
      </c>
      <c r="AC104" s="63" t="str">
        <f t="shared" si="287"/>
        <v/>
      </c>
      <c r="AD104" s="63" t="str">
        <f t="shared" si="287"/>
        <v/>
      </c>
      <c r="AE104" s="63" t="str">
        <f t="shared" si="287"/>
        <v/>
      </c>
      <c r="AF104" s="63" t="str">
        <f t="shared" si="287"/>
        <v/>
      </c>
      <c r="AG104" s="73" t="str">
        <f t="shared" si="287"/>
        <v/>
      </c>
      <c r="AH104" s="73" t="str">
        <f t="shared" si="287"/>
        <v/>
      </c>
      <c r="AI104" s="73" t="str">
        <f t="shared" si="287"/>
        <v/>
      </c>
      <c r="AJ104" s="73" t="str">
        <f t="shared" si="287"/>
        <v/>
      </c>
      <c r="AK104" s="73" t="str">
        <f t="shared" si="287"/>
        <v/>
      </c>
      <c r="AL104" s="73" t="str">
        <f t="shared" si="287"/>
        <v/>
      </c>
      <c r="AM104" s="73" t="str">
        <f t="shared" si="287"/>
        <v/>
      </c>
      <c r="AN104" s="63" t="str">
        <f t="shared" si="287"/>
        <v/>
      </c>
      <c r="AO104" s="63" t="str">
        <f t="shared" si="287"/>
        <v/>
      </c>
      <c r="AP104" s="63" t="str">
        <f t="shared" si="287"/>
        <v/>
      </c>
      <c r="AQ104" s="154">
        <f>COUNTA(L105:AP105)</f>
        <v>0</v>
      </c>
      <c r="AR104" s="154">
        <f t="shared" ref="AR104" si="288">COUNTIF(L105:AP105,"/")*$BF$9</f>
        <v>0</v>
      </c>
      <c r="AS104" s="156">
        <f t="shared" ref="AS104" si="289">AQ104*AS$2</f>
        <v>0</v>
      </c>
      <c r="AT104" s="164"/>
      <c r="AU104" s="160"/>
      <c r="AV104" s="152">
        <f t="shared" ref="AV104" si="290">AR104+AS104</f>
        <v>0</v>
      </c>
      <c r="AW104" s="122">
        <f t="shared" ref="AW104:AY104" si="291">AW102+AQ104</f>
        <v>0</v>
      </c>
      <c r="AX104" s="123">
        <f t="shared" si="291"/>
        <v>0</v>
      </c>
      <c r="AY104" s="123">
        <f t="shared" si="291"/>
        <v>0</v>
      </c>
      <c r="AZ104" s="115">
        <f t="shared" ref="AZ104" si="292">AZ102+AV104</f>
        <v>0</v>
      </c>
    </row>
    <row r="105" spans="1:52" ht="28" customHeight="1" thickBot="1" x14ac:dyDescent="0.25">
      <c r="A105" s="130"/>
      <c r="B105" s="68"/>
      <c r="C105" s="105" t="str">
        <f>IF(B105="","",DATEDIF(B105,#REF!,"y"))</f>
        <v/>
      </c>
      <c r="D105" s="149" t="s">
        <v>78</v>
      </c>
      <c r="E105" s="150"/>
      <c r="F105" s="151"/>
      <c r="G105" s="146"/>
      <c r="H105" s="147"/>
      <c r="I105" s="147"/>
      <c r="J105" s="147"/>
      <c r="K105" s="148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155"/>
      <c r="AR105" s="155"/>
      <c r="AS105" s="157"/>
      <c r="AT105" s="165"/>
      <c r="AU105" s="161"/>
      <c r="AV105" s="153"/>
      <c r="AW105" s="119"/>
      <c r="AX105" s="124"/>
      <c r="AY105" s="124"/>
      <c r="AZ105" s="116"/>
    </row>
    <row r="106" spans="1:52" ht="28" customHeight="1" x14ac:dyDescent="0.2">
      <c r="A106" s="129">
        <v>50</v>
      </c>
      <c r="B106" s="131"/>
      <c r="C106" s="132"/>
      <c r="D106" s="3"/>
      <c r="E106" s="3"/>
      <c r="F106" s="3"/>
      <c r="G106" s="3"/>
      <c r="H106" s="3"/>
      <c r="I106" s="3"/>
      <c r="J106" s="3"/>
      <c r="K106" s="78" t="str">
        <f>IF(COUNTA(D106:J106)=0,"",COUNTA(D106:J106))</f>
        <v/>
      </c>
      <c r="L106" s="63" t="str">
        <f t="shared" ref="L106:AP106" si="293">IF(L$7="","",IF( HLOOKUP(L$7,$D$7:$J$219,2*$A106,FALSE)="","","○"))</f>
        <v/>
      </c>
      <c r="M106" s="63" t="str">
        <f t="shared" si="293"/>
        <v/>
      </c>
      <c r="N106" s="63" t="str">
        <f t="shared" si="293"/>
        <v/>
      </c>
      <c r="O106" s="63" t="str">
        <f t="shared" si="293"/>
        <v/>
      </c>
      <c r="P106" s="63" t="str">
        <f t="shared" si="293"/>
        <v/>
      </c>
      <c r="Q106" s="63" t="str">
        <f t="shared" si="293"/>
        <v/>
      </c>
      <c r="R106" s="63" t="str">
        <f t="shared" si="293"/>
        <v/>
      </c>
      <c r="S106" s="73" t="str">
        <f t="shared" si="293"/>
        <v/>
      </c>
      <c r="T106" s="73" t="str">
        <f t="shared" si="293"/>
        <v/>
      </c>
      <c r="U106" s="73" t="str">
        <f t="shared" si="293"/>
        <v/>
      </c>
      <c r="V106" s="73" t="str">
        <f t="shared" si="293"/>
        <v/>
      </c>
      <c r="W106" s="73" t="str">
        <f t="shared" si="293"/>
        <v/>
      </c>
      <c r="X106" s="73" t="str">
        <f t="shared" si="293"/>
        <v/>
      </c>
      <c r="Y106" s="73" t="str">
        <f t="shared" si="293"/>
        <v/>
      </c>
      <c r="Z106" s="63" t="str">
        <f t="shared" si="293"/>
        <v/>
      </c>
      <c r="AA106" s="63" t="str">
        <f t="shared" si="293"/>
        <v/>
      </c>
      <c r="AB106" s="63" t="str">
        <f t="shared" si="293"/>
        <v/>
      </c>
      <c r="AC106" s="63" t="str">
        <f t="shared" si="293"/>
        <v/>
      </c>
      <c r="AD106" s="63" t="str">
        <f t="shared" si="293"/>
        <v/>
      </c>
      <c r="AE106" s="63" t="str">
        <f t="shared" si="293"/>
        <v/>
      </c>
      <c r="AF106" s="63" t="str">
        <f t="shared" si="293"/>
        <v/>
      </c>
      <c r="AG106" s="73" t="str">
        <f t="shared" si="293"/>
        <v/>
      </c>
      <c r="AH106" s="73" t="str">
        <f t="shared" si="293"/>
        <v/>
      </c>
      <c r="AI106" s="73" t="str">
        <f t="shared" si="293"/>
        <v/>
      </c>
      <c r="AJ106" s="73" t="str">
        <f t="shared" si="293"/>
        <v/>
      </c>
      <c r="AK106" s="73" t="str">
        <f t="shared" si="293"/>
        <v/>
      </c>
      <c r="AL106" s="73" t="str">
        <f t="shared" si="293"/>
        <v/>
      </c>
      <c r="AM106" s="73" t="str">
        <f t="shared" si="293"/>
        <v/>
      </c>
      <c r="AN106" s="63" t="str">
        <f t="shared" si="293"/>
        <v/>
      </c>
      <c r="AO106" s="63" t="str">
        <f t="shared" si="293"/>
        <v/>
      </c>
      <c r="AP106" s="63" t="str">
        <f t="shared" si="293"/>
        <v/>
      </c>
      <c r="AQ106" s="154">
        <f>COUNTA(L107:AP107)</f>
        <v>0</v>
      </c>
      <c r="AR106" s="154">
        <f t="shared" ref="AR106" si="294">COUNTIF(L107:AP107,"/")*$BF$9</f>
        <v>0</v>
      </c>
      <c r="AS106" s="156">
        <f t="shared" ref="AS106" si="295">AQ106*AS$2</f>
        <v>0</v>
      </c>
      <c r="AT106" s="164"/>
      <c r="AU106" s="160"/>
      <c r="AV106" s="152">
        <f t="shared" ref="AV106" si="296">AR106+AS106</f>
        <v>0</v>
      </c>
      <c r="AW106" s="122">
        <f t="shared" ref="AW106:AY106" si="297">AW104+AQ106</f>
        <v>0</v>
      </c>
      <c r="AX106" s="123">
        <f t="shared" si="297"/>
        <v>0</v>
      </c>
      <c r="AY106" s="123">
        <f t="shared" si="297"/>
        <v>0</v>
      </c>
      <c r="AZ106" s="115">
        <f t="shared" ref="AZ106" si="298">AZ104+AV106</f>
        <v>0</v>
      </c>
    </row>
    <row r="107" spans="1:52" ht="28" customHeight="1" thickBot="1" x14ac:dyDescent="0.25">
      <c r="A107" s="130"/>
      <c r="B107" s="68"/>
      <c r="C107" s="105" t="str">
        <f>IF(B107="","",DATEDIF(B107,#REF!,"y"))</f>
        <v/>
      </c>
      <c r="D107" s="149" t="s">
        <v>78</v>
      </c>
      <c r="E107" s="150"/>
      <c r="F107" s="151"/>
      <c r="G107" s="146"/>
      <c r="H107" s="147"/>
      <c r="I107" s="147"/>
      <c r="J107" s="147"/>
      <c r="K107" s="148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155"/>
      <c r="AR107" s="155"/>
      <c r="AS107" s="157"/>
      <c r="AT107" s="165"/>
      <c r="AU107" s="161"/>
      <c r="AV107" s="153"/>
      <c r="AW107" s="119"/>
      <c r="AX107" s="124"/>
      <c r="AY107" s="124"/>
      <c r="AZ107" s="116"/>
    </row>
    <row r="108" spans="1:52" ht="28" customHeight="1" x14ac:dyDescent="0.2">
      <c r="A108" s="129">
        <v>51</v>
      </c>
      <c r="B108" s="131"/>
      <c r="C108" s="132"/>
      <c r="D108" s="3"/>
      <c r="E108" s="3"/>
      <c r="F108" s="3"/>
      <c r="G108" s="3"/>
      <c r="H108" s="3"/>
      <c r="I108" s="3"/>
      <c r="J108" s="3"/>
      <c r="K108" s="78" t="str">
        <f>IF(COUNTA(D108:J108)=0,"",COUNTA(D108:J108))</f>
        <v/>
      </c>
      <c r="L108" s="63" t="str">
        <f t="shared" ref="L108:AP108" si="299">IF(L$7="","",IF( HLOOKUP(L$7,$D$7:$J$219,2*$A108,FALSE)="","","○"))</f>
        <v/>
      </c>
      <c r="M108" s="63" t="str">
        <f t="shared" si="299"/>
        <v/>
      </c>
      <c r="N108" s="63" t="str">
        <f t="shared" si="299"/>
        <v/>
      </c>
      <c r="O108" s="63" t="str">
        <f t="shared" si="299"/>
        <v/>
      </c>
      <c r="P108" s="63" t="str">
        <f t="shared" si="299"/>
        <v/>
      </c>
      <c r="Q108" s="63" t="str">
        <f t="shared" si="299"/>
        <v/>
      </c>
      <c r="R108" s="63" t="str">
        <f t="shared" si="299"/>
        <v/>
      </c>
      <c r="S108" s="73" t="str">
        <f t="shared" si="299"/>
        <v/>
      </c>
      <c r="T108" s="73" t="str">
        <f t="shared" si="299"/>
        <v/>
      </c>
      <c r="U108" s="73" t="str">
        <f t="shared" si="299"/>
        <v/>
      </c>
      <c r="V108" s="73" t="str">
        <f t="shared" si="299"/>
        <v/>
      </c>
      <c r="W108" s="73" t="str">
        <f t="shared" si="299"/>
        <v/>
      </c>
      <c r="X108" s="73" t="str">
        <f t="shared" si="299"/>
        <v/>
      </c>
      <c r="Y108" s="73" t="str">
        <f t="shared" si="299"/>
        <v/>
      </c>
      <c r="Z108" s="63" t="str">
        <f t="shared" si="299"/>
        <v/>
      </c>
      <c r="AA108" s="63" t="str">
        <f t="shared" si="299"/>
        <v/>
      </c>
      <c r="AB108" s="63" t="str">
        <f t="shared" si="299"/>
        <v/>
      </c>
      <c r="AC108" s="63" t="str">
        <f t="shared" si="299"/>
        <v/>
      </c>
      <c r="AD108" s="63" t="str">
        <f t="shared" si="299"/>
        <v/>
      </c>
      <c r="AE108" s="63" t="str">
        <f t="shared" si="299"/>
        <v/>
      </c>
      <c r="AF108" s="63" t="str">
        <f t="shared" si="299"/>
        <v/>
      </c>
      <c r="AG108" s="73" t="str">
        <f t="shared" si="299"/>
        <v/>
      </c>
      <c r="AH108" s="73" t="str">
        <f t="shared" si="299"/>
        <v/>
      </c>
      <c r="AI108" s="73" t="str">
        <f t="shared" si="299"/>
        <v/>
      </c>
      <c r="AJ108" s="73" t="str">
        <f t="shared" si="299"/>
        <v/>
      </c>
      <c r="AK108" s="73" t="str">
        <f t="shared" si="299"/>
        <v/>
      </c>
      <c r="AL108" s="73" t="str">
        <f t="shared" si="299"/>
        <v/>
      </c>
      <c r="AM108" s="73" t="str">
        <f t="shared" si="299"/>
        <v/>
      </c>
      <c r="AN108" s="63" t="str">
        <f t="shared" si="299"/>
        <v/>
      </c>
      <c r="AO108" s="63" t="str">
        <f t="shared" si="299"/>
        <v/>
      </c>
      <c r="AP108" s="63" t="str">
        <f t="shared" si="299"/>
        <v/>
      </c>
      <c r="AQ108" s="154">
        <f>COUNTA(L109:AP109)</f>
        <v>0</v>
      </c>
      <c r="AR108" s="154">
        <f t="shared" ref="AR108" si="300">COUNTIF(L109:AP109,"/")*$BF$9</f>
        <v>0</v>
      </c>
      <c r="AS108" s="156">
        <f t="shared" ref="AS108" si="301">AQ108*AS$2</f>
        <v>0</v>
      </c>
      <c r="AT108" s="164"/>
      <c r="AU108" s="160"/>
      <c r="AV108" s="152">
        <f t="shared" ref="AV108" si="302">AR108+AS108</f>
        <v>0</v>
      </c>
      <c r="AW108" s="122">
        <f t="shared" ref="AW108:AY108" si="303">AW106+AQ108</f>
        <v>0</v>
      </c>
      <c r="AX108" s="123">
        <f t="shared" si="303"/>
        <v>0</v>
      </c>
      <c r="AY108" s="123">
        <f t="shared" si="303"/>
        <v>0</v>
      </c>
      <c r="AZ108" s="115">
        <f t="shared" ref="AZ108" si="304">AZ106+AV108</f>
        <v>0</v>
      </c>
    </row>
    <row r="109" spans="1:52" ht="28" customHeight="1" thickBot="1" x14ac:dyDescent="0.25">
      <c r="A109" s="130"/>
      <c r="B109" s="68"/>
      <c r="C109" s="105" t="str">
        <f>IF(B109="","",DATEDIF(B109,#REF!,"y"))</f>
        <v/>
      </c>
      <c r="D109" s="149" t="s">
        <v>78</v>
      </c>
      <c r="E109" s="150"/>
      <c r="F109" s="151"/>
      <c r="G109" s="146"/>
      <c r="H109" s="147"/>
      <c r="I109" s="147"/>
      <c r="J109" s="147"/>
      <c r="K109" s="148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155"/>
      <c r="AR109" s="155"/>
      <c r="AS109" s="157"/>
      <c r="AT109" s="165"/>
      <c r="AU109" s="161"/>
      <c r="AV109" s="153"/>
      <c r="AW109" s="119"/>
      <c r="AX109" s="124"/>
      <c r="AY109" s="124"/>
      <c r="AZ109" s="116"/>
    </row>
    <row r="110" spans="1:52" ht="28" customHeight="1" x14ac:dyDescent="0.2">
      <c r="A110" s="129">
        <v>52</v>
      </c>
      <c r="B110" s="131"/>
      <c r="C110" s="132"/>
      <c r="D110" s="3"/>
      <c r="E110" s="3"/>
      <c r="F110" s="3"/>
      <c r="G110" s="3"/>
      <c r="H110" s="3"/>
      <c r="I110" s="3"/>
      <c r="J110" s="3"/>
      <c r="K110" s="78" t="str">
        <f>IF(COUNTA(D110:J110)=0,"",COUNTA(D110:J110))</f>
        <v/>
      </c>
      <c r="L110" s="63" t="str">
        <f t="shared" ref="L110:AP110" si="305">IF(L$7="","",IF( HLOOKUP(L$7,$D$7:$J$219,2*$A110,FALSE)="","","○"))</f>
        <v/>
      </c>
      <c r="M110" s="63" t="str">
        <f t="shared" si="305"/>
        <v/>
      </c>
      <c r="N110" s="63" t="str">
        <f t="shared" si="305"/>
        <v/>
      </c>
      <c r="O110" s="63" t="str">
        <f t="shared" si="305"/>
        <v/>
      </c>
      <c r="P110" s="63" t="str">
        <f t="shared" si="305"/>
        <v/>
      </c>
      <c r="Q110" s="63" t="str">
        <f t="shared" si="305"/>
        <v/>
      </c>
      <c r="R110" s="63" t="str">
        <f t="shared" si="305"/>
        <v/>
      </c>
      <c r="S110" s="73" t="str">
        <f t="shared" si="305"/>
        <v/>
      </c>
      <c r="T110" s="73" t="str">
        <f t="shared" si="305"/>
        <v/>
      </c>
      <c r="U110" s="73" t="str">
        <f t="shared" si="305"/>
        <v/>
      </c>
      <c r="V110" s="73" t="str">
        <f t="shared" si="305"/>
        <v/>
      </c>
      <c r="W110" s="73" t="str">
        <f t="shared" si="305"/>
        <v/>
      </c>
      <c r="X110" s="73" t="str">
        <f t="shared" si="305"/>
        <v/>
      </c>
      <c r="Y110" s="73" t="str">
        <f t="shared" si="305"/>
        <v/>
      </c>
      <c r="Z110" s="63" t="str">
        <f t="shared" si="305"/>
        <v/>
      </c>
      <c r="AA110" s="63" t="str">
        <f t="shared" si="305"/>
        <v/>
      </c>
      <c r="AB110" s="63" t="str">
        <f t="shared" si="305"/>
        <v/>
      </c>
      <c r="AC110" s="63" t="str">
        <f t="shared" si="305"/>
        <v/>
      </c>
      <c r="AD110" s="63" t="str">
        <f t="shared" si="305"/>
        <v/>
      </c>
      <c r="AE110" s="63" t="str">
        <f t="shared" si="305"/>
        <v/>
      </c>
      <c r="AF110" s="63" t="str">
        <f t="shared" si="305"/>
        <v/>
      </c>
      <c r="AG110" s="73" t="str">
        <f t="shared" si="305"/>
        <v/>
      </c>
      <c r="AH110" s="73" t="str">
        <f t="shared" si="305"/>
        <v/>
      </c>
      <c r="AI110" s="73" t="str">
        <f t="shared" si="305"/>
        <v/>
      </c>
      <c r="AJ110" s="73" t="str">
        <f t="shared" si="305"/>
        <v/>
      </c>
      <c r="AK110" s="73" t="str">
        <f t="shared" si="305"/>
        <v/>
      </c>
      <c r="AL110" s="73" t="str">
        <f t="shared" si="305"/>
        <v/>
      </c>
      <c r="AM110" s="73" t="str">
        <f t="shared" si="305"/>
        <v/>
      </c>
      <c r="AN110" s="63" t="str">
        <f t="shared" si="305"/>
        <v/>
      </c>
      <c r="AO110" s="63" t="str">
        <f t="shared" si="305"/>
        <v/>
      </c>
      <c r="AP110" s="63" t="str">
        <f t="shared" si="305"/>
        <v/>
      </c>
      <c r="AQ110" s="154">
        <f>COUNTA(L111:AP111)</f>
        <v>0</v>
      </c>
      <c r="AR110" s="154">
        <f t="shared" ref="AR110" si="306">COUNTIF(L111:AP111,"/")*$BF$9</f>
        <v>0</v>
      </c>
      <c r="AS110" s="156">
        <f t="shared" ref="AS110" si="307">AQ110*AS$2</f>
        <v>0</v>
      </c>
      <c r="AT110" s="164"/>
      <c r="AU110" s="160"/>
      <c r="AV110" s="152">
        <f t="shared" ref="AV110" si="308">AR110+AS110</f>
        <v>0</v>
      </c>
      <c r="AW110" s="122">
        <f t="shared" ref="AW110:AY110" si="309">AW108+AQ110</f>
        <v>0</v>
      </c>
      <c r="AX110" s="123">
        <f t="shared" si="309"/>
        <v>0</v>
      </c>
      <c r="AY110" s="123">
        <f t="shared" si="309"/>
        <v>0</v>
      </c>
      <c r="AZ110" s="115">
        <f t="shared" ref="AZ110" si="310">AZ108+AV110</f>
        <v>0</v>
      </c>
    </row>
    <row r="111" spans="1:52" ht="28" customHeight="1" thickBot="1" x14ac:dyDescent="0.25">
      <c r="A111" s="130"/>
      <c r="B111" s="68"/>
      <c r="C111" s="105" t="str">
        <f>IF(B111="","",DATEDIF(B111,#REF!,"y"))</f>
        <v/>
      </c>
      <c r="D111" s="149" t="s">
        <v>78</v>
      </c>
      <c r="E111" s="150"/>
      <c r="F111" s="151"/>
      <c r="G111" s="146"/>
      <c r="H111" s="147"/>
      <c r="I111" s="147"/>
      <c r="J111" s="147"/>
      <c r="K111" s="148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155"/>
      <c r="AR111" s="155"/>
      <c r="AS111" s="157"/>
      <c r="AT111" s="165"/>
      <c r="AU111" s="161"/>
      <c r="AV111" s="153"/>
      <c r="AW111" s="119"/>
      <c r="AX111" s="124"/>
      <c r="AY111" s="124"/>
      <c r="AZ111" s="116"/>
    </row>
    <row r="112" spans="1:52" ht="28" customHeight="1" x14ac:dyDescent="0.2">
      <c r="A112" s="129">
        <v>53</v>
      </c>
      <c r="B112" s="131"/>
      <c r="C112" s="132"/>
      <c r="D112" s="3"/>
      <c r="E112" s="3"/>
      <c r="F112" s="3"/>
      <c r="G112" s="3"/>
      <c r="H112" s="3"/>
      <c r="I112" s="3"/>
      <c r="J112" s="3"/>
      <c r="K112" s="78" t="str">
        <f>IF(COUNTA(D112:J112)=0,"",COUNTA(D112:J112))</f>
        <v/>
      </c>
      <c r="L112" s="63" t="str">
        <f t="shared" ref="L112:AP112" si="311">IF(L$7="","",IF( HLOOKUP(L$7,$D$7:$J$219,2*$A112,FALSE)="","","○"))</f>
        <v/>
      </c>
      <c r="M112" s="63" t="str">
        <f t="shared" si="311"/>
        <v/>
      </c>
      <c r="N112" s="63" t="str">
        <f t="shared" si="311"/>
        <v/>
      </c>
      <c r="O112" s="63" t="str">
        <f t="shared" si="311"/>
        <v/>
      </c>
      <c r="P112" s="63" t="str">
        <f t="shared" si="311"/>
        <v/>
      </c>
      <c r="Q112" s="63" t="str">
        <f t="shared" si="311"/>
        <v/>
      </c>
      <c r="R112" s="63" t="str">
        <f t="shared" si="311"/>
        <v/>
      </c>
      <c r="S112" s="73" t="str">
        <f t="shared" si="311"/>
        <v/>
      </c>
      <c r="T112" s="73" t="str">
        <f t="shared" si="311"/>
        <v/>
      </c>
      <c r="U112" s="73" t="str">
        <f t="shared" si="311"/>
        <v/>
      </c>
      <c r="V112" s="73" t="str">
        <f t="shared" si="311"/>
        <v/>
      </c>
      <c r="W112" s="73" t="str">
        <f t="shared" si="311"/>
        <v/>
      </c>
      <c r="X112" s="73" t="str">
        <f t="shared" si="311"/>
        <v/>
      </c>
      <c r="Y112" s="73" t="str">
        <f t="shared" si="311"/>
        <v/>
      </c>
      <c r="Z112" s="63" t="str">
        <f t="shared" si="311"/>
        <v/>
      </c>
      <c r="AA112" s="63" t="str">
        <f t="shared" si="311"/>
        <v/>
      </c>
      <c r="AB112" s="63" t="str">
        <f t="shared" si="311"/>
        <v/>
      </c>
      <c r="AC112" s="63" t="str">
        <f t="shared" si="311"/>
        <v/>
      </c>
      <c r="AD112" s="63" t="str">
        <f t="shared" si="311"/>
        <v/>
      </c>
      <c r="AE112" s="63" t="str">
        <f t="shared" si="311"/>
        <v/>
      </c>
      <c r="AF112" s="63" t="str">
        <f t="shared" si="311"/>
        <v/>
      </c>
      <c r="AG112" s="73" t="str">
        <f t="shared" si="311"/>
        <v/>
      </c>
      <c r="AH112" s="73" t="str">
        <f t="shared" si="311"/>
        <v/>
      </c>
      <c r="AI112" s="73" t="str">
        <f t="shared" si="311"/>
        <v/>
      </c>
      <c r="AJ112" s="73" t="str">
        <f t="shared" si="311"/>
        <v/>
      </c>
      <c r="AK112" s="73" t="str">
        <f t="shared" si="311"/>
        <v/>
      </c>
      <c r="AL112" s="73" t="str">
        <f t="shared" si="311"/>
        <v/>
      </c>
      <c r="AM112" s="73" t="str">
        <f t="shared" si="311"/>
        <v/>
      </c>
      <c r="AN112" s="63" t="str">
        <f t="shared" si="311"/>
        <v/>
      </c>
      <c r="AO112" s="63" t="str">
        <f t="shared" si="311"/>
        <v/>
      </c>
      <c r="AP112" s="63" t="str">
        <f t="shared" si="311"/>
        <v/>
      </c>
      <c r="AQ112" s="154">
        <f>COUNTA(L113:AP113)</f>
        <v>0</v>
      </c>
      <c r="AR112" s="154">
        <f t="shared" ref="AR112" si="312">COUNTIF(L113:AP113,"/")*$BF$9</f>
        <v>0</v>
      </c>
      <c r="AS112" s="156">
        <f t="shared" ref="AS112" si="313">AQ112*AS$2</f>
        <v>0</v>
      </c>
      <c r="AT112" s="164"/>
      <c r="AU112" s="160"/>
      <c r="AV112" s="152">
        <f t="shared" ref="AV112" si="314">AR112+AS112</f>
        <v>0</v>
      </c>
      <c r="AW112" s="122">
        <f t="shared" ref="AW112:AY112" si="315">AW110+AQ112</f>
        <v>0</v>
      </c>
      <c r="AX112" s="123">
        <f t="shared" si="315"/>
        <v>0</v>
      </c>
      <c r="AY112" s="123">
        <f t="shared" si="315"/>
        <v>0</v>
      </c>
      <c r="AZ112" s="115">
        <f t="shared" ref="AZ112" si="316">AZ110+AV112</f>
        <v>0</v>
      </c>
    </row>
    <row r="113" spans="1:52" ht="28" customHeight="1" thickBot="1" x14ac:dyDescent="0.25">
      <c r="A113" s="130"/>
      <c r="B113" s="68"/>
      <c r="C113" s="105" t="str">
        <f>IF(B113="","",DATEDIF(B113,#REF!,"y"))</f>
        <v/>
      </c>
      <c r="D113" s="149" t="s">
        <v>78</v>
      </c>
      <c r="E113" s="150"/>
      <c r="F113" s="151"/>
      <c r="G113" s="146"/>
      <c r="H113" s="147"/>
      <c r="I113" s="147"/>
      <c r="J113" s="147"/>
      <c r="K113" s="148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155"/>
      <c r="AR113" s="155"/>
      <c r="AS113" s="157"/>
      <c r="AT113" s="165"/>
      <c r="AU113" s="161"/>
      <c r="AV113" s="153"/>
      <c r="AW113" s="119"/>
      <c r="AX113" s="124"/>
      <c r="AY113" s="124"/>
      <c r="AZ113" s="116"/>
    </row>
    <row r="114" spans="1:52" ht="28" customHeight="1" x14ac:dyDescent="0.2">
      <c r="A114" s="129">
        <v>54</v>
      </c>
      <c r="B114" s="131"/>
      <c r="C114" s="132"/>
      <c r="D114" s="3"/>
      <c r="E114" s="3"/>
      <c r="F114" s="3"/>
      <c r="G114" s="3"/>
      <c r="H114" s="3"/>
      <c r="I114" s="3"/>
      <c r="J114" s="3"/>
      <c r="K114" s="78" t="str">
        <f>IF(COUNTA(D114:J114)=0,"",COUNTA(D114:J114))</f>
        <v/>
      </c>
      <c r="L114" s="63" t="str">
        <f t="shared" ref="L114:AP114" si="317">IF(L$7="","",IF( HLOOKUP(L$7,$D$7:$J$219,2*$A114,FALSE)="","","○"))</f>
        <v/>
      </c>
      <c r="M114" s="63" t="str">
        <f t="shared" si="317"/>
        <v/>
      </c>
      <c r="N114" s="63" t="str">
        <f t="shared" si="317"/>
        <v/>
      </c>
      <c r="O114" s="63" t="str">
        <f t="shared" si="317"/>
        <v/>
      </c>
      <c r="P114" s="63" t="str">
        <f t="shared" si="317"/>
        <v/>
      </c>
      <c r="Q114" s="63" t="str">
        <f t="shared" si="317"/>
        <v/>
      </c>
      <c r="R114" s="63" t="str">
        <f t="shared" si="317"/>
        <v/>
      </c>
      <c r="S114" s="73" t="str">
        <f t="shared" si="317"/>
        <v/>
      </c>
      <c r="T114" s="73" t="str">
        <f t="shared" si="317"/>
        <v/>
      </c>
      <c r="U114" s="73" t="str">
        <f t="shared" si="317"/>
        <v/>
      </c>
      <c r="V114" s="73" t="str">
        <f t="shared" si="317"/>
        <v/>
      </c>
      <c r="W114" s="73" t="str">
        <f t="shared" si="317"/>
        <v/>
      </c>
      <c r="X114" s="73" t="str">
        <f t="shared" si="317"/>
        <v/>
      </c>
      <c r="Y114" s="73" t="str">
        <f t="shared" si="317"/>
        <v/>
      </c>
      <c r="Z114" s="63" t="str">
        <f t="shared" si="317"/>
        <v/>
      </c>
      <c r="AA114" s="63" t="str">
        <f t="shared" si="317"/>
        <v/>
      </c>
      <c r="AB114" s="63" t="str">
        <f t="shared" si="317"/>
        <v/>
      </c>
      <c r="AC114" s="63" t="str">
        <f t="shared" si="317"/>
        <v/>
      </c>
      <c r="AD114" s="63" t="str">
        <f t="shared" si="317"/>
        <v/>
      </c>
      <c r="AE114" s="63" t="str">
        <f t="shared" si="317"/>
        <v/>
      </c>
      <c r="AF114" s="63" t="str">
        <f t="shared" si="317"/>
        <v/>
      </c>
      <c r="AG114" s="73" t="str">
        <f t="shared" si="317"/>
        <v/>
      </c>
      <c r="AH114" s="73" t="str">
        <f t="shared" si="317"/>
        <v/>
      </c>
      <c r="AI114" s="73" t="str">
        <f t="shared" si="317"/>
        <v/>
      </c>
      <c r="AJ114" s="73" t="str">
        <f t="shared" si="317"/>
        <v/>
      </c>
      <c r="AK114" s="73" t="str">
        <f t="shared" si="317"/>
        <v/>
      </c>
      <c r="AL114" s="73" t="str">
        <f t="shared" si="317"/>
        <v/>
      </c>
      <c r="AM114" s="73" t="str">
        <f t="shared" si="317"/>
        <v/>
      </c>
      <c r="AN114" s="63" t="str">
        <f t="shared" si="317"/>
        <v/>
      </c>
      <c r="AO114" s="63" t="str">
        <f t="shared" si="317"/>
        <v/>
      </c>
      <c r="AP114" s="63" t="str">
        <f t="shared" si="317"/>
        <v/>
      </c>
      <c r="AQ114" s="154">
        <f>COUNTA(L115:AP115)</f>
        <v>0</v>
      </c>
      <c r="AR114" s="154">
        <f t="shared" ref="AR114" si="318">COUNTIF(L115:AP115,"/")*$BF$9</f>
        <v>0</v>
      </c>
      <c r="AS114" s="156">
        <f t="shared" ref="AS114" si="319">AQ114*AS$2</f>
        <v>0</v>
      </c>
      <c r="AT114" s="164"/>
      <c r="AU114" s="160"/>
      <c r="AV114" s="152">
        <f t="shared" ref="AV114" si="320">AR114+AS114</f>
        <v>0</v>
      </c>
      <c r="AW114" s="122">
        <f t="shared" ref="AW114:AY114" si="321">AW112+AQ114</f>
        <v>0</v>
      </c>
      <c r="AX114" s="123">
        <f t="shared" si="321"/>
        <v>0</v>
      </c>
      <c r="AY114" s="123">
        <f t="shared" si="321"/>
        <v>0</v>
      </c>
      <c r="AZ114" s="115">
        <f t="shared" ref="AZ114" si="322">AZ112+AV114</f>
        <v>0</v>
      </c>
    </row>
    <row r="115" spans="1:52" ht="28" customHeight="1" thickBot="1" x14ac:dyDescent="0.25">
      <c r="A115" s="130"/>
      <c r="B115" s="68"/>
      <c r="C115" s="105" t="str">
        <f>IF(B115="","",DATEDIF(B115,#REF!,"y"))</f>
        <v/>
      </c>
      <c r="D115" s="149" t="s">
        <v>78</v>
      </c>
      <c r="E115" s="150"/>
      <c r="F115" s="151"/>
      <c r="G115" s="146"/>
      <c r="H115" s="147"/>
      <c r="I115" s="147"/>
      <c r="J115" s="147"/>
      <c r="K115" s="148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155"/>
      <c r="AR115" s="155"/>
      <c r="AS115" s="157"/>
      <c r="AT115" s="165"/>
      <c r="AU115" s="161"/>
      <c r="AV115" s="153"/>
      <c r="AW115" s="119"/>
      <c r="AX115" s="124"/>
      <c r="AY115" s="124"/>
      <c r="AZ115" s="116"/>
    </row>
    <row r="116" spans="1:52" ht="28" customHeight="1" x14ac:dyDescent="0.2">
      <c r="A116" s="129">
        <v>55</v>
      </c>
      <c r="B116" s="131"/>
      <c r="C116" s="132"/>
      <c r="D116" s="3"/>
      <c r="E116" s="3"/>
      <c r="F116" s="3"/>
      <c r="G116" s="3"/>
      <c r="H116" s="3"/>
      <c r="I116" s="3"/>
      <c r="J116" s="3"/>
      <c r="K116" s="78" t="str">
        <f>IF(COUNTA(D116:J116)=0,"",COUNTA(D116:J116))</f>
        <v/>
      </c>
      <c r="L116" s="63" t="str">
        <f t="shared" ref="L116:AP116" si="323">IF(L$7="","",IF( HLOOKUP(L$7,$D$7:$J$219,2*$A116,FALSE)="","","○"))</f>
        <v/>
      </c>
      <c r="M116" s="63" t="str">
        <f t="shared" si="323"/>
        <v/>
      </c>
      <c r="N116" s="63" t="str">
        <f t="shared" si="323"/>
        <v/>
      </c>
      <c r="O116" s="63" t="str">
        <f t="shared" si="323"/>
        <v/>
      </c>
      <c r="P116" s="63" t="str">
        <f t="shared" si="323"/>
        <v/>
      </c>
      <c r="Q116" s="63" t="str">
        <f t="shared" si="323"/>
        <v/>
      </c>
      <c r="R116" s="63" t="str">
        <f t="shared" si="323"/>
        <v/>
      </c>
      <c r="S116" s="73" t="str">
        <f t="shared" si="323"/>
        <v/>
      </c>
      <c r="T116" s="73" t="str">
        <f t="shared" si="323"/>
        <v/>
      </c>
      <c r="U116" s="73" t="str">
        <f t="shared" si="323"/>
        <v/>
      </c>
      <c r="V116" s="73" t="str">
        <f t="shared" si="323"/>
        <v/>
      </c>
      <c r="W116" s="73" t="str">
        <f t="shared" si="323"/>
        <v/>
      </c>
      <c r="X116" s="73" t="str">
        <f t="shared" si="323"/>
        <v/>
      </c>
      <c r="Y116" s="73" t="str">
        <f t="shared" si="323"/>
        <v/>
      </c>
      <c r="Z116" s="63" t="str">
        <f t="shared" si="323"/>
        <v/>
      </c>
      <c r="AA116" s="63" t="str">
        <f t="shared" si="323"/>
        <v/>
      </c>
      <c r="AB116" s="63" t="str">
        <f t="shared" si="323"/>
        <v/>
      </c>
      <c r="AC116" s="63" t="str">
        <f t="shared" si="323"/>
        <v/>
      </c>
      <c r="AD116" s="63" t="str">
        <f t="shared" si="323"/>
        <v/>
      </c>
      <c r="AE116" s="63" t="str">
        <f t="shared" si="323"/>
        <v/>
      </c>
      <c r="AF116" s="63" t="str">
        <f t="shared" si="323"/>
        <v/>
      </c>
      <c r="AG116" s="73" t="str">
        <f t="shared" si="323"/>
        <v/>
      </c>
      <c r="AH116" s="73" t="str">
        <f t="shared" si="323"/>
        <v/>
      </c>
      <c r="AI116" s="73" t="str">
        <f t="shared" si="323"/>
        <v/>
      </c>
      <c r="AJ116" s="73" t="str">
        <f t="shared" si="323"/>
        <v/>
      </c>
      <c r="AK116" s="73" t="str">
        <f t="shared" si="323"/>
        <v/>
      </c>
      <c r="AL116" s="73" t="str">
        <f t="shared" si="323"/>
        <v/>
      </c>
      <c r="AM116" s="73" t="str">
        <f t="shared" si="323"/>
        <v/>
      </c>
      <c r="AN116" s="63" t="str">
        <f t="shared" si="323"/>
        <v/>
      </c>
      <c r="AO116" s="63" t="str">
        <f t="shared" si="323"/>
        <v/>
      </c>
      <c r="AP116" s="63" t="str">
        <f t="shared" si="323"/>
        <v/>
      </c>
      <c r="AQ116" s="154">
        <f>COUNTA(L117:AP117)</f>
        <v>0</v>
      </c>
      <c r="AR116" s="154">
        <f t="shared" ref="AR116" si="324">COUNTIF(L117:AP117,"/")*$BF$9</f>
        <v>0</v>
      </c>
      <c r="AS116" s="156">
        <f t="shared" ref="AS116" si="325">AQ116*AS$2</f>
        <v>0</v>
      </c>
      <c r="AT116" s="164"/>
      <c r="AU116" s="160"/>
      <c r="AV116" s="152">
        <f t="shared" ref="AV116" si="326">AR116+AS116</f>
        <v>0</v>
      </c>
      <c r="AW116" s="122">
        <f t="shared" ref="AW116:AY116" si="327">AW114+AQ116</f>
        <v>0</v>
      </c>
      <c r="AX116" s="123">
        <f t="shared" si="327"/>
        <v>0</v>
      </c>
      <c r="AY116" s="123">
        <f t="shared" si="327"/>
        <v>0</v>
      </c>
      <c r="AZ116" s="115">
        <f t="shared" ref="AZ116" si="328">AZ114+AV116</f>
        <v>0</v>
      </c>
    </row>
    <row r="117" spans="1:52" ht="28" customHeight="1" thickBot="1" x14ac:dyDescent="0.25">
      <c r="A117" s="130"/>
      <c r="B117" s="68"/>
      <c r="C117" s="105" t="str">
        <f>IF(B117="","",DATEDIF(B117,#REF!,"y"))</f>
        <v/>
      </c>
      <c r="D117" s="149" t="s">
        <v>78</v>
      </c>
      <c r="E117" s="150"/>
      <c r="F117" s="151"/>
      <c r="G117" s="146"/>
      <c r="H117" s="147"/>
      <c r="I117" s="147"/>
      <c r="J117" s="147"/>
      <c r="K117" s="148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155"/>
      <c r="AR117" s="155"/>
      <c r="AS117" s="157"/>
      <c r="AT117" s="165"/>
      <c r="AU117" s="161"/>
      <c r="AV117" s="153"/>
      <c r="AW117" s="119"/>
      <c r="AX117" s="124"/>
      <c r="AY117" s="124"/>
      <c r="AZ117" s="116"/>
    </row>
    <row r="118" spans="1:52" ht="28" customHeight="1" x14ac:dyDescent="0.2">
      <c r="A118" s="129">
        <v>56</v>
      </c>
      <c r="B118" s="131"/>
      <c r="C118" s="132"/>
      <c r="D118" s="3"/>
      <c r="E118" s="3"/>
      <c r="F118" s="3"/>
      <c r="G118" s="3"/>
      <c r="H118" s="3"/>
      <c r="I118" s="3"/>
      <c r="J118" s="3"/>
      <c r="K118" s="78" t="str">
        <f>IF(COUNTA(D118:J118)=0,"",COUNTA(D118:J118))</f>
        <v/>
      </c>
      <c r="L118" s="63" t="str">
        <f t="shared" ref="L118:AP118" si="329">IF(L$7="","",IF( HLOOKUP(L$7,$D$7:$J$219,2*$A118,FALSE)="","","○"))</f>
        <v/>
      </c>
      <c r="M118" s="63" t="str">
        <f t="shared" si="329"/>
        <v/>
      </c>
      <c r="N118" s="63" t="str">
        <f t="shared" si="329"/>
        <v/>
      </c>
      <c r="O118" s="63" t="str">
        <f t="shared" si="329"/>
        <v/>
      </c>
      <c r="P118" s="63" t="str">
        <f t="shared" si="329"/>
        <v/>
      </c>
      <c r="Q118" s="63" t="str">
        <f t="shared" si="329"/>
        <v/>
      </c>
      <c r="R118" s="63" t="str">
        <f t="shared" si="329"/>
        <v/>
      </c>
      <c r="S118" s="73" t="str">
        <f t="shared" si="329"/>
        <v/>
      </c>
      <c r="T118" s="73" t="str">
        <f t="shared" si="329"/>
        <v/>
      </c>
      <c r="U118" s="73" t="str">
        <f t="shared" si="329"/>
        <v/>
      </c>
      <c r="V118" s="73" t="str">
        <f t="shared" si="329"/>
        <v/>
      </c>
      <c r="W118" s="73" t="str">
        <f t="shared" si="329"/>
        <v/>
      </c>
      <c r="X118" s="73" t="str">
        <f t="shared" si="329"/>
        <v/>
      </c>
      <c r="Y118" s="73" t="str">
        <f t="shared" si="329"/>
        <v/>
      </c>
      <c r="Z118" s="63" t="str">
        <f t="shared" si="329"/>
        <v/>
      </c>
      <c r="AA118" s="63" t="str">
        <f t="shared" si="329"/>
        <v/>
      </c>
      <c r="AB118" s="63" t="str">
        <f t="shared" si="329"/>
        <v/>
      </c>
      <c r="AC118" s="63" t="str">
        <f t="shared" si="329"/>
        <v/>
      </c>
      <c r="AD118" s="63" t="str">
        <f t="shared" si="329"/>
        <v/>
      </c>
      <c r="AE118" s="63" t="str">
        <f t="shared" si="329"/>
        <v/>
      </c>
      <c r="AF118" s="63" t="str">
        <f t="shared" si="329"/>
        <v/>
      </c>
      <c r="AG118" s="73" t="str">
        <f t="shared" si="329"/>
        <v/>
      </c>
      <c r="AH118" s="73" t="str">
        <f t="shared" si="329"/>
        <v/>
      </c>
      <c r="AI118" s="73" t="str">
        <f t="shared" si="329"/>
        <v/>
      </c>
      <c r="AJ118" s="73" t="str">
        <f t="shared" si="329"/>
        <v/>
      </c>
      <c r="AK118" s="73" t="str">
        <f t="shared" si="329"/>
        <v/>
      </c>
      <c r="AL118" s="73" t="str">
        <f t="shared" si="329"/>
        <v/>
      </c>
      <c r="AM118" s="73" t="str">
        <f t="shared" si="329"/>
        <v/>
      </c>
      <c r="AN118" s="63" t="str">
        <f t="shared" si="329"/>
        <v/>
      </c>
      <c r="AO118" s="63" t="str">
        <f t="shared" si="329"/>
        <v/>
      </c>
      <c r="AP118" s="63" t="str">
        <f t="shared" si="329"/>
        <v/>
      </c>
      <c r="AQ118" s="154">
        <f>COUNTA(L119:AP119)</f>
        <v>0</v>
      </c>
      <c r="AR118" s="154">
        <f t="shared" ref="AR118" si="330">COUNTIF(L119:AP119,"/")*$BF$9</f>
        <v>0</v>
      </c>
      <c r="AS118" s="156">
        <f t="shared" ref="AS118" si="331">AQ118*AS$2</f>
        <v>0</v>
      </c>
      <c r="AT118" s="164"/>
      <c r="AU118" s="160"/>
      <c r="AV118" s="152">
        <f t="shared" ref="AV118" si="332">AR118+AS118</f>
        <v>0</v>
      </c>
      <c r="AW118" s="122">
        <f t="shared" ref="AW118:AY118" si="333">AW116+AQ118</f>
        <v>0</v>
      </c>
      <c r="AX118" s="123">
        <f t="shared" si="333"/>
        <v>0</v>
      </c>
      <c r="AY118" s="123">
        <f t="shared" si="333"/>
        <v>0</v>
      </c>
      <c r="AZ118" s="115">
        <f t="shared" ref="AZ118" si="334">AZ116+AV118</f>
        <v>0</v>
      </c>
    </row>
    <row r="119" spans="1:52" ht="28" customHeight="1" thickBot="1" x14ac:dyDescent="0.25">
      <c r="A119" s="130"/>
      <c r="B119" s="68"/>
      <c r="C119" s="105" t="str">
        <f>IF(B119="","",DATEDIF(B119,#REF!,"y"))</f>
        <v/>
      </c>
      <c r="D119" s="149" t="s">
        <v>78</v>
      </c>
      <c r="E119" s="150"/>
      <c r="F119" s="151"/>
      <c r="G119" s="146"/>
      <c r="H119" s="147"/>
      <c r="I119" s="147"/>
      <c r="J119" s="147"/>
      <c r="K119" s="148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155"/>
      <c r="AR119" s="155"/>
      <c r="AS119" s="157"/>
      <c r="AT119" s="165"/>
      <c r="AU119" s="161"/>
      <c r="AV119" s="153"/>
      <c r="AW119" s="119"/>
      <c r="AX119" s="124"/>
      <c r="AY119" s="124"/>
      <c r="AZ119" s="116"/>
    </row>
    <row r="120" spans="1:52" ht="28" customHeight="1" x14ac:dyDescent="0.2">
      <c r="A120" s="129">
        <v>57</v>
      </c>
      <c r="B120" s="131"/>
      <c r="C120" s="132"/>
      <c r="D120" s="3"/>
      <c r="E120" s="3"/>
      <c r="F120" s="3"/>
      <c r="G120" s="4"/>
      <c r="H120" s="4"/>
      <c r="I120" s="4"/>
      <c r="J120" s="4"/>
      <c r="K120" s="79" t="str">
        <f>IF(COUNTA(D120:J120)=0,"",COUNTA(D120:J120))</f>
        <v/>
      </c>
      <c r="L120" s="63" t="str">
        <f t="shared" ref="L120:AP120" si="335">IF(L$7="","",IF( HLOOKUP(L$7,$D$7:$J$219,2*$A120,FALSE)="","","○"))</f>
        <v/>
      </c>
      <c r="M120" s="63" t="str">
        <f t="shared" si="335"/>
        <v/>
      </c>
      <c r="N120" s="63" t="str">
        <f t="shared" si="335"/>
        <v/>
      </c>
      <c r="O120" s="63" t="str">
        <f t="shared" si="335"/>
        <v/>
      </c>
      <c r="P120" s="63" t="str">
        <f t="shared" si="335"/>
        <v/>
      </c>
      <c r="Q120" s="63" t="str">
        <f t="shared" si="335"/>
        <v/>
      </c>
      <c r="R120" s="63" t="str">
        <f t="shared" si="335"/>
        <v/>
      </c>
      <c r="S120" s="73" t="str">
        <f t="shared" si="335"/>
        <v/>
      </c>
      <c r="T120" s="73" t="str">
        <f t="shared" si="335"/>
        <v/>
      </c>
      <c r="U120" s="73" t="str">
        <f t="shared" si="335"/>
        <v/>
      </c>
      <c r="V120" s="73" t="str">
        <f t="shared" si="335"/>
        <v/>
      </c>
      <c r="W120" s="73" t="str">
        <f t="shared" si="335"/>
        <v/>
      </c>
      <c r="X120" s="73" t="str">
        <f t="shared" si="335"/>
        <v/>
      </c>
      <c r="Y120" s="73" t="str">
        <f t="shared" si="335"/>
        <v/>
      </c>
      <c r="Z120" s="63" t="str">
        <f t="shared" si="335"/>
        <v/>
      </c>
      <c r="AA120" s="63" t="str">
        <f t="shared" si="335"/>
        <v/>
      </c>
      <c r="AB120" s="63" t="str">
        <f t="shared" si="335"/>
        <v/>
      </c>
      <c r="AC120" s="63" t="str">
        <f t="shared" si="335"/>
        <v/>
      </c>
      <c r="AD120" s="63" t="str">
        <f t="shared" si="335"/>
        <v/>
      </c>
      <c r="AE120" s="63" t="str">
        <f t="shared" si="335"/>
        <v/>
      </c>
      <c r="AF120" s="63" t="str">
        <f t="shared" si="335"/>
        <v/>
      </c>
      <c r="AG120" s="73" t="str">
        <f t="shared" si="335"/>
        <v/>
      </c>
      <c r="AH120" s="73" t="str">
        <f t="shared" si="335"/>
        <v/>
      </c>
      <c r="AI120" s="73" t="str">
        <f t="shared" si="335"/>
        <v/>
      </c>
      <c r="AJ120" s="73" t="str">
        <f t="shared" si="335"/>
        <v/>
      </c>
      <c r="AK120" s="73" t="str">
        <f t="shared" si="335"/>
        <v/>
      </c>
      <c r="AL120" s="73" t="str">
        <f t="shared" si="335"/>
        <v/>
      </c>
      <c r="AM120" s="73" t="str">
        <f t="shared" si="335"/>
        <v/>
      </c>
      <c r="AN120" s="63" t="str">
        <f t="shared" si="335"/>
        <v/>
      </c>
      <c r="AO120" s="63" t="str">
        <f t="shared" si="335"/>
        <v/>
      </c>
      <c r="AP120" s="63" t="str">
        <f t="shared" si="335"/>
        <v/>
      </c>
      <c r="AQ120" s="154">
        <f>COUNTA(L121:AP121)</f>
        <v>0</v>
      </c>
      <c r="AR120" s="154">
        <f t="shared" ref="AR120" si="336">COUNTIF(L121:AP121,"/")*$BF$9</f>
        <v>0</v>
      </c>
      <c r="AS120" s="156">
        <f t="shared" ref="AS120" si="337">AQ120*AS$2</f>
        <v>0</v>
      </c>
      <c r="AT120" s="164"/>
      <c r="AU120" s="160"/>
      <c r="AV120" s="152">
        <f t="shared" ref="AV120" si="338">AR120+AS120</f>
        <v>0</v>
      </c>
      <c r="AW120" s="122">
        <f t="shared" ref="AW120:AY120" si="339">AW118+AQ120</f>
        <v>0</v>
      </c>
      <c r="AX120" s="123">
        <f t="shared" si="339"/>
        <v>0</v>
      </c>
      <c r="AY120" s="123">
        <f t="shared" si="339"/>
        <v>0</v>
      </c>
      <c r="AZ120" s="115">
        <f t="shared" ref="AZ120" si="340">AZ118+AV120</f>
        <v>0</v>
      </c>
    </row>
    <row r="121" spans="1:52" ht="28" customHeight="1" thickBot="1" x14ac:dyDescent="0.25">
      <c r="A121" s="130"/>
      <c r="B121" s="68"/>
      <c r="C121" s="105" t="str">
        <f>IF(B121="","",DATEDIF(B121,#REF!,"y"))</f>
        <v/>
      </c>
      <c r="D121" s="149" t="s">
        <v>78</v>
      </c>
      <c r="E121" s="150"/>
      <c r="F121" s="151"/>
      <c r="G121" s="146"/>
      <c r="H121" s="147"/>
      <c r="I121" s="147"/>
      <c r="J121" s="147"/>
      <c r="K121" s="148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155"/>
      <c r="AR121" s="155"/>
      <c r="AS121" s="157"/>
      <c r="AT121" s="165"/>
      <c r="AU121" s="161"/>
      <c r="AV121" s="153"/>
      <c r="AW121" s="119"/>
      <c r="AX121" s="124"/>
      <c r="AY121" s="124"/>
      <c r="AZ121" s="116"/>
    </row>
    <row r="122" spans="1:52" ht="28" customHeight="1" x14ac:dyDescent="0.2">
      <c r="A122" s="129">
        <v>58</v>
      </c>
      <c r="B122" s="131"/>
      <c r="C122" s="132"/>
      <c r="D122" s="3"/>
      <c r="E122" s="3"/>
      <c r="F122" s="3"/>
      <c r="G122" s="3"/>
      <c r="H122" s="3"/>
      <c r="I122" s="3"/>
      <c r="J122" s="3"/>
      <c r="K122" s="78" t="str">
        <f>IF(COUNTA(D122:J122)=0,"",COUNTA(D122:J122))</f>
        <v/>
      </c>
      <c r="L122" s="63" t="str">
        <f t="shared" ref="L122:AP122" si="341">IF(L$7="","",IF( HLOOKUP(L$7,$D$7:$J$219,2*$A122,FALSE)="","","○"))</f>
        <v/>
      </c>
      <c r="M122" s="63" t="str">
        <f t="shared" si="341"/>
        <v/>
      </c>
      <c r="N122" s="63" t="str">
        <f t="shared" si="341"/>
        <v/>
      </c>
      <c r="O122" s="63" t="str">
        <f t="shared" si="341"/>
        <v/>
      </c>
      <c r="P122" s="63" t="str">
        <f t="shared" si="341"/>
        <v/>
      </c>
      <c r="Q122" s="63" t="str">
        <f t="shared" si="341"/>
        <v/>
      </c>
      <c r="R122" s="63" t="str">
        <f t="shared" si="341"/>
        <v/>
      </c>
      <c r="S122" s="73" t="str">
        <f t="shared" si="341"/>
        <v/>
      </c>
      <c r="T122" s="73" t="str">
        <f t="shared" si="341"/>
        <v/>
      </c>
      <c r="U122" s="73" t="str">
        <f t="shared" si="341"/>
        <v/>
      </c>
      <c r="V122" s="73" t="str">
        <f t="shared" si="341"/>
        <v/>
      </c>
      <c r="W122" s="73" t="str">
        <f t="shared" si="341"/>
        <v/>
      </c>
      <c r="X122" s="73" t="str">
        <f t="shared" si="341"/>
        <v/>
      </c>
      <c r="Y122" s="73" t="str">
        <f t="shared" si="341"/>
        <v/>
      </c>
      <c r="Z122" s="63" t="str">
        <f t="shared" si="341"/>
        <v/>
      </c>
      <c r="AA122" s="63" t="str">
        <f t="shared" si="341"/>
        <v/>
      </c>
      <c r="AB122" s="63" t="str">
        <f t="shared" si="341"/>
        <v/>
      </c>
      <c r="AC122" s="63" t="str">
        <f t="shared" si="341"/>
        <v/>
      </c>
      <c r="AD122" s="63" t="str">
        <f t="shared" si="341"/>
        <v/>
      </c>
      <c r="AE122" s="63" t="str">
        <f t="shared" si="341"/>
        <v/>
      </c>
      <c r="AF122" s="63" t="str">
        <f t="shared" si="341"/>
        <v/>
      </c>
      <c r="AG122" s="73" t="str">
        <f t="shared" si="341"/>
        <v/>
      </c>
      <c r="AH122" s="73" t="str">
        <f t="shared" si="341"/>
        <v/>
      </c>
      <c r="AI122" s="73" t="str">
        <f t="shared" si="341"/>
        <v/>
      </c>
      <c r="AJ122" s="73" t="str">
        <f t="shared" si="341"/>
        <v/>
      </c>
      <c r="AK122" s="73" t="str">
        <f t="shared" si="341"/>
        <v/>
      </c>
      <c r="AL122" s="73" t="str">
        <f t="shared" si="341"/>
        <v/>
      </c>
      <c r="AM122" s="73" t="str">
        <f t="shared" si="341"/>
        <v/>
      </c>
      <c r="AN122" s="63" t="str">
        <f t="shared" si="341"/>
        <v/>
      </c>
      <c r="AO122" s="63" t="str">
        <f t="shared" si="341"/>
        <v/>
      </c>
      <c r="AP122" s="63" t="str">
        <f t="shared" si="341"/>
        <v/>
      </c>
      <c r="AQ122" s="154">
        <f>COUNTA(L123:AP123)</f>
        <v>0</v>
      </c>
      <c r="AR122" s="154">
        <f t="shared" ref="AR122" si="342">COUNTIF(L123:AP123,"/")*$BF$9</f>
        <v>0</v>
      </c>
      <c r="AS122" s="156">
        <f t="shared" ref="AS122" si="343">AQ122*AS$2</f>
        <v>0</v>
      </c>
      <c r="AT122" s="164"/>
      <c r="AU122" s="160"/>
      <c r="AV122" s="152">
        <f t="shared" ref="AV122" si="344">AR122+AS122</f>
        <v>0</v>
      </c>
      <c r="AW122" s="122">
        <f t="shared" ref="AW122:AY122" si="345">AW120+AQ122</f>
        <v>0</v>
      </c>
      <c r="AX122" s="123">
        <f t="shared" si="345"/>
        <v>0</v>
      </c>
      <c r="AY122" s="123">
        <f t="shared" si="345"/>
        <v>0</v>
      </c>
      <c r="AZ122" s="115">
        <f t="shared" ref="AZ122" si="346">AZ120+AV122</f>
        <v>0</v>
      </c>
    </row>
    <row r="123" spans="1:52" ht="28" customHeight="1" thickBot="1" x14ac:dyDescent="0.25">
      <c r="A123" s="130"/>
      <c r="B123" s="68"/>
      <c r="C123" s="105" t="str">
        <f>IF(B123="","",DATEDIF(B123,#REF!,"y"))</f>
        <v/>
      </c>
      <c r="D123" s="149" t="s">
        <v>78</v>
      </c>
      <c r="E123" s="150"/>
      <c r="F123" s="151"/>
      <c r="G123" s="146"/>
      <c r="H123" s="147"/>
      <c r="I123" s="147"/>
      <c r="J123" s="147"/>
      <c r="K123" s="148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155"/>
      <c r="AR123" s="155"/>
      <c r="AS123" s="157"/>
      <c r="AT123" s="165"/>
      <c r="AU123" s="161"/>
      <c r="AV123" s="153"/>
      <c r="AW123" s="119"/>
      <c r="AX123" s="124"/>
      <c r="AY123" s="124"/>
      <c r="AZ123" s="116"/>
    </row>
    <row r="124" spans="1:52" ht="28" customHeight="1" x14ac:dyDescent="0.2">
      <c r="A124" s="129">
        <v>59</v>
      </c>
      <c r="B124" s="131"/>
      <c r="C124" s="132"/>
      <c r="D124" s="3"/>
      <c r="E124" s="3"/>
      <c r="F124" s="3"/>
      <c r="G124" s="3"/>
      <c r="H124" s="3"/>
      <c r="I124" s="3"/>
      <c r="J124" s="3"/>
      <c r="K124" s="78" t="str">
        <f>IF(COUNTA(D124:J124)=0,"",COUNTA(D124:J124))</f>
        <v/>
      </c>
      <c r="L124" s="63" t="str">
        <f t="shared" ref="L124:AP124" si="347">IF(L$7="","",IF( HLOOKUP(L$7,$D$7:$J$219,2*$A124,FALSE)="","","○"))</f>
        <v/>
      </c>
      <c r="M124" s="63" t="str">
        <f t="shared" si="347"/>
        <v/>
      </c>
      <c r="N124" s="63" t="str">
        <f t="shared" si="347"/>
        <v/>
      </c>
      <c r="O124" s="63" t="str">
        <f t="shared" si="347"/>
        <v/>
      </c>
      <c r="P124" s="63" t="str">
        <f t="shared" si="347"/>
        <v/>
      </c>
      <c r="Q124" s="63" t="str">
        <f t="shared" si="347"/>
        <v/>
      </c>
      <c r="R124" s="63" t="str">
        <f t="shared" si="347"/>
        <v/>
      </c>
      <c r="S124" s="73" t="str">
        <f t="shared" si="347"/>
        <v/>
      </c>
      <c r="T124" s="73" t="str">
        <f t="shared" si="347"/>
        <v/>
      </c>
      <c r="U124" s="73" t="str">
        <f t="shared" si="347"/>
        <v/>
      </c>
      <c r="V124" s="73" t="str">
        <f t="shared" si="347"/>
        <v/>
      </c>
      <c r="W124" s="73" t="str">
        <f t="shared" si="347"/>
        <v/>
      </c>
      <c r="X124" s="73" t="str">
        <f t="shared" si="347"/>
        <v/>
      </c>
      <c r="Y124" s="73" t="str">
        <f t="shared" si="347"/>
        <v/>
      </c>
      <c r="Z124" s="63" t="str">
        <f t="shared" si="347"/>
        <v/>
      </c>
      <c r="AA124" s="63" t="str">
        <f t="shared" si="347"/>
        <v/>
      </c>
      <c r="AB124" s="63" t="str">
        <f t="shared" si="347"/>
        <v/>
      </c>
      <c r="AC124" s="63" t="str">
        <f t="shared" si="347"/>
        <v/>
      </c>
      <c r="AD124" s="63" t="str">
        <f t="shared" si="347"/>
        <v/>
      </c>
      <c r="AE124" s="63" t="str">
        <f t="shared" si="347"/>
        <v/>
      </c>
      <c r="AF124" s="63" t="str">
        <f t="shared" si="347"/>
        <v/>
      </c>
      <c r="AG124" s="73" t="str">
        <f t="shared" si="347"/>
        <v/>
      </c>
      <c r="AH124" s="73" t="str">
        <f t="shared" si="347"/>
        <v/>
      </c>
      <c r="AI124" s="73" t="str">
        <f t="shared" si="347"/>
        <v/>
      </c>
      <c r="AJ124" s="73" t="str">
        <f t="shared" si="347"/>
        <v/>
      </c>
      <c r="AK124" s="73" t="str">
        <f t="shared" si="347"/>
        <v/>
      </c>
      <c r="AL124" s="73" t="str">
        <f t="shared" si="347"/>
        <v/>
      </c>
      <c r="AM124" s="73" t="str">
        <f t="shared" si="347"/>
        <v/>
      </c>
      <c r="AN124" s="63" t="str">
        <f t="shared" si="347"/>
        <v/>
      </c>
      <c r="AO124" s="63" t="str">
        <f t="shared" si="347"/>
        <v/>
      </c>
      <c r="AP124" s="63" t="str">
        <f t="shared" si="347"/>
        <v/>
      </c>
      <c r="AQ124" s="154">
        <f>COUNTA(L125:AP125)</f>
        <v>0</v>
      </c>
      <c r="AR124" s="154">
        <f t="shared" ref="AR124" si="348">COUNTIF(L125:AP125,"/")*$BF$9</f>
        <v>0</v>
      </c>
      <c r="AS124" s="156">
        <f t="shared" ref="AS124" si="349">AQ124*AS$2</f>
        <v>0</v>
      </c>
      <c r="AT124" s="164"/>
      <c r="AU124" s="160"/>
      <c r="AV124" s="152">
        <f t="shared" ref="AV124" si="350">AR124+AS124</f>
        <v>0</v>
      </c>
      <c r="AW124" s="122">
        <f t="shared" ref="AW124:AY124" si="351">AW122+AQ124</f>
        <v>0</v>
      </c>
      <c r="AX124" s="123">
        <f t="shared" si="351"/>
        <v>0</v>
      </c>
      <c r="AY124" s="123">
        <f t="shared" si="351"/>
        <v>0</v>
      </c>
      <c r="AZ124" s="115">
        <f t="shared" ref="AZ124" si="352">AZ122+AV124</f>
        <v>0</v>
      </c>
    </row>
    <row r="125" spans="1:52" ht="28" customHeight="1" thickBot="1" x14ac:dyDescent="0.25">
      <c r="A125" s="130"/>
      <c r="B125" s="68"/>
      <c r="C125" s="105" t="str">
        <f>IF(B125="","",DATEDIF(B125,#REF!,"y"))</f>
        <v/>
      </c>
      <c r="D125" s="149" t="s">
        <v>78</v>
      </c>
      <c r="E125" s="150"/>
      <c r="F125" s="151"/>
      <c r="G125" s="146"/>
      <c r="H125" s="147"/>
      <c r="I125" s="147"/>
      <c r="J125" s="147"/>
      <c r="K125" s="148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155"/>
      <c r="AR125" s="155"/>
      <c r="AS125" s="157"/>
      <c r="AT125" s="165"/>
      <c r="AU125" s="161"/>
      <c r="AV125" s="153"/>
      <c r="AW125" s="119"/>
      <c r="AX125" s="124"/>
      <c r="AY125" s="124"/>
      <c r="AZ125" s="116"/>
    </row>
    <row r="126" spans="1:52" ht="28" customHeight="1" x14ac:dyDescent="0.2">
      <c r="A126" s="129">
        <v>60</v>
      </c>
      <c r="B126" s="131"/>
      <c r="C126" s="132"/>
      <c r="D126" s="3"/>
      <c r="E126" s="3"/>
      <c r="F126" s="3"/>
      <c r="G126" s="3"/>
      <c r="H126" s="3"/>
      <c r="I126" s="3"/>
      <c r="J126" s="3"/>
      <c r="K126" s="78" t="str">
        <f>IF(COUNTA(D126:J126)=0,"",COUNTA(D126:J126))</f>
        <v/>
      </c>
      <c r="L126" s="63" t="str">
        <f t="shared" ref="L126:AP126" si="353">IF(L$7="","",IF( HLOOKUP(L$7,$D$7:$J$219,2*$A126,FALSE)="","","○"))</f>
        <v/>
      </c>
      <c r="M126" s="63" t="str">
        <f t="shared" si="353"/>
        <v/>
      </c>
      <c r="N126" s="63" t="str">
        <f t="shared" si="353"/>
        <v/>
      </c>
      <c r="O126" s="63" t="str">
        <f t="shared" si="353"/>
        <v/>
      </c>
      <c r="P126" s="63" t="str">
        <f t="shared" si="353"/>
        <v/>
      </c>
      <c r="Q126" s="63" t="str">
        <f t="shared" si="353"/>
        <v/>
      </c>
      <c r="R126" s="63" t="str">
        <f t="shared" si="353"/>
        <v/>
      </c>
      <c r="S126" s="73" t="str">
        <f t="shared" si="353"/>
        <v/>
      </c>
      <c r="T126" s="73" t="str">
        <f t="shared" si="353"/>
        <v/>
      </c>
      <c r="U126" s="73" t="str">
        <f t="shared" si="353"/>
        <v/>
      </c>
      <c r="V126" s="73" t="str">
        <f t="shared" si="353"/>
        <v/>
      </c>
      <c r="W126" s="73" t="str">
        <f t="shared" si="353"/>
        <v/>
      </c>
      <c r="X126" s="73" t="str">
        <f t="shared" si="353"/>
        <v/>
      </c>
      <c r="Y126" s="73" t="str">
        <f t="shared" si="353"/>
        <v/>
      </c>
      <c r="Z126" s="63" t="str">
        <f t="shared" si="353"/>
        <v/>
      </c>
      <c r="AA126" s="63" t="str">
        <f t="shared" si="353"/>
        <v/>
      </c>
      <c r="AB126" s="63" t="str">
        <f t="shared" si="353"/>
        <v/>
      </c>
      <c r="AC126" s="63" t="str">
        <f t="shared" si="353"/>
        <v/>
      </c>
      <c r="AD126" s="63" t="str">
        <f t="shared" si="353"/>
        <v/>
      </c>
      <c r="AE126" s="63" t="str">
        <f t="shared" si="353"/>
        <v/>
      </c>
      <c r="AF126" s="63" t="str">
        <f t="shared" si="353"/>
        <v/>
      </c>
      <c r="AG126" s="73" t="str">
        <f t="shared" si="353"/>
        <v/>
      </c>
      <c r="AH126" s="73" t="str">
        <f t="shared" si="353"/>
        <v/>
      </c>
      <c r="AI126" s="73" t="str">
        <f t="shared" si="353"/>
        <v/>
      </c>
      <c r="AJ126" s="73" t="str">
        <f t="shared" si="353"/>
        <v/>
      </c>
      <c r="AK126" s="73" t="str">
        <f t="shared" si="353"/>
        <v/>
      </c>
      <c r="AL126" s="73" t="str">
        <f t="shared" si="353"/>
        <v/>
      </c>
      <c r="AM126" s="73" t="str">
        <f t="shared" si="353"/>
        <v/>
      </c>
      <c r="AN126" s="63" t="str">
        <f t="shared" si="353"/>
        <v/>
      </c>
      <c r="AO126" s="63" t="str">
        <f t="shared" si="353"/>
        <v/>
      </c>
      <c r="AP126" s="63" t="str">
        <f t="shared" si="353"/>
        <v/>
      </c>
      <c r="AQ126" s="154">
        <f>COUNTA(L127:AP127)</f>
        <v>0</v>
      </c>
      <c r="AR126" s="154">
        <f t="shared" ref="AR126" si="354">COUNTIF(L127:AP127,"/")*$BF$9</f>
        <v>0</v>
      </c>
      <c r="AS126" s="156">
        <f t="shared" ref="AS126" si="355">AQ126*AS$2</f>
        <v>0</v>
      </c>
      <c r="AT126" s="164"/>
      <c r="AU126" s="160"/>
      <c r="AV126" s="152">
        <f t="shared" ref="AV126" si="356">AR126+AS126</f>
        <v>0</v>
      </c>
      <c r="AW126" s="122">
        <f t="shared" ref="AW126:AY126" si="357">AW124+AQ126</f>
        <v>0</v>
      </c>
      <c r="AX126" s="123">
        <f t="shared" si="357"/>
        <v>0</v>
      </c>
      <c r="AY126" s="123">
        <f t="shared" si="357"/>
        <v>0</v>
      </c>
      <c r="AZ126" s="115">
        <f t="shared" ref="AZ126" si="358">AZ124+AV126</f>
        <v>0</v>
      </c>
    </row>
    <row r="127" spans="1:52" ht="28" customHeight="1" thickBot="1" x14ac:dyDescent="0.25">
      <c r="A127" s="130"/>
      <c r="B127" s="68"/>
      <c r="C127" s="105" t="str">
        <f>IF(B127="","",DATEDIF(B127,#REF!,"y"))</f>
        <v/>
      </c>
      <c r="D127" s="149" t="s">
        <v>78</v>
      </c>
      <c r="E127" s="150"/>
      <c r="F127" s="151"/>
      <c r="G127" s="146"/>
      <c r="H127" s="147"/>
      <c r="I127" s="147"/>
      <c r="J127" s="147"/>
      <c r="K127" s="148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155"/>
      <c r="AR127" s="155"/>
      <c r="AS127" s="157"/>
      <c r="AT127" s="165"/>
      <c r="AU127" s="161"/>
      <c r="AV127" s="153"/>
      <c r="AW127" s="119"/>
      <c r="AX127" s="124"/>
      <c r="AY127" s="124"/>
      <c r="AZ127" s="116"/>
    </row>
    <row r="128" spans="1:52" ht="28" customHeight="1" x14ac:dyDescent="0.2">
      <c r="A128" s="129">
        <v>61</v>
      </c>
      <c r="B128" s="131"/>
      <c r="C128" s="132"/>
      <c r="D128" s="3"/>
      <c r="E128" s="3"/>
      <c r="F128" s="3"/>
      <c r="G128" s="3"/>
      <c r="H128" s="3"/>
      <c r="I128" s="3"/>
      <c r="J128" s="3"/>
      <c r="K128" s="78" t="str">
        <f>IF(COUNTA(D128:J128)=0,"",COUNTA(D128:J128))</f>
        <v/>
      </c>
      <c r="L128" s="63" t="str">
        <f t="shared" ref="L128:AP128" si="359">IF(L$7="","",IF( HLOOKUP(L$7,$D$7:$J$219,2*$A128,FALSE)="","","○"))</f>
        <v/>
      </c>
      <c r="M128" s="63" t="str">
        <f t="shared" si="359"/>
        <v/>
      </c>
      <c r="N128" s="63" t="str">
        <f t="shared" si="359"/>
        <v/>
      </c>
      <c r="O128" s="63" t="str">
        <f t="shared" si="359"/>
        <v/>
      </c>
      <c r="P128" s="63" t="str">
        <f t="shared" si="359"/>
        <v/>
      </c>
      <c r="Q128" s="63" t="str">
        <f t="shared" si="359"/>
        <v/>
      </c>
      <c r="R128" s="63" t="str">
        <f t="shared" si="359"/>
        <v/>
      </c>
      <c r="S128" s="73" t="str">
        <f t="shared" si="359"/>
        <v/>
      </c>
      <c r="T128" s="73" t="str">
        <f t="shared" si="359"/>
        <v/>
      </c>
      <c r="U128" s="73" t="str">
        <f t="shared" si="359"/>
        <v/>
      </c>
      <c r="V128" s="73" t="str">
        <f t="shared" si="359"/>
        <v/>
      </c>
      <c r="W128" s="73" t="str">
        <f t="shared" si="359"/>
        <v/>
      </c>
      <c r="X128" s="73" t="str">
        <f t="shared" si="359"/>
        <v/>
      </c>
      <c r="Y128" s="73" t="str">
        <f t="shared" si="359"/>
        <v/>
      </c>
      <c r="Z128" s="63" t="str">
        <f t="shared" si="359"/>
        <v/>
      </c>
      <c r="AA128" s="63" t="str">
        <f t="shared" si="359"/>
        <v/>
      </c>
      <c r="AB128" s="63" t="str">
        <f t="shared" si="359"/>
        <v/>
      </c>
      <c r="AC128" s="63" t="str">
        <f t="shared" si="359"/>
        <v/>
      </c>
      <c r="AD128" s="63" t="str">
        <f t="shared" si="359"/>
        <v/>
      </c>
      <c r="AE128" s="63" t="str">
        <f t="shared" si="359"/>
        <v/>
      </c>
      <c r="AF128" s="63" t="str">
        <f t="shared" si="359"/>
        <v/>
      </c>
      <c r="AG128" s="73" t="str">
        <f t="shared" si="359"/>
        <v/>
      </c>
      <c r="AH128" s="73" t="str">
        <f t="shared" si="359"/>
        <v/>
      </c>
      <c r="AI128" s="73" t="str">
        <f t="shared" si="359"/>
        <v/>
      </c>
      <c r="AJ128" s="73" t="str">
        <f t="shared" si="359"/>
        <v/>
      </c>
      <c r="AK128" s="73" t="str">
        <f t="shared" si="359"/>
        <v/>
      </c>
      <c r="AL128" s="73" t="str">
        <f t="shared" si="359"/>
        <v/>
      </c>
      <c r="AM128" s="73" t="str">
        <f t="shared" si="359"/>
        <v/>
      </c>
      <c r="AN128" s="63" t="str">
        <f t="shared" si="359"/>
        <v/>
      </c>
      <c r="AO128" s="63" t="str">
        <f t="shared" si="359"/>
        <v/>
      </c>
      <c r="AP128" s="63" t="str">
        <f t="shared" si="359"/>
        <v/>
      </c>
      <c r="AQ128" s="154">
        <f>COUNTA(L129:AP129)</f>
        <v>0</v>
      </c>
      <c r="AR128" s="154">
        <f t="shared" ref="AR128" si="360">COUNTIF(L129:AP129,"/")*$BF$9</f>
        <v>0</v>
      </c>
      <c r="AS128" s="156">
        <f t="shared" ref="AS128" si="361">AQ128*AS$2</f>
        <v>0</v>
      </c>
      <c r="AT128" s="164"/>
      <c r="AU128" s="160"/>
      <c r="AV128" s="152">
        <f t="shared" ref="AV128" si="362">AR128+AS128</f>
        <v>0</v>
      </c>
      <c r="AW128" s="122">
        <f t="shared" ref="AW128:AY128" si="363">AW126+AQ128</f>
        <v>0</v>
      </c>
      <c r="AX128" s="123">
        <f t="shared" si="363"/>
        <v>0</v>
      </c>
      <c r="AY128" s="123">
        <f t="shared" si="363"/>
        <v>0</v>
      </c>
      <c r="AZ128" s="115">
        <f t="shared" ref="AZ128" si="364">AZ126+AV128</f>
        <v>0</v>
      </c>
    </row>
    <row r="129" spans="1:52" ht="28" customHeight="1" thickBot="1" x14ac:dyDescent="0.25">
      <c r="A129" s="130"/>
      <c r="B129" s="68"/>
      <c r="C129" s="105" t="str">
        <f>IF(B129="","",DATEDIF(B129,#REF!,"y"))</f>
        <v/>
      </c>
      <c r="D129" s="149" t="s">
        <v>78</v>
      </c>
      <c r="E129" s="150"/>
      <c r="F129" s="151"/>
      <c r="G129" s="146"/>
      <c r="H129" s="147"/>
      <c r="I129" s="147"/>
      <c r="J129" s="147"/>
      <c r="K129" s="148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155"/>
      <c r="AR129" s="155"/>
      <c r="AS129" s="157"/>
      <c r="AT129" s="165"/>
      <c r="AU129" s="161"/>
      <c r="AV129" s="153"/>
      <c r="AW129" s="119"/>
      <c r="AX129" s="124"/>
      <c r="AY129" s="124"/>
      <c r="AZ129" s="116"/>
    </row>
    <row r="130" spans="1:52" ht="28" customHeight="1" x14ac:dyDescent="0.2">
      <c r="A130" s="129">
        <v>62</v>
      </c>
      <c r="B130" s="131"/>
      <c r="C130" s="132"/>
      <c r="D130" s="3"/>
      <c r="E130" s="3"/>
      <c r="F130" s="3"/>
      <c r="G130" s="3"/>
      <c r="H130" s="3"/>
      <c r="I130" s="3"/>
      <c r="J130" s="3"/>
      <c r="K130" s="78" t="str">
        <f>IF(COUNTA(D130:J130)=0,"",COUNTA(D130:J130))</f>
        <v/>
      </c>
      <c r="L130" s="63" t="str">
        <f t="shared" ref="L130:AP130" si="365">IF(L$7="","",IF( HLOOKUP(L$7,$D$7:$J$219,2*$A130,FALSE)="","","○"))</f>
        <v/>
      </c>
      <c r="M130" s="63" t="str">
        <f t="shared" si="365"/>
        <v/>
      </c>
      <c r="N130" s="63" t="str">
        <f t="shared" si="365"/>
        <v/>
      </c>
      <c r="O130" s="63" t="str">
        <f t="shared" si="365"/>
        <v/>
      </c>
      <c r="P130" s="63" t="str">
        <f t="shared" si="365"/>
        <v/>
      </c>
      <c r="Q130" s="63" t="str">
        <f t="shared" si="365"/>
        <v/>
      </c>
      <c r="R130" s="63" t="str">
        <f t="shared" si="365"/>
        <v/>
      </c>
      <c r="S130" s="73" t="str">
        <f t="shared" si="365"/>
        <v/>
      </c>
      <c r="T130" s="73" t="str">
        <f t="shared" si="365"/>
        <v/>
      </c>
      <c r="U130" s="73" t="str">
        <f t="shared" si="365"/>
        <v/>
      </c>
      <c r="V130" s="73" t="str">
        <f t="shared" si="365"/>
        <v/>
      </c>
      <c r="W130" s="73" t="str">
        <f t="shared" si="365"/>
        <v/>
      </c>
      <c r="X130" s="73" t="str">
        <f t="shared" si="365"/>
        <v/>
      </c>
      <c r="Y130" s="73" t="str">
        <f t="shared" si="365"/>
        <v/>
      </c>
      <c r="Z130" s="63" t="str">
        <f t="shared" si="365"/>
        <v/>
      </c>
      <c r="AA130" s="63" t="str">
        <f t="shared" si="365"/>
        <v/>
      </c>
      <c r="AB130" s="63" t="str">
        <f t="shared" si="365"/>
        <v/>
      </c>
      <c r="AC130" s="63" t="str">
        <f t="shared" si="365"/>
        <v/>
      </c>
      <c r="AD130" s="63" t="str">
        <f t="shared" si="365"/>
        <v/>
      </c>
      <c r="AE130" s="63" t="str">
        <f t="shared" si="365"/>
        <v/>
      </c>
      <c r="AF130" s="63" t="str">
        <f t="shared" si="365"/>
        <v/>
      </c>
      <c r="AG130" s="73" t="str">
        <f t="shared" si="365"/>
        <v/>
      </c>
      <c r="AH130" s="73" t="str">
        <f t="shared" si="365"/>
        <v/>
      </c>
      <c r="AI130" s="73" t="str">
        <f t="shared" si="365"/>
        <v/>
      </c>
      <c r="AJ130" s="73" t="str">
        <f t="shared" si="365"/>
        <v/>
      </c>
      <c r="AK130" s="73" t="str">
        <f t="shared" si="365"/>
        <v/>
      </c>
      <c r="AL130" s="73" t="str">
        <f t="shared" si="365"/>
        <v/>
      </c>
      <c r="AM130" s="73" t="str">
        <f t="shared" si="365"/>
        <v/>
      </c>
      <c r="AN130" s="63" t="str">
        <f t="shared" si="365"/>
        <v/>
      </c>
      <c r="AO130" s="63" t="str">
        <f t="shared" si="365"/>
        <v/>
      </c>
      <c r="AP130" s="63" t="str">
        <f t="shared" si="365"/>
        <v/>
      </c>
      <c r="AQ130" s="154">
        <f>COUNTA(L131:AP131)</f>
        <v>0</v>
      </c>
      <c r="AR130" s="154">
        <f t="shared" ref="AR130" si="366">COUNTIF(L131:AP131,"/")*$BF$9</f>
        <v>0</v>
      </c>
      <c r="AS130" s="156">
        <f t="shared" ref="AS130" si="367">AQ130*AS$2</f>
        <v>0</v>
      </c>
      <c r="AT130" s="164"/>
      <c r="AU130" s="160"/>
      <c r="AV130" s="152">
        <f t="shared" ref="AV130" si="368">AR130+AS130</f>
        <v>0</v>
      </c>
      <c r="AW130" s="122">
        <f t="shared" ref="AW130:AY130" si="369">AW128+AQ130</f>
        <v>0</v>
      </c>
      <c r="AX130" s="123">
        <f t="shared" si="369"/>
        <v>0</v>
      </c>
      <c r="AY130" s="123">
        <f t="shared" si="369"/>
        <v>0</v>
      </c>
      <c r="AZ130" s="115">
        <f t="shared" ref="AZ130" si="370">AZ128+AV130</f>
        <v>0</v>
      </c>
    </row>
    <row r="131" spans="1:52" ht="28" customHeight="1" thickBot="1" x14ac:dyDescent="0.25">
      <c r="A131" s="130"/>
      <c r="B131" s="68"/>
      <c r="C131" s="105" t="str">
        <f>IF(B131="","",DATEDIF(B131,#REF!,"y"))</f>
        <v/>
      </c>
      <c r="D131" s="149" t="s">
        <v>78</v>
      </c>
      <c r="E131" s="150"/>
      <c r="F131" s="151"/>
      <c r="G131" s="146"/>
      <c r="H131" s="147"/>
      <c r="I131" s="147"/>
      <c r="J131" s="147"/>
      <c r="K131" s="148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155"/>
      <c r="AR131" s="155"/>
      <c r="AS131" s="157"/>
      <c r="AT131" s="165"/>
      <c r="AU131" s="161"/>
      <c r="AV131" s="153"/>
      <c r="AW131" s="119"/>
      <c r="AX131" s="124"/>
      <c r="AY131" s="124"/>
      <c r="AZ131" s="116"/>
    </row>
    <row r="132" spans="1:52" ht="28" customHeight="1" x14ac:dyDescent="0.2">
      <c r="A132" s="129">
        <v>63</v>
      </c>
      <c r="B132" s="131"/>
      <c r="C132" s="132"/>
      <c r="D132" s="3"/>
      <c r="E132" s="3"/>
      <c r="F132" s="3"/>
      <c r="G132" s="3"/>
      <c r="H132" s="3"/>
      <c r="I132" s="3"/>
      <c r="J132" s="3"/>
      <c r="K132" s="78" t="str">
        <f>IF(COUNTA(D132:J132)=0,"",COUNTA(D132:J132))</f>
        <v/>
      </c>
      <c r="L132" s="63" t="str">
        <f t="shared" ref="L132:AP132" si="371">IF(L$7="","",IF( HLOOKUP(L$7,$D$7:$J$219,2*$A132,FALSE)="","","○"))</f>
        <v/>
      </c>
      <c r="M132" s="63" t="str">
        <f t="shared" si="371"/>
        <v/>
      </c>
      <c r="N132" s="63" t="str">
        <f t="shared" si="371"/>
        <v/>
      </c>
      <c r="O132" s="63" t="str">
        <f t="shared" si="371"/>
        <v/>
      </c>
      <c r="P132" s="63" t="str">
        <f t="shared" si="371"/>
        <v/>
      </c>
      <c r="Q132" s="63" t="str">
        <f t="shared" si="371"/>
        <v/>
      </c>
      <c r="R132" s="63" t="str">
        <f t="shared" si="371"/>
        <v/>
      </c>
      <c r="S132" s="73" t="str">
        <f t="shared" si="371"/>
        <v/>
      </c>
      <c r="T132" s="73" t="str">
        <f t="shared" si="371"/>
        <v/>
      </c>
      <c r="U132" s="73" t="str">
        <f t="shared" si="371"/>
        <v/>
      </c>
      <c r="V132" s="73" t="str">
        <f t="shared" si="371"/>
        <v/>
      </c>
      <c r="W132" s="73" t="str">
        <f t="shared" si="371"/>
        <v/>
      </c>
      <c r="X132" s="73" t="str">
        <f t="shared" si="371"/>
        <v/>
      </c>
      <c r="Y132" s="73" t="str">
        <f t="shared" si="371"/>
        <v/>
      </c>
      <c r="Z132" s="63" t="str">
        <f t="shared" si="371"/>
        <v/>
      </c>
      <c r="AA132" s="63" t="str">
        <f t="shared" si="371"/>
        <v/>
      </c>
      <c r="AB132" s="63" t="str">
        <f t="shared" si="371"/>
        <v/>
      </c>
      <c r="AC132" s="63" t="str">
        <f t="shared" si="371"/>
        <v/>
      </c>
      <c r="AD132" s="63" t="str">
        <f t="shared" si="371"/>
        <v/>
      </c>
      <c r="AE132" s="63" t="str">
        <f t="shared" si="371"/>
        <v/>
      </c>
      <c r="AF132" s="63" t="str">
        <f t="shared" si="371"/>
        <v/>
      </c>
      <c r="AG132" s="73" t="str">
        <f t="shared" si="371"/>
        <v/>
      </c>
      <c r="AH132" s="73" t="str">
        <f t="shared" si="371"/>
        <v/>
      </c>
      <c r="AI132" s="73" t="str">
        <f t="shared" si="371"/>
        <v/>
      </c>
      <c r="AJ132" s="73" t="str">
        <f t="shared" si="371"/>
        <v/>
      </c>
      <c r="AK132" s="73" t="str">
        <f t="shared" si="371"/>
        <v/>
      </c>
      <c r="AL132" s="73" t="str">
        <f t="shared" si="371"/>
        <v/>
      </c>
      <c r="AM132" s="73" t="str">
        <f t="shared" si="371"/>
        <v/>
      </c>
      <c r="AN132" s="63" t="str">
        <f t="shared" si="371"/>
        <v/>
      </c>
      <c r="AO132" s="63" t="str">
        <f t="shared" si="371"/>
        <v/>
      </c>
      <c r="AP132" s="63" t="str">
        <f t="shared" si="371"/>
        <v/>
      </c>
      <c r="AQ132" s="154">
        <f>COUNTA(L133:AP133)</f>
        <v>0</v>
      </c>
      <c r="AR132" s="154">
        <f t="shared" ref="AR132" si="372">COUNTIF(L133:AP133,"/")*$BF$9</f>
        <v>0</v>
      </c>
      <c r="AS132" s="156">
        <f t="shared" ref="AS132" si="373">AQ132*AS$2</f>
        <v>0</v>
      </c>
      <c r="AT132" s="164"/>
      <c r="AU132" s="160"/>
      <c r="AV132" s="152">
        <f t="shared" ref="AV132" si="374">AR132+AS132</f>
        <v>0</v>
      </c>
      <c r="AW132" s="122">
        <f t="shared" ref="AW132:AY132" si="375">AW130+AQ132</f>
        <v>0</v>
      </c>
      <c r="AX132" s="123">
        <f t="shared" si="375"/>
        <v>0</v>
      </c>
      <c r="AY132" s="123">
        <f t="shared" si="375"/>
        <v>0</v>
      </c>
      <c r="AZ132" s="115">
        <f t="shared" ref="AZ132" si="376">AZ130+AV132</f>
        <v>0</v>
      </c>
    </row>
    <row r="133" spans="1:52" ht="28" customHeight="1" thickBot="1" x14ac:dyDescent="0.25">
      <c r="A133" s="130"/>
      <c r="B133" s="68"/>
      <c r="C133" s="105" t="str">
        <f>IF(B133="","",DATEDIF(B133,#REF!,"y"))</f>
        <v/>
      </c>
      <c r="D133" s="149" t="s">
        <v>78</v>
      </c>
      <c r="E133" s="150"/>
      <c r="F133" s="151"/>
      <c r="G133" s="146"/>
      <c r="H133" s="147"/>
      <c r="I133" s="147"/>
      <c r="J133" s="147"/>
      <c r="K133" s="148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155"/>
      <c r="AR133" s="155"/>
      <c r="AS133" s="157"/>
      <c r="AT133" s="165"/>
      <c r="AU133" s="161"/>
      <c r="AV133" s="153"/>
      <c r="AW133" s="119"/>
      <c r="AX133" s="124"/>
      <c r="AY133" s="124"/>
      <c r="AZ133" s="116"/>
    </row>
    <row r="134" spans="1:52" ht="28" customHeight="1" x14ac:dyDescent="0.2">
      <c r="A134" s="129">
        <v>64</v>
      </c>
      <c r="B134" s="131"/>
      <c r="C134" s="132"/>
      <c r="D134" s="3"/>
      <c r="E134" s="3"/>
      <c r="F134" s="3"/>
      <c r="G134" s="3"/>
      <c r="H134" s="3"/>
      <c r="I134" s="3"/>
      <c r="J134" s="3"/>
      <c r="K134" s="78" t="str">
        <f>IF(COUNTA(D134:J134)=0,"",COUNTA(D134:J134))</f>
        <v/>
      </c>
      <c r="L134" s="63" t="str">
        <f t="shared" ref="L134:AP134" si="377">IF(L$7="","",IF( HLOOKUP(L$7,$D$7:$J$219,2*$A134,FALSE)="","","○"))</f>
        <v/>
      </c>
      <c r="M134" s="63" t="str">
        <f t="shared" si="377"/>
        <v/>
      </c>
      <c r="N134" s="63" t="str">
        <f t="shared" si="377"/>
        <v/>
      </c>
      <c r="O134" s="63" t="str">
        <f t="shared" si="377"/>
        <v/>
      </c>
      <c r="P134" s="63" t="str">
        <f t="shared" si="377"/>
        <v/>
      </c>
      <c r="Q134" s="63" t="str">
        <f t="shared" si="377"/>
        <v/>
      </c>
      <c r="R134" s="63" t="str">
        <f t="shared" si="377"/>
        <v/>
      </c>
      <c r="S134" s="73" t="str">
        <f t="shared" si="377"/>
        <v/>
      </c>
      <c r="T134" s="73" t="str">
        <f t="shared" si="377"/>
        <v/>
      </c>
      <c r="U134" s="73" t="str">
        <f t="shared" si="377"/>
        <v/>
      </c>
      <c r="V134" s="73" t="str">
        <f t="shared" si="377"/>
        <v/>
      </c>
      <c r="W134" s="73" t="str">
        <f t="shared" si="377"/>
        <v/>
      </c>
      <c r="X134" s="73" t="str">
        <f t="shared" si="377"/>
        <v/>
      </c>
      <c r="Y134" s="73" t="str">
        <f t="shared" si="377"/>
        <v/>
      </c>
      <c r="Z134" s="63" t="str">
        <f t="shared" si="377"/>
        <v/>
      </c>
      <c r="AA134" s="63" t="str">
        <f t="shared" si="377"/>
        <v/>
      </c>
      <c r="AB134" s="63" t="str">
        <f t="shared" si="377"/>
        <v/>
      </c>
      <c r="AC134" s="63" t="str">
        <f t="shared" si="377"/>
        <v/>
      </c>
      <c r="AD134" s="63" t="str">
        <f t="shared" si="377"/>
        <v/>
      </c>
      <c r="AE134" s="63" t="str">
        <f t="shared" si="377"/>
        <v/>
      </c>
      <c r="AF134" s="63" t="str">
        <f t="shared" si="377"/>
        <v/>
      </c>
      <c r="AG134" s="73" t="str">
        <f t="shared" si="377"/>
        <v/>
      </c>
      <c r="AH134" s="73" t="str">
        <f t="shared" si="377"/>
        <v/>
      </c>
      <c r="AI134" s="73" t="str">
        <f t="shared" si="377"/>
        <v/>
      </c>
      <c r="AJ134" s="73" t="str">
        <f t="shared" si="377"/>
        <v/>
      </c>
      <c r="AK134" s="73" t="str">
        <f t="shared" si="377"/>
        <v/>
      </c>
      <c r="AL134" s="73" t="str">
        <f t="shared" si="377"/>
        <v/>
      </c>
      <c r="AM134" s="73" t="str">
        <f t="shared" si="377"/>
        <v/>
      </c>
      <c r="AN134" s="63" t="str">
        <f t="shared" si="377"/>
        <v/>
      </c>
      <c r="AO134" s="63" t="str">
        <f t="shared" si="377"/>
        <v/>
      </c>
      <c r="AP134" s="63" t="str">
        <f t="shared" si="377"/>
        <v/>
      </c>
      <c r="AQ134" s="154">
        <f>COUNTA(L135:AP135)</f>
        <v>0</v>
      </c>
      <c r="AR134" s="154">
        <f t="shared" ref="AR134" si="378">COUNTIF(L135:AP135,"/")*$BF$9</f>
        <v>0</v>
      </c>
      <c r="AS134" s="156">
        <f t="shared" ref="AS134" si="379">AQ134*AS$2</f>
        <v>0</v>
      </c>
      <c r="AT134" s="164"/>
      <c r="AU134" s="160"/>
      <c r="AV134" s="152">
        <f t="shared" ref="AV134" si="380">AR134+AS134</f>
        <v>0</v>
      </c>
      <c r="AW134" s="122">
        <f t="shared" ref="AW134:AY134" si="381">AW132+AQ134</f>
        <v>0</v>
      </c>
      <c r="AX134" s="123">
        <f t="shared" si="381"/>
        <v>0</v>
      </c>
      <c r="AY134" s="123">
        <f t="shared" si="381"/>
        <v>0</v>
      </c>
      <c r="AZ134" s="115">
        <f t="shared" ref="AZ134" si="382">AZ132+AV134</f>
        <v>0</v>
      </c>
    </row>
    <row r="135" spans="1:52" ht="28" customHeight="1" thickBot="1" x14ac:dyDescent="0.25">
      <c r="A135" s="130"/>
      <c r="B135" s="68"/>
      <c r="C135" s="105" t="str">
        <f>IF(B135="","",DATEDIF(B135,#REF!,"y"))</f>
        <v/>
      </c>
      <c r="D135" s="149" t="s">
        <v>78</v>
      </c>
      <c r="E135" s="150"/>
      <c r="F135" s="151"/>
      <c r="G135" s="146"/>
      <c r="H135" s="147"/>
      <c r="I135" s="147"/>
      <c r="J135" s="147"/>
      <c r="K135" s="148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155"/>
      <c r="AR135" s="155"/>
      <c r="AS135" s="157"/>
      <c r="AT135" s="165"/>
      <c r="AU135" s="161"/>
      <c r="AV135" s="153"/>
      <c r="AW135" s="119"/>
      <c r="AX135" s="124"/>
      <c r="AY135" s="124"/>
      <c r="AZ135" s="116"/>
    </row>
    <row r="136" spans="1:52" ht="28" customHeight="1" x14ac:dyDescent="0.2">
      <c r="A136" s="129">
        <v>65</v>
      </c>
      <c r="B136" s="131"/>
      <c r="C136" s="132"/>
      <c r="D136" s="3"/>
      <c r="E136" s="3"/>
      <c r="F136" s="3"/>
      <c r="G136" s="3"/>
      <c r="H136" s="3"/>
      <c r="I136" s="3"/>
      <c r="J136" s="3"/>
      <c r="K136" s="78" t="str">
        <f>IF(COUNTA(D136:J136)=0,"",COUNTA(D136:J136))</f>
        <v/>
      </c>
      <c r="L136" s="63" t="str">
        <f t="shared" ref="L136:AP136" si="383">IF(L$7="","",IF( HLOOKUP(L$7,$D$7:$J$219,2*$A136,FALSE)="","","○"))</f>
        <v/>
      </c>
      <c r="M136" s="63" t="str">
        <f t="shared" si="383"/>
        <v/>
      </c>
      <c r="N136" s="63" t="str">
        <f t="shared" si="383"/>
        <v/>
      </c>
      <c r="O136" s="63" t="str">
        <f t="shared" si="383"/>
        <v/>
      </c>
      <c r="P136" s="63" t="str">
        <f t="shared" si="383"/>
        <v/>
      </c>
      <c r="Q136" s="63" t="str">
        <f t="shared" si="383"/>
        <v/>
      </c>
      <c r="R136" s="63" t="str">
        <f t="shared" si="383"/>
        <v/>
      </c>
      <c r="S136" s="73" t="str">
        <f t="shared" si="383"/>
        <v/>
      </c>
      <c r="T136" s="73" t="str">
        <f t="shared" si="383"/>
        <v/>
      </c>
      <c r="U136" s="73" t="str">
        <f t="shared" si="383"/>
        <v/>
      </c>
      <c r="V136" s="73" t="str">
        <f t="shared" si="383"/>
        <v/>
      </c>
      <c r="W136" s="73" t="str">
        <f t="shared" si="383"/>
        <v/>
      </c>
      <c r="X136" s="73" t="str">
        <f t="shared" si="383"/>
        <v/>
      </c>
      <c r="Y136" s="73" t="str">
        <f t="shared" si="383"/>
        <v/>
      </c>
      <c r="Z136" s="63" t="str">
        <f t="shared" si="383"/>
        <v/>
      </c>
      <c r="AA136" s="63" t="str">
        <f t="shared" si="383"/>
        <v/>
      </c>
      <c r="AB136" s="63" t="str">
        <f t="shared" si="383"/>
        <v/>
      </c>
      <c r="AC136" s="63" t="str">
        <f t="shared" si="383"/>
        <v/>
      </c>
      <c r="AD136" s="63" t="str">
        <f t="shared" si="383"/>
        <v/>
      </c>
      <c r="AE136" s="63" t="str">
        <f t="shared" si="383"/>
        <v/>
      </c>
      <c r="AF136" s="63" t="str">
        <f t="shared" si="383"/>
        <v/>
      </c>
      <c r="AG136" s="73" t="str">
        <f t="shared" si="383"/>
        <v/>
      </c>
      <c r="AH136" s="73" t="str">
        <f t="shared" si="383"/>
        <v/>
      </c>
      <c r="AI136" s="73" t="str">
        <f t="shared" si="383"/>
        <v/>
      </c>
      <c r="AJ136" s="73" t="str">
        <f t="shared" si="383"/>
        <v/>
      </c>
      <c r="AK136" s="73" t="str">
        <f t="shared" si="383"/>
        <v/>
      </c>
      <c r="AL136" s="73" t="str">
        <f t="shared" si="383"/>
        <v/>
      </c>
      <c r="AM136" s="73" t="str">
        <f t="shared" si="383"/>
        <v/>
      </c>
      <c r="AN136" s="63" t="str">
        <f t="shared" si="383"/>
        <v/>
      </c>
      <c r="AO136" s="63" t="str">
        <f t="shared" si="383"/>
        <v/>
      </c>
      <c r="AP136" s="63" t="str">
        <f t="shared" si="383"/>
        <v/>
      </c>
      <c r="AQ136" s="154">
        <f>COUNTA(L137:AP137)</f>
        <v>0</v>
      </c>
      <c r="AR136" s="154">
        <f t="shared" ref="AR136" si="384">COUNTIF(L137:AP137,"/")*$BF$9</f>
        <v>0</v>
      </c>
      <c r="AS136" s="156">
        <f t="shared" ref="AS136" si="385">AQ136*AS$2</f>
        <v>0</v>
      </c>
      <c r="AT136" s="164"/>
      <c r="AU136" s="160"/>
      <c r="AV136" s="152">
        <f t="shared" ref="AV136" si="386">AR136+AS136</f>
        <v>0</v>
      </c>
      <c r="AW136" s="122">
        <f t="shared" ref="AW136:AY136" si="387">AW134+AQ136</f>
        <v>0</v>
      </c>
      <c r="AX136" s="123">
        <f t="shared" si="387"/>
        <v>0</v>
      </c>
      <c r="AY136" s="123">
        <f t="shared" si="387"/>
        <v>0</v>
      </c>
      <c r="AZ136" s="115">
        <f t="shared" ref="AZ136" si="388">AZ134+AV136</f>
        <v>0</v>
      </c>
    </row>
    <row r="137" spans="1:52" ht="28" customHeight="1" thickBot="1" x14ac:dyDescent="0.25">
      <c r="A137" s="130"/>
      <c r="B137" s="68"/>
      <c r="C137" s="105" t="str">
        <f>IF(B137="","",DATEDIF(B137,#REF!,"y"))</f>
        <v/>
      </c>
      <c r="D137" s="149" t="s">
        <v>78</v>
      </c>
      <c r="E137" s="150"/>
      <c r="F137" s="151"/>
      <c r="G137" s="146"/>
      <c r="H137" s="147"/>
      <c r="I137" s="147"/>
      <c r="J137" s="147"/>
      <c r="K137" s="148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155"/>
      <c r="AR137" s="155"/>
      <c r="AS137" s="157"/>
      <c r="AT137" s="165"/>
      <c r="AU137" s="161"/>
      <c r="AV137" s="153"/>
      <c r="AW137" s="119"/>
      <c r="AX137" s="124"/>
      <c r="AY137" s="124"/>
      <c r="AZ137" s="116"/>
    </row>
    <row r="138" spans="1:52" ht="28" customHeight="1" x14ac:dyDescent="0.2">
      <c r="A138" s="129">
        <v>66</v>
      </c>
      <c r="B138" s="131"/>
      <c r="C138" s="132"/>
      <c r="D138" s="3"/>
      <c r="E138" s="3"/>
      <c r="F138" s="3"/>
      <c r="G138" s="3"/>
      <c r="H138" s="3"/>
      <c r="I138" s="3"/>
      <c r="J138" s="3"/>
      <c r="K138" s="78" t="str">
        <f>IF(COUNTA(D138:J138)=0,"",COUNTA(D138:J138))</f>
        <v/>
      </c>
      <c r="L138" s="63" t="str">
        <f t="shared" ref="L138:AP138" si="389">IF(L$7="","",IF( HLOOKUP(L$7,$D$7:$J$219,2*$A138,FALSE)="","","○"))</f>
        <v/>
      </c>
      <c r="M138" s="63" t="str">
        <f t="shared" si="389"/>
        <v/>
      </c>
      <c r="N138" s="63" t="str">
        <f t="shared" si="389"/>
        <v/>
      </c>
      <c r="O138" s="63" t="str">
        <f t="shared" si="389"/>
        <v/>
      </c>
      <c r="P138" s="63" t="str">
        <f t="shared" si="389"/>
        <v/>
      </c>
      <c r="Q138" s="63" t="str">
        <f t="shared" si="389"/>
        <v/>
      </c>
      <c r="R138" s="63" t="str">
        <f t="shared" si="389"/>
        <v/>
      </c>
      <c r="S138" s="73" t="str">
        <f t="shared" si="389"/>
        <v/>
      </c>
      <c r="T138" s="73" t="str">
        <f t="shared" si="389"/>
        <v/>
      </c>
      <c r="U138" s="73" t="str">
        <f t="shared" si="389"/>
        <v/>
      </c>
      <c r="V138" s="73" t="str">
        <f t="shared" si="389"/>
        <v/>
      </c>
      <c r="W138" s="73" t="str">
        <f t="shared" si="389"/>
        <v/>
      </c>
      <c r="X138" s="73" t="str">
        <f t="shared" si="389"/>
        <v/>
      </c>
      <c r="Y138" s="73" t="str">
        <f t="shared" si="389"/>
        <v/>
      </c>
      <c r="Z138" s="63" t="str">
        <f t="shared" si="389"/>
        <v/>
      </c>
      <c r="AA138" s="63" t="str">
        <f t="shared" si="389"/>
        <v/>
      </c>
      <c r="AB138" s="63" t="str">
        <f t="shared" si="389"/>
        <v/>
      </c>
      <c r="AC138" s="63" t="str">
        <f t="shared" si="389"/>
        <v/>
      </c>
      <c r="AD138" s="63" t="str">
        <f t="shared" si="389"/>
        <v/>
      </c>
      <c r="AE138" s="63" t="str">
        <f t="shared" si="389"/>
        <v/>
      </c>
      <c r="AF138" s="63" t="str">
        <f t="shared" si="389"/>
        <v/>
      </c>
      <c r="AG138" s="73" t="str">
        <f t="shared" si="389"/>
        <v/>
      </c>
      <c r="AH138" s="73" t="str">
        <f t="shared" si="389"/>
        <v/>
      </c>
      <c r="AI138" s="73" t="str">
        <f t="shared" si="389"/>
        <v/>
      </c>
      <c r="AJ138" s="73" t="str">
        <f t="shared" si="389"/>
        <v/>
      </c>
      <c r="AK138" s="73" t="str">
        <f t="shared" si="389"/>
        <v/>
      </c>
      <c r="AL138" s="73" t="str">
        <f t="shared" si="389"/>
        <v/>
      </c>
      <c r="AM138" s="73" t="str">
        <f t="shared" si="389"/>
        <v/>
      </c>
      <c r="AN138" s="63" t="str">
        <f t="shared" si="389"/>
        <v/>
      </c>
      <c r="AO138" s="63" t="str">
        <f t="shared" si="389"/>
        <v/>
      </c>
      <c r="AP138" s="63" t="str">
        <f t="shared" si="389"/>
        <v/>
      </c>
      <c r="AQ138" s="154">
        <f>COUNTA(L139:AP139)</f>
        <v>0</v>
      </c>
      <c r="AR138" s="154">
        <f t="shared" ref="AR138" si="390">COUNTIF(L139:AP139,"/")*$BF$9</f>
        <v>0</v>
      </c>
      <c r="AS138" s="156">
        <f t="shared" ref="AS138" si="391">AQ138*AS$2</f>
        <v>0</v>
      </c>
      <c r="AT138" s="164"/>
      <c r="AU138" s="160"/>
      <c r="AV138" s="152">
        <f t="shared" ref="AV138" si="392">AR138+AS138</f>
        <v>0</v>
      </c>
      <c r="AW138" s="122">
        <f t="shared" ref="AW138:AY138" si="393">AW136+AQ138</f>
        <v>0</v>
      </c>
      <c r="AX138" s="123">
        <f t="shared" si="393"/>
        <v>0</v>
      </c>
      <c r="AY138" s="123">
        <f t="shared" si="393"/>
        <v>0</v>
      </c>
      <c r="AZ138" s="115">
        <f t="shared" ref="AZ138" si="394">AZ136+AV138</f>
        <v>0</v>
      </c>
    </row>
    <row r="139" spans="1:52" ht="28" customHeight="1" thickBot="1" x14ac:dyDescent="0.25">
      <c r="A139" s="130"/>
      <c r="B139" s="68"/>
      <c r="C139" s="105" t="str">
        <f>IF(B139="","",DATEDIF(B139,#REF!,"y"))</f>
        <v/>
      </c>
      <c r="D139" s="149" t="s">
        <v>78</v>
      </c>
      <c r="E139" s="150"/>
      <c r="F139" s="151"/>
      <c r="G139" s="146"/>
      <c r="H139" s="147"/>
      <c r="I139" s="147"/>
      <c r="J139" s="147"/>
      <c r="K139" s="148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155"/>
      <c r="AR139" s="155"/>
      <c r="AS139" s="157"/>
      <c r="AT139" s="165"/>
      <c r="AU139" s="161"/>
      <c r="AV139" s="153"/>
      <c r="AW139" s="119"/>
      <c r="AX139" s="124"/>
      <c r="AY139" s="124"/>
      <c r="AZ139" s="116"/>
    </row>
    <row r="140" spans="1:52" ht="28" customHeight="1" x14ac:dyDescent="0.2">
      <c r="A140" s="129">
        <v>67</v>
      </c>
      <c r="B140" s="131"/>
      <c r="C140" s="132"/>
      <c r="D140" s="3"/>
      <c r="E140" s="3"/>
      <c r="F140" s="3"/>
      <c r="G140" s="3"/>
      <c r="H140" s="3"/>
      <c r="I140" s="3"/>
      <c r="J140" s="3"/>
      <c r="K140" s="78" t="str">
        <f>IF(COUNTA(D140:J140)=0,"",COUNTA(D140:J140))</f>
        <v/>
      </c>
      <c r="L140" s="63" t="str">
        <f t="shared" ref="L140:AP140" si="395">IF(L$7="","",IF( HLOOKUP(L$7,$D$7:$J$219,2*$A140,FALSE)="","","○"))</f>
        <v/>
      </c>
      <c r="M140" s="63" t="str">
        <f t="shared" si="395"/>
        <v/>
      </c>
      <c r="N140" s="63" t="str">
        <f t="shared" si="395"/>
        <v/>
      </c>
      <c r="O140" s="63" t="str">
        <f t="shared" si="395"/>
        <v/>
      </c>
      <c r="P140" s="63" t="str">
        <f t="shared" si="395"/>
        <v/>
      </c>
      <c r="Q140" s="63" t="str">
        <f t="shared" si="395"/>
        <v/>
      </c>
      <c r="R140" s="63" t="str">
        <f t="shared" si="395"/>
        <v/>
      </c>
      <c r="S140" s="73" t="str">
        <f t="shared" si="395"/>
        <v/>
      </c>
      <c r="T140" s="73" t="str">
        <f t="shared" si="395"/>
        <v/>
      </c>
      <c r="U140" s="73" t="str">
        <f t="shared" si="395"/>
        <v/>
      </c>
      <c r="V140" s="73" t="str">
        <f t="shared" si="395"/>
        <v/>
      </c>
      <c r="W140" s="73" t="str">
        <f t="shared" si="395"/>
        <v/>
      </c>
      <c r="X140" s="73" t="str">
        <f t="shared" si="395"/>
        <v/>
      </c>
      <c r="Y140" s="73" t="str">
        <f t="shared" si="395"/>
        <v/>
      </c>
      <c r="Z140" s="63" t="str">
        <f t="shared" si="395"/>
        <v/>
      </c>
      <c r="AA140" s="63" t="str">
        <f t="shared" si="395"/>
        <v/>
      </c>
      <c r="AB140" s="63" t="str">
        <f t="shared" si="395"/>
        <v/>
      </c>
      <c r="AC140" s="63" t="str">
        <f t="shared" si="395"/>
        <v/>
      </c>
      <c r="AD140" s="63" t="str">
        <f t="shared" si="395"/>
        <v/>
      </c>
      <c r="AE140" s="63" t="str">
        <f t="shared" si="395"/>
        <v/>
      </c>
      <c r="AF140" s="63" t="str">
        <f t="shared" si="395"/>
        <v/>
      </c>
      <c r="AG140" s="73" t="str">
        <f t="shared" si="395"/>
        <v/>
      </c>
      <c r="AH140" s="73" t="str">
        <f t="shared" si="395"/>
        <v/>
      </c>
      <c r="AI140" s="73" t="str">
        <f t="shared" si="395"/>
        <v/>
      </c>
      <c r="AJ140" s="73" t="str">
        <f t="shared" si="395"/>
        <v/>
      </c>
      <c r="AK140" s="73" t="str">
        <f t="shared" si="395"/>
        <v/>
      </c>
      <c r="AL140" s="73" t="str">
        <f t="shared" si="395"/>
        <v/>
      </c>
      <c r="AM140" s="73" t="str">
        <f t="shared" si="395"/>
        <v/>
      </c>
      <c r="AN140" s="63" t="str">
        <f t="shared" si="395"/>
        <v/>
      </c>
      <c r="AO140" s="63" t="str">
        <f t="shared" si="395"/>
        <v/>
      </c>
      <c r="AP140" s="63" t="str">
        <f t="shared" si="395"/>
        <v/>
      </c>
      <c r="AQ140" s="154">
        <f>COUNTA(L141:AP141)</f>
        <v>0</v>
      </c>
      <c r="AR140" s="154">
        <f t="shared" ref="AR140" si="396">COUNTIF(L141:AP141,"/")*$BF$9</f>
        <v>0</v>
      </c>
      <c r="AS140" s="156">
        <f t="shared" ref="AS140" si="397">AQ140*AS$2</f>
        <v>0</v>
      </c>
      <c r="AT140" s="164"/>
      <c r="AU140" s="160"/>
      <c r="AV140" s="152">
        <f t="shared" ref="AV140" si="398">AR140+AS140</f>
        <v>0</v>
      </c>
      <c r="AW140" s="122">
        <f t="shared" ref="AW140:AY140" si="399">AW138+AQ140</f>
        <v>0</v>
      </c>
      <c r="AX140" s="123">
        <f t="shared" si="399"/>
        <v>0</v>
      </c>
      <c r="AY140" s="123">
        <f t="shared" si="399"/>
        <v>0</v>
      </c>
      <c r="AZ140" s="115">
        <f t="shared" ref="AZ140" si="400">AZ138+AV140</f>
        <v>0</v>
      </c>
    </row>
    <row r="141" spans="1:52" ht="28" customHeight="1" thickBot="1" x14ac:dyDescent="0.25">
      <c r="A141" s="130"/>
      <c r="B141" s="68"/>
      <c r="C141" s="105" t="str">
        <f>IF(B141="","",DATEDIF(B141,#REF!,"y"))</f>
        <v/>
      </c>
      <c r="D141" s="149" t="s">
        <v>78</v>
      </c>
      <c r="E141" s="150"/>
      <c r="F141" s="151"/>
      <c r="G141" s="146"/>
      <c r="H141" s="147"/>
      <c r="I141" s="147"/>
      <c r="J141" s="147"/>
      <c r="K141" s="148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155"/>
      <c r="AR141" s="155"/>
      <c r="AS141" s="157"/>
      <c r="AT141" s="165"/>
      <c r="AU141" s="161"/>
      <c r="AV141" s="153"/>
      <c r="AW141" s="119"/>
      <c r="AX141" s="124"/>
      <c r="AY141" s="124"/>
      <c r="AZ141" s="116"/>
    </row>
    <row r="142" spans="1:52" ht="28" customHeight="1" x14ac:dyDescent="0.2">
      <c r="A142" s="129">
        <v>68</v>
      </c>
      <c r="B142" s="131"/>
      <c r="C142" s="132"/>
      <c r="D142" s="3"/>
      <c r="E142" s="3"/>
      <c r="F142" s="3"/>
      <c r="G142" s="3"/>
      <c r="H142" s="3"/>
      <c r="I142" s="3"/>
      <c r="J142" s="3"/>
      <c r="K142" s="78" t="str">
        <f>IF(COUNTA(D142:J142)=0,"",COUNTA(D142:J142))</f>
        <v/>
      </c>
      <c r="L142" s="63" t="str">
        <f t="shared" ref="L142:AP142" si="401">IF(L$7="","",IF( HLOOKUP(L$7,$D$7:$J$219,2*$A142,FALSE)="","","○"))</f>
        <v/>
      </c>
      <c r="M142" s="63" t="str">
        <f t="shared" si="401"/>
        <v/>
      </c>
      <c r="N142" s="63" t="str">
        <f t="shared" si="401"/>
        <v/>
      </c>
      <c r="O142" s="63" t="str">
        <f t="shared" si="401"/>
        <v/>
      </c>
      <c r="P142" s="63" t="str">
        <f t="shared" si="401"/>
        <v/>
      </c>
      <c r="Q142" s="63" t="str">
        <f t="shared" si="401"/>
        <v/>
      </c>
      <c r="R142" s="63" t="str">
        <f t="shared" si="401"/>
        <v/>
      </c>
      <c r="S142" s="73" t="str">
        <f t="shared" si="401"/>
        <v/>
      </c>
      <c r="T142" s="73" t="str">
        <f t="shared" si="401"/>
        <v/>
      </c>
      <c r="U142" s="73" t="str">
        <f t="shared" si="401"/>
        <v/>
      </c>
      <c r="V142" s="73" t="str">
        <f t="shared" si="401"/>
        <v/>
      </c>
      <c r="W142" s="73" t="str">
        <f t="shared" si="401"/>
        <v/>
      </c>
      <c r="X142" s="73" t="str">
        <f t="shared" si="401"/>
        <v/>
      </c>
      <c r="Y142" s="73" t="str">
        <f t="shared" si="401"/>
        <v/>
      </c>
      <c r="Z142" s="63" t="str">
        <f t="shared" si="401"/>
        <v/>
      </c>
      <c r="AA142" s="63" t="str">
        <f t="shared" si="401"/>
        <v/>
      </c>
      <c r="AB142" s="63" t="str">
        <f t="shared" si="401"/>
        <v/>
      </c>
      <c r="AC142" s="63" t="str">
        <f t="shared" si="401"/>
        <v/>
      </c>
      <c r="AD142" s="63" t="str">
        <f t="shared" si="401"/>
        <v/>
      </c>
      <c r="AE142" s="63" t="str">
        <f t="shared" si="401"/>
        <v/>
      </c>
      <c r="AF142" s="63" t="str">
        <f t="shared" si="401"/>
        <v/>
      </c>
      <c r="AG142" s="73" t="str">
        <f t="shared" si="401"/>
        <v/>
      </c>
      <c r="AH142" s="73" t="str">
        <f t="shared" si="401"/>
        <v/>
      </c>
      <c r="AI142" s="73" t="str">
        <f t="shared" si="401"/>
        <v/>
      </c>
      <c r="AJ142" s="73" t="str">
        <f t="shared" si="401"/>
        <v/>
      </c>
      <c r="AK142" s="73" t="str">
        <f t="shared" si="401"/>
        <v/>
      </c>
      <c r="AL142" s="73" t="str">
        <f t="shared" si="401"/>
        <v/>
      </c>
      <c r="AM142" s="73" t="str">
        <f t="shared" si="401"/>
        <v/>
      </c>
      <c r="AN142" s="63" t="str">
        <f t="shared" si="401"/>
        <v/>
      </c>
      <c r="AO142" s="63" t="str">
        <f t="shared" si="401"/>
        <v/>
      </c>
      <c r="AP142" s="63" t="str">
        <f t="shared" si="401"/>
        <v/>
      </c>
      <c r="AQ142" s="154">
        <f>COUNTA(L143:AP143)</f>
        <v>0</v>
      </c>
      <c r="AR142" s="154">
        <f t="shared" ref="AR142" si="402">COUNTIF(L143:AP143,"/")*$BF$9</f>
        <v>0</v>
      </c>
      <c r="AS142" s="156">
        <f t="shared" ref="AS142" si="403">AQ142*AS$2</f>
        <v>0</v>
      </c>
      <c r="AT142" s="164"/>
      <c r="AU142" s="160"/>
      <c r="AV142" s="152">
        <f t="shared" ref="AV142" si="404">AR142+AS142</f>
        <v>0</v>
      </c>
      <c r="AW142" s="122">
        <f t="shared" ref="AW142:AY142" si="405">AW140+AQ142</f>
        <v>0</v>
      </c>
      <c r="AX142" s="123">
        <f t="shared" si="405"/>
        <v>0</v>
      </c>
      <c r="AY142" s="123">
        <f t="shared" si="405"/>
        <v>0</v>
      </c>
      <c r="AZ142" s="115">
        <f t="shared" ref="AZ142" si="406">AZ140+AV142</f>
        <v>0</v>
      </c>
    </row>
    <row r="143" spans="1:52" ht="28" customHeight="1" thickBot="1" x14ac:dyDescent="0.25">
      <c r="A143" s="130"/>
      <c r="B143" s="68"/>
      <c r="C143" s="105" t="str">
        <f>IF(B143="","",DATEDIF(B143,#REF!,"y"))</f>
        <v/>
      </c>
      <c r="D143" s="149" t="s">
        <v>78</v>
      </c>
      <c r="E143" s="150"/>
      <c r="F143" s="151"/>
      <c r="G143" s="146"/>
      <c r="H143" s="147"/>
      <c r="I143" s="147"/>
      <c r="J143" s="147"/>
      <c r="K143" s="148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155"/>
      <c r="AR143" s="155"/>
      <c r="AS143" s="157"/>
      <c r="AT143" s="165"/>
      <c r="AU143" s="161"/>
      <c r="AV143" s="153"/>
      <c r="AW143" s="119"/>
      <c r="AX143" s="124"/>
      <c r="AY143" s="124"/>
      <c r="AZ143" s="116"/>
    </row>
    <row r="144" spans="1:52" ht="28" customHeight="1" x14ac:dyDescent="0.2">
      <c r="A144" s="129">
        <v>69</v>
      </c>
      <c r="B144" s="131"/>
      <c r="C144" s="132"/>
      <c r="D144" s="3"/>
      <c r="E144" s="3"/>
      <c r="F144" s="3"/>
      <c r="G144" s="3"/>
      <c r="H144" s="3"/>
      <c r="I144" s="3"/>
      <c r="J144" s="3"/>
      <c r="K144" s="78" t="str">
        <f>IF(COUNTA(D144:J144)=0,"",COUNTA(D144:J144))</f>
        <v/>
      </c>
      <c r="L144" s="63" t="str">
        <f t="shared" ref="L144:AP144" si="407">IF(L$7="","",IF( HLOOKUP(L$7,$D$7:$J$219,2*$A144,FALSE)="","","○"))</f>
        <v/>
      </c>
      <c r="M144" s="63" t="str">
        <f t="shared" si="407"/>
        <v/>
      </c>
      <c r="N144" s="63" t="str">
        <f t="shared" si="407"/>
        <v/>
      </c>
      <c r="O144" s="63" t="str">
        <f t="shared" si="407"/>
        <v/>
      </c>
      <c r="P144" s="63" t="str">
        <f t="shared" si="407"/>
        <v/>
      </c>
      <c r="Q144" s="63" t="str">
        <f t="shared" si="407"/>
        <v/>
      </c>
      <c r="R144" s="63" t="str">
        <f t="shared" si="407"/>
        <v/>
      </c>
      <c r="S144" s="73" t="str">
        <f t="shared" si="407"/>
        <v/>
      </c>
      <c r="T144" s="73" t="str">
        <f t="shared" si="407"/>
        <v/>
      </c>
      <c r="U144" s="73" t="str">
        <f t="shared" si="407"/>
        <v/>
      </c>
      <c r="V144" s="73" t="str">
        <f t="shared" si="407"/>
        <v/>
      </c>
      <c r="W144" s="73" t="str">
        <f t="shared" si="407"/>
        <v/>
      </c>
      <c r="X144" s="73" t="str">
        <f t="shared" si="407"/>
        <v/>
      </c>
      <c r="Y144" s="73" t="str">
        <f t="shared" si="407"/>
        <v/>
      </c>
      <c r="Z144" s="63" t="str">
        <f t="shared" si="407"/>
        <v/>
      </c>
      <c r="AA144" s="63" t="str">
        <f t="shared" si="407"/>
        <v/>
      </c>
      <c r="AB144" s="63" t="str">
        <f t="shared" si="407"/>
        <v/>
      </c>
      <c r="AC144" s="63" t="str">
        <f t="shared" si="407"/>
        <v/>
      </c>
      <c r="AD144" s="63" t="str">
        <f t="shared" si="407"/>
        <v/>
      </c>
      <c r="AE144" s="63" t="str">
        <f t="shared" si="407"/>
        <v/>
      </c>
      <c r="AF144" s="63" t="str">
        <f t="shared" si="407"/>
        <v/>
      </c>
      <c r="AG144" s="73" t="str">
        <f t="shared" si="407"/>
        <v/>
      </c>
      <c r="AH144" s="73" t="str">
        <f t="shared" si="407"/>
        <v/>
      </c>
      <c r="AI144" s="73" t="str">
        <f t="shared" si="407"/>
        <v/>
      </c>
      <c r="AJ144" s="73" t="str">
        <f t="shared" si="407"/>
        <v/>
      </c>
      <c r="AK144" s="73" t="str">
        <f t="shared" si="407"/>
        <v/>
      </c>
      <c r="AL144" s="73" t="str">
        <f t="shared" si="407"/>
        <v/>
      </c>
      <c r="AM144" s="73" t="str">
        <f t="shared" si="407"/>
        <v/>
      </c>
      <c r="AN144" s="63" t="str">
        <f t="shared" si="407"/>
        <v/>
      </c>
      <c r="AO144" s="63" t="str">
        <f t="shared" si="407"/>
        <v/>
      </c>
      <c r="AP144" s="63" t="str">
        <f t="shared" si="407"/>
        <v/>
      </c>
      <c r="AQ144" s="154">
        <f>COUNTA(L145:AP145)</f>
        <v>0</v>
      </c>
      <c r="AR144" s="154">
        <f t="shared" ref="AR144" si="408">COUNTIF(L145:AP145,"/")*$BF$9</f>
        <v>0</v>
      </c>
      <c r="AS144" s="156">
        <f t="shared" ref="AS144" si="409">AQ144*AS$2</f>
        <v>0</v>
      </c>
      <c r="AT144" s="164"/>
      <c r="AU144" s="160"/>
      <c r="AV144" s="152">
        <f t="shared" ref="AV144" si="410">AR144+AS144</f>
        <v>0</v>
      </c>
      <c r="AW144" s="122">
        <f t="shared" ref="AW144:AY144" si="411">AW142+AQ144</f>
        <v>0</v>
      </c>
      <c r="AX144" s="123">
        <f t="shared" si="411"/>
        <v>0</v>
      </c>
      <c r="AY144" s="123">
        <f t="shared" si="411"/>
        <v>0</v>
      </c>
      <c r="AZ144" s="115">
        <f t="shared" ref="AZ144" si="412">AZ142+AV144</f>
        <v>0</v>
      </c>
    </row>
    <row r="145" spans="1:52" ht="28" customHeight="1" thickBot="1" x14ac:dyDescent="0.25">
      <c r="A145" s="130"/>
      <c r="B145" s="68"/>
      <c r="C145" s="105" t="str">
        <f>IF(B145="","",DATEDIF(B145,#REF!,"y"))</f>
        <v/>
      </c>
      <c r="D145" s="149" t="s">
        <v>78</v>
      </c>
      <c r="E145" s="150"/>
      <c r="F145" s="151"/>
      <c r="G145" s="146"/>
      <c r="H145" s="147"/>
      <c r="I145" s="147"/>
      <c r="J145" s="147"/>
      <c r="K145" s="148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155"/>
      <c r="AR145" s="155"/>
      <c r="AS145" s="157"/>
      <c r="AT145" s="165"/>
      <c r="AU145" s="161"/>
      <c r="AV145" s="153"/>
      <c r="AW145" s="119"/>
      <c r="AX145" s="124"/>
      <c r="AY145" s="124"/>
      <c r="AZ145" s="116"/>
    </row>
    <row r="146" spans="1:52" ht="28" customHeight="1" x14ac:dyDescent="0.2">
      <c r="A146" s="129">
        <v>70</v>
      </c>
      <c r="B146" s="131"/>
      <c r="C146" s="132"/>
      <c r="D146" s="3"/>
      <c r="E146" s="3"/>
      <c r="F146" s="3"/>
      <c r="G146" s="3"/>
      <c r="H146" s="3"/>
      <c r="I146" s="3"/>
      <c r="J146" s="3"/>
      <c r="K146" s="78" t="str">
        <f>IF(COUNTA(D146:J146)=0,"",COUNTA(D146:J146))</f>
        <v/>
      </c>
      <c r="L146" s="63" t="str">
        <f t="shared" ref="L146:AP146" si="413">IF(L$7="","",IF( HLOOKUP(L$7,$D$7:$J$219,2*$A146,FALSE)="","","○"))</f>
        <v/>
      </c>
      <c r="M146" s="63" t="str">
        <f t="shared" si="413"/>
        <v/>
      </c>
      <c r="N146" s="63" t="str">
        <f t="shared" si="413"/>
        <v/>
      </c>
      <c r="O146" s="63" t="str">
        <f t="shared" si="413"/>
        <v/>
      </c>
      <c r="P146" s="63" t="str">
        <f t="shared" si="413"/>
        <v/>
      </c>
      <c r="Q146" s="63" t="str">
        <f t="shared" si="413"/>
        <v/>
      </c>
      <c r="R146" s="63" t="str">
        <f t="shared" si="413"/>
        <v/>
      </c>
      <c r="S146" s="73" t="str">
        <f t="shared" si="413"/>
        <v/>
      </c>
      <c r="T146" s="73" t="str">
        <f t="shared" si="413"/>
        <v/>
      </c>
      <c r="U146" s="73" t="str">
        <f t="shared" si="413"/>
        <v/>
      </c>
      <c r="V146" s="73" t="str">
        <f t="shared" si="413"/>
        <v/>
      </c>
      <c r="W146" s="73" t="str">
        <f t="shared" si="413"/>
        <v/>
      </c>
      <c r="X146" s="73" t="str">
        <f t="shared" si="413"/>
        <v/>
      </c>
      <c r="Y146" s="73" t="str">
        <f t="shared" si="413"/>
        <v/>
      </c>
      <c r="Z146" s="63" t="str">
        <f t="shared" si="413"/>
        <v/>
      </c>
      <c r="AA146" s="63" t="str">
        <f t="shared" si="413"/>
        <v/>
      </c>
      <c r="AB146" s="63" t="str">
        <f t="shared" si="413"/>
        <v/>
      </c>
      <c r="AC146" s="63" t="str">
        <f t="shared" si="413"/>
        <v/>
      </c>
      <c r="AD146" s="63" t="str">
        <f t="shared" si="413"/>
        <v/>
      </c>
      <c r="AE146" s="63" t="str">
        <f t="shared" si="413"/>
        <v/>
      </c>
      <c r="AF146" s="63" t="str">
        <f t="shared" si="413"/>
        <v/>
      </c>
      <c r="AG146" s="73" t="str">
        <f t="shared" si="413"/>
        <v/>
      </c>
      <c r="AH146" s="73" t="str">
        <f t="shared" si="413"/>
        <v/>
      </c>
      <c r="AI146" s="73" t="str">
        <f t="shared" si="413"/>
        <v/>
      </c>
      <c r="AJ146" s="73" t="str">
        <f t="shared" si="413"/>
        <v/>
      </c>
      <c r="AK146" s="73" t="str">
        <f t="shared" si="413"/>
        <v/>
      </c>
      <c r="AL146" s="73" t="str">
        <f t="shared" si="413"/>
        <v/>
      </c>
      <c r="AM146" s="73" t="str">
        <f t="shared" si="413"/>
        <v/>
      </c>
      <c r="AN146" s="63" t="str">
        <f t="shared" si="413"/>
        <v/>
      </c>
      <c r="AO146" s="63" t="str">
        <f t="shared" si="413"/>
        <v/>
      </c>
      <c r="AP146" s="63" t="str">
        <f t="shared" si="413"/>
        <v/>
      </c>
      <c r="AQ146" s="154">
        <f>COUNTA(L147:AP147)</f>
        <v>0</v>
      </c>
      <c r="AR146" s="154">
        <f t="shared" ref="AR146" si="414">COUNTIF(L147:AP147,"/")*$BF$9</f>
        <v>0</v>
      </c>
      <c r="AS146" s="156">
        <f t="shared" ref="AS146" si="415">AQ146*AS$2</f>
        <v>0</v>
      </c>
      <c r="AT146" s="164"/>
      <c r="AU146" s="160"/>
      <c r="AV146" s="152">
        <f t="shared" ref="AV146" si="416">AR146+AS146</f>
        <v>0</v>
      </c>
      <c r="AW146" s="122">
        <f t="shared" ref="AW146:AY146" si="417">AW144+AQ146</f>
        <v>0</v>
      </c>
      <c r="AX146" s="123">
        <f t="shared" si="417"/>
        <v>0</v>
      </c>
      <c r="AY146" s="123">
        <f t="shared" si="417"/>
        <v>0</v>
      </c>
      <c r="AZ146" s="115">
        <f t="shared" ref="AZ146" si="418">AZ144+AV146</f>
        <v>0</v>
      </c>
    </row>
    <row r="147" spans="1:52" ht="28" customHeight="1" thickBot="1" x14ac:dyDescent="0.25">
      <c r="A147" s="130"/>
      <c r="B147" s="68"/>
      <c r="C147" s="105" t="str">
        <f>IF(B147="","",DATEDIF(B147,#REF!,"y"))</f>
        <v/>
      </c>
      <c r="D147" s="149" t="s">
        <v>78</v>
      </c>
      <c r="E147" s="150"/>
      <c r="F147" s="151"/>
      <c r="G147" s="146"/>
      <c r="H147" s="147"/>
      <c r="I147" s="147"/>
      <c r="J147" s="147"/>
      <c r="K147" s="148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155"/>
      <c r="AR147" s="155"/>
      <c r="AS147" s="157"/>
      <c r="AT147" s="165"/>
      <c r="AU147" s="161"/>
      <c r="AV147" s="153"/>
      <c r="AW147" s="119"/>
      <c r="AX147" s="124"/>
      <c r="AY147" s="124"/>
      <c r="AZ147" s="116"/>
    </row>
    <row r="148" spans="1:52" ht="28" customHeight="1" x14ac:dyDescent="0.2">
      <c r="A148" s="129">
        <v>71</v>
      </c>
      <c r="B148" s="131"/>
      <c r="C148" s="132"/>
      <c r="D148" s="3"/>
      <c r="E148" s="3"/>
      <c r="F148" s="3"/>
      <c r="G148" s="4"/>
      <c r="H148" s="4"/>
      <c r="I148" s="4"/>
      <c r="J148" s="4"/>
      <c r="K148" s="79" t="str">
        <f>IF(COUNTA(D148:J148)=0,"",COUNTA(D148:J148))</f>
        <v/>
      </c>
      <c r="L148" s="63" t="str">
        <f t="shared" ref="L148:AP148" si="419">IF(L$7="","",IF( HLOOKUP(L$7,$D$7:$J$219,2*$A148,FALSE)="","","○"))</f>
        <v/>
      </c>
      <c r="M148" s="63" t="str">
        <f t="shared" si="419"/>
        <v/>
      </c>
      <c r="N148" s="63" t="str">
        <f t="shared" si="419"/>
        <v/>
      </c>
      <c r="O148" s="63" t="str">
        <f t="shared" si="419"/>
        <v/>
      </c>
      <c r="P148" s="63" t="str">
        <f t="shared" si="419"/>
        <v/>
      </c>
      <c r="Q148" s="63" t="str">
        <f t="shared" si="419"/>
        <v/>
      </c>
      <c r="R148" s="63" t="str">
        <f t="shared" si="419"/>
        <v/>
      </c>
      <c r="S148" s="73" t="str">
        <f t="shared" si="419"/>
        <v/>
      </c>
      <c r="T148" s="73" t="str">
        <f t="shared" si="419"/>
        <v/>
      </c>
      <c r="U148" s="73" t="str">
        <f t="shared" si="419"/>
        <v/>
      </c>
      <c r="V148" s="73" t="str">
        <f t="shared" si="419"/>
        <v/>
      </c>
      <c r="W148" s="73" t="str">
        <f t="shared" si="419"/>
        <v/>
      </c>
      <c r="X148" s="73" t="str">
        <f t="shared" si="419"/>
        <v/>
      </c>
      <c r="Y148" s="73" t="str">
        <f t="shared" si="419"/>
        <v/>
      </c>
      <c r="Z148" s="63" t="str">
        <f t="shared" si="419"/>
        <v/>
      </c>
      <c r="AA148" s="63" t="str">
        <f t="shared" si="419"/>
        <v/>
      </c>
      <c r="AB148" s="63" t="str">
        <f t="shared" si="419"/>
        <v/>
      </c>
      <c r="AC148" s="63" t="str">
        <f t="shared" si="419"/>
        <v/>
      </c>
      <c r="AD148" s="63" t="str">
        <f t="shared" si="419"/>
        <v/>
      </c>
      <c r="AE148" s="63" t="str">
        <f t="shared" si="419"/>
        <v/>
      </c>
      <c r="AF148" s="63" t="str">
        <f t="shared" si="419"/>
        <v/>
      </c>
      <c r="AG148" s="73" t="str">
        <f t="shared" si="419"/>
        <v/>
      </c>
      <c r="AH148" s="73" t="str">
        <f t="shared" si="419"/>
        <v/>
      </c>
      <c r="AI148" s="73" t="str">
        <f t="shared" si="419"/>
        <v/>
      </c>
      <c r="AJ148" s="73" t="str">
        <f t="shared" si="419"/>
        <v/>
      </c>
      <c r="AK148" s="73" t="str">
        <f t="shared" si="419"/>
        <v/>
      </c>
      <c r="AL148" s="73" t="str">
        <f t="shared" si="419"/>
        <v/>
      </c>
      <c r="AM148" s="73" t="str">
        <f t="shared" si="419"/>
        <v/>
      </c>
      <c r="AN148" s="63" t="str">
        <f t="shared" si="419"/>
        <v/>
      </c>
      <c r="AO148" s="63" t="str">
        <f t="shared" si="419"/>
        <v/>
      </c>
      <c r="AP148" s="63" t="str">
        <f t="shared" si="419"/>
        <v/>
      </c>
      <c r="AQ148" s="154">
        <f>COUNTA(L149:AP149)</f>
        <v>0</v>
      </c>
      <c r="AR148" s="154">
        <f t="shared" ref="AR148" si="420">COUNTIF(L149:AP149,"/")*$BF$9</f>
        <v>0</v>
      </c>
      <c r="AS148" s="156">
        <f t="shared" ref="AS148" si="421">AQ148*AS$2</f>
        <v>0</v>
      </c>
      <c r="AT148" s="164"/>
      <c r="AU148" s="160"/>
      <c r="AV148" s="152">
        <f t="shared" ref="AV148" si="422">AR148+AS148</f>
        <v>0</v>
      </c>
      <c r="AW148" s="122">
        <f t="shared" ref="AW148:AY148" si="423">AW146+AQ148</f>
        <v>0</v>
      </c>
      <c r="AX148" s="123">
        <f t="shared" si="423"/>
        <v>0</v>
      </c>
      <c r="AY148" s="123">
        <f t="shared" si="423"/>
        <v>0</v>
      </c>
      <c r="AZ148" s="115">
        <f t="shared" ref="AZ148" si="424">AZ146+AV148</f>
        <v>0</v>
      </c>
    </row>
    <row r="149" spans="1:52" ht="28" customHeight="1" thickBot="1" x14ac:dyDescent="0.25">
      <c r="A149" s="130"/>
      <c r="B149" s="68"/>
      <c r="C149" s="105" t="str">
        <f>IF(B149="","",DATEDIF(B149,#REF!,"y"))</f>
        <v/>
      </c>
      <c r="D149" s="149" t="s">
        <v>78</v>
      </c>
      <c r="E149" s="150"/>
      <c r="F149" s="151"/>
      <c r="G149" s="146"/>
      <c r="H149" s="147"/>
      <c r="I149" s="147"/>
      <c r="J149" s="147"/>
      <c r="K149" s="148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155"/>
      <c r="AR149" s="155"/>
      <c r="AS149" s="157"/>
      <c r="AT149" s="165"/>
      <c r="AU149" s="161"/>
      <c r="AV149" s="153"/>
      <c r="AW149" s="119"/>
      <c r="AX149" s="124"/>
      <c r="AY149" s="124"/>
      <c r="AZ149" s="116"/>
    </row>
    <row r="150" spans="1:52" ht="28" customHeight="1" x14ac:dyDescent="0.2">
      <c r="A150" s="129">
        <v>72</v>
      </c>
      <c r="B150" s="131"/>
      <c r="C150" s="132"/>
      <c r="D150" s="3"/>
      <c r="E150" s="3"/>
      <c r="F150" s="3"/>
      <c r="G150" s="3"/>
      <c r="H150" s="3"/>
      <c r="I150" s="3"/>
      <c r="J150" s="3"/>
      <c r="K150" s="78" t="str">
        <f>IF(COUNTA(D150:J150)=0,"",COUNTA(D150:J150))</f>
        <v/>
      </c>
      <c r="L150" s="63" t="str">
        <f t="shared" ref="L150:AP150" si="425">IF(L$7="","",IF( HLOOKUP(L$7,$D$7:$J$219,2*$A150,FALSE)="","","○"))</f>
        <v/>
      </c>
      <c r="M150" s="63" t="str">
        <f t="shared" si="425"/>
        <v/>
      </c>
      <c r="N150" s="63" t="str">
        <f t="shared" si="425"/>
        <v/>
      </c>
      <c r="O150" s="63" t="str">
        <f t="shared" si="425"/>
        <v/>
      </c>
      <c r="P150" s="63" t="str">
        <f t="shared" si="425"/>
        <v/>
      </c>
      <c r="Q150" s="63" t="str">
        <f t="shared" si="425"/>
        <v/>
      </c>
      <c r="R150" s="63" t="str">
        <f t="shared" si="425"/>
        <v/>
      </c>
      <c r="S150" s="73" t="str">
        <f t="shared" si="425"/>
        <v/>
      </c>
      <c r="T150" s="73" t="str">
        <f t="shared" si="425"/>
        <v/>
      </c>
      <c r="U150" s="73" t="str">
        <f t="shared" si="425"/>
        <v/>
      </c>
      <c r="V150" s="73" t="str">
        <f t="shared" si="425"/>
        <v/>
      </c>
      <c r="W150" s="73" t="str">
        <f t="shared" si="425"/>
        <v/>
      </c>
      <c r="X150" s="73" t="str">
        <f t="shared" si="425"/>
        <v/>
      </c>
      <c r="Y150" s="73" t="str">
        <f t="shared" si="425"/>
        <v/>
      </c>
      <c r="Z150" s="63" t="str">
        <f t="shared" si="425"/>
        <v/>
      </c>
      <c r="AA150" s="63" t="str">
        <f t="shared" si="425"/>
        <v/>
      </c>
      <c r="AB150" s="63" t="str">
        <f t="shared" si="425"/>
        <v/>
      </c>
      <c r="AC150" s="63" t="str">
        <f t="shared" si="425"/>
        <v/>
      </c>
      <c r="AD150" s="63" t="str">
        <f t="shared" si="425"/>
        <v/>
      </c>
      <c r="AE150" s="63" t="str">
        <f t="shared" si="425"/>
        <v/>
      </c>
      <c r="AF150" s="63" t="str">
        <f t="shared" si="425"/>
        <v/>
      </c>
      <c r="AG150" s="73" t="str">
        <f t="shared" si="425"/>
        <v/>
      </c>
      <c r="AH150" s="73" t="str">
        <f t="shared" si="425"/>
        <v/>
      </c>
      <c r="AI150" s="73" t="str">
        <f t="shared" si="425"/>
        <v/>
      </c>
      <c r="AJ150" s="73" t="str">
        <f t="shared" si="425"/>
        <v/>
      </c>
      <c r="AK150" s="73" t="str">
        <f t="shared" si="425"/>
        <v/>
      </c>
      <c r="AL150" s="73" t="str">
        <f t="shared" si="425"/>
        <v/>
      </c>
      <c r="AM150" s="73" t="str">
        <f t="shared" si="425"/>
        <v/>
      </c>
      <c r="AN150" s="63" t="str">
        <f t="shared" si="425"/>
        <v/>
      </c>
      <c r="AO150" s="63" t="str">
        <f t="shared" si="425"/>
        <v/>
      </c>
      <c r="AP150" s="63" t="str">
        <f t="shared" si="425"/>
        <v/>
      </c>
      <c r="AQ150" s="154">
        <f>COUNTA(L151:AP151)</f>
        <v>0</v>
      </c>
      <c r="AR150" s="154">
        <f t="shared" ref="AR150" si="426">COUNTIF(L151:AP151,"/")*$BF$9</f>
        <v>0</v>
      </c>
      <c r="AS150" s="156">
        <f t="shared" ref="AS150" si="427">AQ150*AS$2</f>
        <v>0</v>
      </c>
      <c r="AT150" s="164"/>
      <c r="AU150" s="160"/>
      <c r="AV150" s="152">
        <f t="shared" ref="AV150" si="428">AR150+AS150</f>
        <v>0</v>
      </c>
      <c r="AW150" s="122">
        <f t="shared" ref="AW150:AY150" si="429">AW148+AQ150</f>
        <v>0</v>
      </c>
      <c r="AX150" s="123">
        <f t="shared" si="429"/>
        <v>0</v>
      </c>
      <c r="AY150" s="123">
        <f t="shared" si="429"/>
        <v>0</v>
      </c>
      <c r="AZ150" s="115">
        <f t="shared" ref="AZ150" si="430">AZ148+AV150</f>
        <v>0</v>
      </c>
    </row>
    <row r="151" spans="1:52" ht="28" customHeight="1" thickBot="1" x14ac:dyDescent="0.25">
      <c r="A151" s="130"/>
      <c r="B151" s="68"/>
      <c r="C151" s="105" t="str">
        <f>IF(B151="","",DATEDIF(B151,#REF!,"y"))</f>
        <v/>
      </c>
      <c r="D151" s="149" t="s">
        <v>78</v>
      </c>
      <c r="E151" s="150"/>
      <c r="F151" s="151"/>
      <c r="G151" s="146"/>
      <c r="H151" s="147"/>
      <c r="I151" s="147"/>
      <c r="J151" s="147"/>
      <c r="K151" s="148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155"/>
      <c r="AR151" s="155"/>
      <c r="AS151" s="157"/>
      <c r="AT151" s="165"/>
      <c r="AU151" s="161"/>
      <c r="AV151" s="153"/>
      <c r="AW151" s="119"/>
      <c r="AX151" s="124"/>
      <c r="AY151" s="124"/>
      <c r="AZ151" s="116"/>
    </row>
    <row r="152" spans="1:52" ht="28" customHeight="1" x14ac:dyDescent="0.2">
      <c r="A152" s="129">
        <v>73</v>
      </c>
      <c r="B152" s="131"/>
      <c r="C152" s="132"/>
      <c r="D152" s="3"/>
      <c r="E152" s="3"/>
      <c r="F152" s="3"/>
      <c r="G152" s="3"/>
      <c r="H152" s="3"/>
      <c r="I152" s="3"/>
      <c r="J152" s="3"/>
      <c r="K152" s="78" t="str">
        <f>IF(COUNTA(D152:J152)=0,"",COUNTA(D152:J152))</f>
        <v/>
      </c>
      <c r="L152" s="63" t="str">
        <f t="shared" ref="L152:AP152" si="431">IF(L$7="","",IF( HLOOKUP(L$7,$D$7:$J$219,2*$A152,FALSE)="","","○"))</f>
        <v/>
      </c>
      <c r="M152" s="63" t="str">
        <f t="shared" si="431"/>
        <v/>
      </c>
      <c r="N152" s="63" t="str">
        <f t="shared" si="431"/>
        <v/>
      </c>
      <c r="O152" s="63" t="str">
        <f t="shared" si="431"/>
        <v/>
      </c>
      <c r="P152" s="63" t="str">
        <f t="shared" si="431"/>
        <v/>
      </c>
      <c r="Q152" s="63" t="str">
        <f t="shared" si="431"/>
        <v/>
      </c>
      <c r="R152" s="63" t="str">
        <f t="shared" si="431"/>
        <v/>
      </c>
      <c r="S152" s="73" t="str">
        <f t="shared" si="431"/>
        <v/>
      </c>
      <c r="T152" s="73" t="str">
        <f t="shared" si="431"/>
        <v/>
      </c>
      <c r="U152" s="73" t="str">
        <f t="shared" si="431"/>
        <v/>
      </c>
      <c r="V152" s="73" t="str">
        <f t="shared" si="431"/>
        <v/>
      </c>
      <c r="W152" s="73" t="str">
        <f t="shared" si="431"/>
        <v/>
      </c>
      <c r="X152" s="73" t="str">
        <f t="shared" si="431"/>
        <v/>
      </c>
      <c r="Y152" s="73" t="str">
        <f t="shared" si="431"/>
        <v/>
      </c>
      <c r="Z152" s="63" t="str">
        <f t="shared" si="431"/>
        <v/>
      </c>
      <c r="AA152" s="63" t="str">
        <f t="shared" si="431"/>
        <v/>
      </c>
      <c r="AB152" s="63" t="str">
        <f t="shared" si="431"/>
        <v/>
      </c>
      <c r="AC152" s="63" t="str">
        <f t="shared" si="431"/>
        <v/>
      </c>
      <c r="AD152" s="63" t="str">
        <f t="shared" si="431"/>
        <v/>
      </c>
      <c r="AE152" s="63" t="str">
        <f t="shared" si="431"/>
        <v/>
      </c>
      <c r="AF152" s="63" t="str">
        <f t="shared" si="431"/>
        <v/>
      </c>
      <c r="AG152" s="73" t="str">
        <f t="shared" si="431"/>
        <v/>
      </c>
      <c r="AH152" s="73" t="str">
        <f t="shared" si="431"/>
        <v/>
      </c>
      <c r="AI152" s="73" t="str">
        <f t="shared" si="431"/>
        <v/>
      </c>
      <c r="AJ152" s="73" t="str">
        <f t="shared" si="431"/>
        <v/>
      </c>
      <c r="AK152" s="73" t="str">
        <f t="shared" si="431"/>
        <v/>
      </c>
      <c r="AL152" s="73" t="str">
        <f t="shared" si="431"/>
        <v/>
      </c>
      <c r="AM152" s="73" t="str">
        <f t="shared" si="431"/>
        <v/>
      </c>
      <c r="AN152" s="63" t="str">
        <f t="shared" si="431"/>
        <v/>
      </c>
      <c r="AO152" s="63" t="str">
        <f t="shared" si="431"/>
        <v/>
      </c>
      <c r="AP152" s="63" t="str">
        <f t="shared" si="431"/>
        <v/>
      </c>
      <c r="AQ152" s="154">
        <f>COUNTA(L153:AP153)</f>
        <v>0</v>
      </c>
      <c r="AR152" s="154">
        <f t="shared" ref="AR152" si="432">COUNTIF(L153:AP153,"/")*$BF$9</f>
        <v>0</v>
      </c>
      <c r="AS152" s="156">
        <f t="shared" ref="AS152" si="433">AQ152*AS$2</f>
        <v>0</v>
      </c>
      <c r="AT152" s="164"/>
      <c r="AU152" s="160"/>
      <c r="AV152" s="152">
        <f t="shared" ref="AV152" si="434">AR152+AS152</f>
        <v>0</v>
      </c>
      <c r="AW152" s="122">
        <f t="shared" ref="AW152:AY152" si="435">AW150+AQ152</f>
        <v>0</v>
      </c>
      <c r="AX152" s="123">
        <f t="shared" si="435"/>
        <v>0</v>
      </c>
      <c r="AY152" s="123">
        <f t="shared" si="435"/>
        <v>0</v>
      </c>
      <c r="AZ152" s="115">
        <f t="shared" ref="AZ152" si="436">AZ150+AV152</f>
        <v>0</v>
      </c>
    </row>
    <row r="153" spans="1:52" ht="28" customHeight="1" thickBot="1" x14ac:dyDescent="0.25">
      <c r="A153" s="130"/>
      <c r="B153" s="68"/>
      <c r="C153" s="105" t="str">
        <f>IF(B153="","",DATEDIF(B153,#REF!,"y"))</f>
        <v/>
      </c>
      <c r="D153" s="149" t="s">
        <v>78</v>
      </c>
      <c r="E153" s="150"/>
      <c r="F153" s="151"/>
      <c r="G153" s="146"/>
      <c r="H153" s="147"/>
      <c r="I153" s="147"/>
      <c r="J153" s="147"/>
      <c r="K153" s="148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155"/>
      <c r="AR153" s="155"/>
      <c r="AS153" s="157"/>
      <c r="AT153" s="165"/>
      <c r="AU153" s="161"/>
      <c r="AV153" s="153"/>
      <c r="AW153" s="119"/>
      <c r="AX153" s="124"/>
      <c r="AY153" s="124"/>
      <c r="AZ153" s="116"/>
    </row>
    <row r="154" spans="1:52" ht="28" customHeight="1" x14ac:dyDescent="0.2">
      <c r="A154" s="129">
        <v>74</v>
      </c>
      <c r="B154" s="131"/>
      <c r="C154" s="132"/>
      <c r="D154" s="3"/>
      <c r="E154" s="3"/>
      <c r="F154" s="3"/>
      <c r="G154" s="3"/>
      <c r="H154" s="3"/>
      <c r="I154" s="3"/>
      <c r="J154" s="3"/>
      <c r="K154" s="78" t="str">
        <f>IF(COUNTA(D154:J154)=0,"",COUNTA(D154:J154))</f>
        <v/>
      </c>
      <c r="L154" s="63" t="str">
        <f t="shared" ref="L154:AP154" si="437">IF(L$7="","",IF( HLOOKUP(L$7,$D$7:$J$219,2*$A154,FALSE)="","","○"))</f>
        <v/>
      </c>
      <c r="M154" s="63" t="str">
        <f t="shared" si="437"/>
        <v/>
      </c>
      <c r="N154" s="63" t="str">
        <f t="shared" si="437"/>
        <v/>
      </c>
      <c r="O154" s="63" t="str">
        <f t="shared" si="437"/>
        <v/>
      </c>
      <c r="P154" s="63" t="str">
        <f t="shared" si="437"/>
        <v/>
      </c>
      <c r="Q154" s="63" t="str">
        <f t="shared" si="437"/>
        <v/>
      </c>
      <c r="R154" s="63" t="str">
        <f t="shared" si="437"/>
        <v/>
      </c>
      <c r="S154" s="73" t="str">
        <f t="shared" si="437"/>
        <v/>
      </c>
      <c r="T154" s="73" t="str">
        <f t="shared" si="437"/>
        <v/>
      </c>
      <c r="U154" s="73" t="str">
        <f t="shared" si="437"/>
        <v/>
      </c>
      <c r="V154" s="73" t="str">
        <f t="shared" si="437"/>
        <v/>
      </c>
      <c r="W154" s="73" t="str">
        <f t="shared" si="437"/>
        <v/>
      </c>
      <c r="X154" s="73" t="str">
        <f t="shared" si="437"/>
        <v/>
      </c>
      <c r="Y154" s="73" t="str">
        <f t="shared" si="437"/>
        <v/>
      </c>
      <c r="Z154" s="63" t="str">
        <f t="shared" si="437"/>
        <v/>
      </c>
      <c r="AA154" s="63" t="str">
        <f t="shared" si="437"/>
        <v/>
      </c>
      <c r="AB154" s="63" t="str">
        <f t="shared" si="437"/>
        <v/>
      </c>
      <c r="AC154" s="63" t="str">
        <f t="shared" si="437"/>
        <v/>
      </c>
      <c r="AD154" s="63" t="str">
        <f t="shared" si="437"/>
        <v/>
      </c>
      <c r="AE154" s="63" t="str">
        <f t="shared" si="437"/>
        <v/>
      </c>
      <c r="AF154" s="63" t="str">
        <f t="shared" si="437"/>
        <v/>
      </c>
      <c r="AG154" s="73" t="str">
        <f t="shared" si="437"/>
        <v/>
      </c>
      <c r="AH154" s="73" t="str">
        <f t="shared" si="437"/>
        <v/>
      </c>
      <c r="AI154" s="73" t="str">
        <f t="shared" si="437"/>
        <v/>
      </c>
      <c r="AJ154" s="73" t="str">
        <f t="shared" si="437"/>
        <v/>
      </c>
      <c r="AK154" s="73" t="str">
        <f t="shared" si="437"/>
        <v/>
      </c>
      <c r="AL154" s="73" t="str">
        <f t="shared" si="437"/>
        <v/>
      </c>
      <c r="AM154" s="73" t="str">
        <f t="shared" si="437"/>
        <v/>
      </c>
      <c r="AN154" s="63" t="str">
        <f t="shared" si="437"/>
        <v/>
      </c>
      <c r="AO154" s="63" t="str">
        <f t="shared" si="437"/>
        <v/>
      </c>
      <c r="AP154" s="63" t="str">
        <f t="shared" si="437"/>
        <v/>
      </c>
      <c r="AQ154" s="154">
        <f>COUNTA(L155:AP155)</f>
        <v>0</v>
      </c>
      <c r="AR154" s="154">
        <f t="shared" ref="AR154" si="438">COUNTIF(L155:AP155,"/")*$BF$9</f>
        <v>0</v>
      </c>
      <c r="AS154" s="156">
        <f t="shared" ref="AS154" si="439">AQ154*AS$2</f>
        <v>0</v>
      </c>
      <c r="AT154" s="164"/>
      <c r="AU154" s="160"/>
      <c r="AV154" s="152">
        <f t="shared" ref="AV154" si="440">AR154+AS154</f>
        <v>0</v>
      </c>
      <c r="AW154" s="122">
        <f t="shared" ref="AW154:AY154" si="441">AW152+AQ154</f>
        <v>0</v>
      </c>
      <c r="AX154" s="123">
        <f t="shared" si="441"/>
        <v>0</v>
      </c>
      <c r="AY154" s="123">
        <f t="shared" si="441"/>
        <v>0</v>
      </c>
      <c r="AZ154" s="115">
        <f t="shared" ref="AZ154" si="442">AZ152+AV154</f>
        <v>0</v>
      </c>
    </row>
    <row r="155" spans="1:52" ht="28" customHeight="1" thickBot="1" x14ac:dyDescent="0.25">
      <c r="A155" s="130"/>
      <c r="B155" s="68"/>
      <c r="C155" s="105" t="str">
        <f>IF(B155="","",DATEDIF(B155,#REF!,"y"))</f>
        <v/>
      </c>
      <c r="D155" s="149" t="s">
        <v>78</v>
      </c>
      <c r="E155" s="150"/>
      <c r="F155" s="151"/>
      <c r="G155" s="146"/>
      <c r="H155" s="147"/>
      <c r="I155" s="147"/>
      <c r="J155" s="147"/>
      <c r="K155" s="148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155"/>
      <c r="AR155" s="155"/>
      <c r="AS155" s="157"/>
      <c r="AT155" s="165"/>
      <c r="AU155" s="161"/>
      <c r="AV155" s="153"/>
      <c r="AW155" s="119"/>
      <c r="AX155" s="124"/>
      <c r="AY155" s="124"/>
      <c r="AZ155" s="116"/>
    </row>
    <row r="156" spans="1:52" ht="28" customHeight="1" x14ac:dyDescent="0.2">
      <c r="A156" s="129">
        <v>75</v>
      </c>
      <c r="B156" s="131"/>
      <c r="C156" s="132"/>
      <c r="D156" s="3"/>
      <c r="E156" s="3"/>
      <c r="F156" s="3"/>
      <c r="G156" s="3"/>
      <c r="H156" s="3"/>
      <c r="I156" s="3"/>
      <c r="J156" s="3"/>
      <c r="K156" s="78" t="str">
        <f>IF(COUNTA(D156:J156)=0,"",COUNTA(D156:J156))</f>
        <v/>
      </c>
      <c r="L156" s="63" t="str">
        <f t="shared" ref="L156:AP156" si="443">IF(L$7="","",IF( HLOOKUP(L$7,$D$7:$J$219,2*$A156,FALSE)="","","○"))</f>
        <v/>
      </c>
      <c r="M156" s="63" t="str">
        <f t="shared" si="443"/>
        <v/>
      </c>
      <c r="N156" s="63" t="str">
        <f t="shared" si="443"/>
        <v/>
      </c>
      <c r="O156" s="63" t="str">
        <f t="shared" si="443"/>
        <v/>
      </c>
      <c r="P156" s="63" t="str">
        <f t="shared" si="443"/>
        <v/>
      </c>
      <c r="Q156" s="63" t="str">
        <f t="shared" si="443"/>
        <v/>
      </c>
      <c r="R156" s="63" t="str">
        <f t="shared" si="443"/>
        <v/>
      </c>
      <c r="S156" s="73" t="str">
        <f t="shared" si="443"/>
        <v/>
      </c>
      <c r="T156" s="73" t="str">
        <f t="shared" si="443"/>
        <v/>
      </c>
      <c r="U156" s="73" t="str">
        <f t="shared" si="443"/>
        <v/>
      </c>
      <c r="V156" s="73" t="str">
        <f t="shared" si="443"/>
        <v/>
      </c>
      <c r="W156" s="73" t="str">
        <f t="shared" si="443"/>
        <v/>
      </c>
      <c r="X156" s="73" t="str">
        <f t="shared" si="443"/>
        <v/>
      </c>
      <c r="Y156" s="73" t="str">
        <f t="shared" si="443"/>
        <v/>
      </c>
      <c r="Z156" s="63" t="str">
        <f t="shared" si="443"/>
        <v/>
      </c>
      <c r="AA156" s="63" t="str">
        <f t="shared" si="443"/>
        <v/>
      </c>
      <c r="AB156" s="63" t="str">
        <f t="shared" si="443"/>
        <v/>
      </c>
      <c r="AC156" s="63" t="str">
        <f t="shared" si="443"/>
        <v/>
      </c>
      <c r="AD156" s="63" t="str">
        <f t="shared" si="443"/>
        <v/>
      </c>
      <c r="AE156" s="63" t="str">
        <f t="shared" si="443"/>
        <v/>
      </c>
      <c r="AF156" s="63" t="str">
        <f t="shared" si="443"/>
        <v/>
      </c>
      <c r="AG156" s="73" t="str">
        <f t="shared" si="443"/>
        <v/>
      </c>
      <c r="AH156" s="73" t="str">
        <f t="shared" si="443"/>
        <v/>
      </c>
      <c r="AI156" s="73" t="str">
        <f t="shared" si="443"/>
        <v/>
      </c>
      <c r="AJ156" s="73" t="str">
        <f t="shared" si="443"/>
        <v/>
      </c>
      <c r="AK156" s="73" t="str">
        <f t="shared" si="443"/>
        <v/>
      </c>
      <c r="AL156" s="73" t="str">
        <f t="shared" si="443"/>
        <v/>
      </c>
      <c r="AM156" s="73" t="str">
        <f t="shared" si="443"/>
        <v/>
      </c>
      <c r="AN156" s="63" t="str">
        <f t="shared" si="443"/>
        <v/>
      </c>
      <c r="AO156" s="63" t="str">
        <f t="shared" si="443"/>
        <v/>
      </c>
      <c r="AP156" s="63" t="str">
        <f t="shared" si="443"/>
        <v/>
      </c>
      <c r="AQ156" s="154">
        <f>COUNTA(L157:AP157)</f>
        <v>0</v>
      </c>
      <c r="AR156" s="154">
        <f t="shared" ref="AR156" si="444">COUNTIF(L157:AP157,"/")*$BF$9</f>
        <v>0</v>
      </c>
      <c r="AS156" s="156">
        <f t="shared" ref="AS156" si="445">AQ156*AS$2</f>
        <v>0</v>
      </c>
      <c r="AT156" s="164"/>
      <c r="AU156" s="160"/>
      <c r="AV156" s="152">
        <f t="shared" ref="AV156" si="446">AR156+AS156</f>
        <v>0</v>
      </c>
      <c r="AW156" s="122">
        <f t="shared" ref="AW156:AY156" si="447">AW154+AQ156</f>
        <v>0</v>
      </c>
      <c r="AX156" s="123">
        <f t="shared" si="447"/>
        <v>0</v>
      </c>
      <c r="AY156" s="123">
        <f t="shared" si="447"/>
        <v>0</v>
      </c>
      <c r="AZ156" s="115">
        <f t="shared" ref="AZ156" si="448">AZ154+AV156</f>
        <v>0</v>
      </c>
    </row>
    <row r="157" spans="1:52" ht="28" customHeight="1" thickBot="1" x14ac:dyDescent="0.25">
      <c r="A157" s="130"/>
      <c r="B157" s="68"/>
      <c r="C157" s="105" t="str">
        <f>IF(B157="","",DATEDIF(B157,#REF!,"y"))</f>
        <v/>
      </c>
      <c r="D157" s="149" t="s">
        <v>78</v>
      </c>
      <c r="E157" s="150"/>
      <c r="F157" s="151"/>
      <c r="G157" s="146"/>
      <c r="H157" s="147"/>
      <c r="I157" s="147"/>
      <c r="J157" s="147"/>
      <c r="K157" s="148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155"/>
      <c r="AR157" s="155"/>
      <c r="AS157" s="157"/>
      <c r="AT157" s="165"/>
      <c r="AU157" s="161"/>
      <c r="AV157" s="153"/>
      <c r="AW157" s="119"/>
      <c r="AX157" s="124"/>
      <c r="AY157" s="124"/>
      <c r="AZ157" s="116"/>
    </row>
    <row r="158" spans="1:52" ht="28" customHeight="1" x14ac:dyDescent="0.2">
      <c r="A158" s="129">
        <v>76</v>
      </c>
      <c r="B158" s="131"/>
      <c r="C158" s="132"/>
      <c r="D158" s="3"/>
      <c r="E158" s="3"/>
      <c r="F158" s="3"/>
      <c r="G158" s="3"/>
      <c r="H158" s="3"/>
      <c r="I158" s="3"/>
      <c r="J158" s="3"/>
      <c r="K158" s="78" t="str">
        <f>IF(COUNTA(D158:J158)=0,"",COUNTA(D158:J158))</f>
        <v/>
      </c>
      <c r="L158" s="63" t="str">
        <f t="shared" ref="L158:AP158" si="449">IF(L$7="","",IF( HLOOKUP(L$7,$D$7:$J$219,2*$A158,FALSE)="","","○"))</f>
        <v/>
      </c>
      <c r="M158" s="63" t="str">
        <f t="shared" si="449"/>
        <v/>
      </c>
      <c r="N158" s="63" t="str">
        <f t="shared" si="449"/>
        <v/>
      </c>
      <c r="O158" s="63" t="str">
        <f t="shared" si="449"/>
        <v/>
      </c>
      <c r="P158" s="63" t="str">
        <f t="shared" si="449"/>
        <v/>
      </c>
      <c r="Q158" s="63" t="str">
        <f t="shared" si="449"/>
        <v/>
      </c>
      <c r="R158" s="63" t="str">
        <f t="shared" si="449"/>
        <v/>
      </c>
      <c r="S158" s="73" t="str">
        <f t="shared" si="449"/>
        <v/>
      </c>
      <c r="T158" s="73" t="str">
        <f t="shared" si="449"/>
        <v/>
      </c>
      <c r="U158" s="73" t="str">
        <f t="shared" si="449"/>
        <v/>
      </c>
      <c r="V158" s="73" t="str">
        <f t="shared" si="449"/>
        <v/>
      </c>
      <c r="W158" s="73" t="str">
        <f t="shared" si="449"/>
        <v/>
      </c>
      <c r="X158" s="73" t="str">
        <f t="shared" si="449"/>
        <v/>
      </c>
      <c r="Y158" s="73" t="str">
        <f t="shared" si="449"/>
        <v/>
      </c>
      <c r="Z158" s="63" t="str">
        <f t="shared" si="449"/>
        <v/>
      </c>
      <c r="AA158" s="63" t="str">
        <f t="shared" si="449"/>
        <v/>
      </c>
      <c r="AB158" s="63" t="str">
        <f t="shared" si="449"/>
        <v/>
      </c>
      <c r="AC158" s="63" t="str">
        <f t="shared" si="449"/>
        <v/>
      </c>
      <c r="AD158" s="63" t="str">
        <f t="shared" si="449"/>
        <v/>
      </c>
      <c r="AE158" s="63" t="str">
        <f t="shared" si="449"/>
        <v/>
      </c>
      <c r="AF158" s="63" t="str">
        <f t="shared" si="449"/>
        <v/>
      </c>
      <c r="AG158" s="73" t="str">
        <f t="shared" si="449"/>
        <v/>
      </c>
      <c r="AH158" s="73" t="str">
        <f t="shared" si="449"/>
        <v/>
      </c>
      <c r="AI158" s="73" t="str">
        <f t="shared" si="449"/>
        <v/>
      </c>
      <c r="AJ158" s="73" t="str">
        <f t="shared" si="449"/>
        <v/>
      </c>
      <c r="AK158" s="73" t="str">
        <f t="shared" si="449"/>
        <v/>
      </c>
      <c r="AL158" s="73" t="str">
        <f t="shared" si="449"/>
        <v/>
      </c>
      <c r="AM158" s="73" t="str">
        <f t="shared" si="449"/>
        <v/>
      </c>
      <c r="AN158" s="63" t="str">
        <f t="shared" si="449"/>
        <v/>
      </c>
      <c r="AO158" s="63" t="str">
        <f t="shared" si="449"/>
        <v/>
      </c>
      <c r="AP158" s="63" t="str">
        <f t="shared" si="449"/>
        <v/>
      </c>
      <c r="AQ158" s="154">
        <f>COUNTA(L159:AP159)</f>
        <v>0</v>
      </c>
      <c r="AR158" s="154">
        <f t="shared" ref="AR158" si="450">COUNTIF(L159:AP159,"/")*$BF$9</f>
        <v>0</v>
      </c>
      <c r="AS158" s="156">
        <f t="shared" ref="AS158" si="451">AQ158*AS$2</f>
        <v>0</v>
      </c>
      <c r="AT158" s="164"/>
      <c r="AU158" s="160"/>
      <c r="AV158" s="152">
        <f t="shared" ref="AV158" si="452">AR158+AS158</f>
        <v>0</v>
      </c>
      <c r="AW158" s="122">
        <f t="shared" ref="AW158:AY158" si="453">AW156+AQ158</f>
        <v>0</v>
      </c>
      <c r="AX158" s="123">
        <f t="shared" si="453"/>
        <v>0</v>
      </c>
      <c r="AY158" s="123">
        <f t="shared" si="453"/>
        <v>0</v>
      </c>
      <c r="AZ158" s="115">
        <f t="shared" ref="AZ158" si="454">AZ156+AV158</f>
        <v>0</v>
      </c>
    </row>
    <row r="159" spans="1:52" ht="28" customHeight="1" thickBot="1" x14ac:dyDescent="0.25">
      <c r="A159" s="130"/>
      <c r="B159" s="68"/>
      <c r="C159" s="105" t="str">
        <f>IF(B159="","",DATEDIF(B159,#REF!,"y"))</f>
        <v/>
      </c>
      <c r="D159" s="149" t="s">
        <v>78</v>
      </c>
      <c r="E159" s="150"/>
      <c r="F159" s="151"/>
      <c r="G159" s="146"/>
      <c r="H159" s="147"/>
      <c r="I159" s="147"/>
      <c r="J159" s="147"/>
      <c r="K159" s="148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155"/>
      <c r="AR159" s="155"/>
      <c r="AS159" s="157"/>
      <c r="AT159" s="165"/>
      <c r="AU159" s="161"/>
      <c r="AV159" s="153"/>
      <c r="AW159" s="119"/>
      <c r="AX159" s="124"/>
      <c r="AY159" s="124"/>
      <c r="AZ159" s="116"/>
    </row>
    <row r="160" spans="1:52" ht="28" customHeight="1" x14ac:dyDescent="0.2">
      <c r="A160" s="129">
        <v>77</v>
      </c>
      <c r="B160" s="131"/>
      <c r="C160" s="132"/>
      <c r="D160" s="3"/>
      <c r="E160" s="3"/>
      <c r="F160" s="3"/>
      <c r="G160" s="3"/>
      <c r="H160" s="3"/>
      <c r="I160" s="3"/>
      <c r="J160" s="3"/>
      <c r="K160" s="78" t="str">
        <f>IF(COUNTA(D160:J160)=0,"",COUNTA(D160:J160))</f>
        <v/>
      </c>
      <c r="L160" s="63" t="str">
        <f t="shared" ref="L160:AP160" si="455">IF(L$7="","",IF( HLOOKUP(L$7,$D$7:$J$219,2*$A160,FALSE)="","","○"))</f>
        <v/>
      </c>
      <c r="M160" s="63" t="str">
        <f t="shared" si="455"/>
        <v/>
      </c>
      <c r="N160" s="63" t="str">
        <f t="shared" si="455"/>
        <v/>
      </c>
      <c r="O160" s="63" t="str">
        <f t="shared" si="455"/>
        <v/>
      </c>
      <c r="P160" s="63" t="str">
        <f t="shared" si="455"/>
        <v/>
      </c>
      <c r="Q160" s="63" t="str">
        <f t="shared" si="455"/>
        <v/>
      </c>
      <c r="R160" s="63" t="str">
        <f t="shared" si="455"/>
        <v/>
      </c>
      <c r="S160" s="73" t="str">
        <f t="shared" si="455"/>
        <v/>
      </c>
      <c r="T160" s="73" t="str">
        <f t="shared" si="455"/>
        <v/>
      </c>
      <c r="U160" s="73" t="str">
        <f t="shared" si="455"/>
        <v/>
      </c>
      <c r="V160" s="73" t="str">
        <f t="shared" si="455"/>
        <v/>
      </c>
      <c r="W160" s="73" t="str">
        <f t="shared" si="455"/>
        <v/>
      </c>
      <c r="X160" s="73" t="str">
        <f t="shared" si="455"/>
        <v/>
      </c>
      <c r="Y160" s="73" t="str">
        <f t="shared" si="455"/>
        <v/>
      </c>
      <c r="Z160" s="63" t="str">
        <f t="shared" si="455"/>
        <v/>
      </c>
      <c r="AA160" s="63" t="str">
        <f t="shared" si="455"/>
        <v/>
      </c>
      <c r="AB160" s="63" t="str">
        <f t="shared" si="455"/>
        <v/>
      </c>
      <c r="AC160" s="63" t="str">
        <f t="shared" si="455"/>
        <v/>
      </c>
      <c r="AD160" s="63" t="str">
        <f t="shared" si="455"/>
        <v/>
      </c>
      <c r="AE160" s="63" t="str">
        <f t="shared" si="455"/>
        <v/>
      </c>
      <c r="AF160" s="63" t="str">
        <f t="shared" si="455"/>
        <v/>
      </c>
      <c r="AG160" s="73" t="str">
        <f t="shared" si="455"/>
        <v/>
      </c>
      <c r="AH160" s="73" t="str">
        <f t="shared" si="455"/>
        <v/>
      </c>
      <c r="AI160" s="73" t="str">
        <f t="shared" si="455"/>
        <v/>
      </c>
      <c r="AJ160" s="73" t="str">
        <f t="shared" si="455"/>
        <v/>
      </c>
      <c r="AK160" s="73" t="str">
        <f t="shared" si="455"/>
        <v/>
      </c>
      <c r="AL160" s="73" t="str">
        <f t="shared" si="455"/>
        <v/>
      </c>
      <c r="AM160" s="73" t="str">
        <f t="shared" si="455"/>
        <v/>
      </c>
      <c r="AN160" s="63" t="str">
        <f t="shared" si="455"/>
        <v/>
      </c>
      <c r="AO160" s="63" t="str">
        <f t="shared" si="455"/>
        <v/>
      </c>
      <c r="AP160" s="63" t="str">
        <f t="shared" si="455"/>
        <v/>
      </c>
      <c r="AQ160" s="154">
        <f>COUNTA(L161:AP161)</f>
        <v>0</v>
      </c>
      <c r="AR160" s="154">
        <f t="shared" ref="AR160" si="456">COUNTIF(L161:AP161,"/")*$BF$9</f>
        <v>0</v>
      </c>
      <c r="AS160" s="156">
        <f t="shared" ref="AS160" si="457">AQ160*AS$2</f>
        <v>0</v>
      </c>
      <c r="AT160" s="164"/>
      <c r="AU160" s="160"/>
      <c r="AV160" s="152">
        <f t="shared" ref="AV160" si="458">AR160+AS160</f>
        <v>0</v>
      </c>
      <c r="AW160" s="122">
        <f t="shared" ref="AW160:AY160" si="459">AW158+AQ160</f>
        <v>0</v>
      </c>
      <c r="AX160" s="123">
        <f t="shared" si="459"/>
        <v>0</v>
      </c>
      <c r="AY160" s="123">
        <f t="shared" si="459"/>
        <v>0</v>
      </c>
      <c r="AZ160" s="115">
        <f t="shared" ref="AZ160" si="460">AZ158+AV160</f>
        <v>0</v>
      </c>
    </row>
    <row r="161" spans="1:52" ht="28" customHeight="1" thickBot="1" x14ac:dyDescent="0.25">
      <c r="A161" s="130"/>
      <c r="B161" s="68"/>
      <c r="C161" s="105" t="str">
        <f>IF(B161="","",DATEDIF(B161,#REF!,"y"))</f>
        <v/>
      </c>
      <c r="D161" s="149" t="s">
        <v>78</v>
      </c>
      <c r="E161" s="150"/>
      <c r="F161" s="151"/>
      <c r="G161" s="146"/>
      <c r="H161" s="147"/>
      <c r="I161" s="147"/>
      <c r="J161" s="147"/>
      <c r="K161" s="148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155"/>
      <c r="AR161" s="155"/>
      <c r="AS161" s="157"/>
      <c r="AT161" s="165"/>
      <c r="AU161" s="161"/>
      <c r="AV161" s="153"/>
      <c r="AW161" s="119"/>
      <c r="AX161" s="124"/>
      <c r="AY161" s="124"/>
      <c r="AZ161" s="116"/>
    </row>
    <row r="162" spans="1:52" ht="28" customHeight="1" x14ac:dyDescent="0.2">
      <c r="A162" s="129">
        <v>78</v>
      </c>
      <c r="B162" s="131"/>
      <c r="C162" s="132"/>
      <c r="D162" s="3"/>
      <c r="E162" s="3"/>
      <c r="F162" s="3"/>
      <c r="G162" s="3"/>
      <c r="H162" s="3"/>
      <c r="I162" s="3"/>
      <c r="J162" s="3"/>
      <c r="K162" s="78" t="str">
        <f>IF(COUNTA(D162:J162)=0,"",COUNTA(D162:J162))</f>
        <v/>
      </c>
      <c r="L162" s="63" t="str">
        <f t="shared" ref="L162:AP162" si="461">IF(L$7="","",IF( HLOOKUP(L$7,$D$7:$J$219,2*$A162,FALSE)="","","○"))</f>
        <v/>
      </c>
      <c r="M162" s="63" t="str">
        <f t="shared" si="461"/>
        <v/>
      </c>
      <c r="N162" s="63" t="str">
        <f t="shared" si="461"/>
        <v/>
      </c>
      <c r="O162" s="63" t="str">
        <f t="shared" si="461"/>
        <v/>
      </c>
      <c r="P162" s="63" t="str">
        <f t="shared" si="461"/>
        <v/>
      </c>
      <c r="Q162" s="63" t="str">
        <f t="shared" si="461"/>
        <v/>
      </c>
      <c r="R162" s="63" t="str">
        <f t="shared" si="461"/>
        <v/>
      </c>
      <c r="S162" s="73" t="str">
        <f t="shared" si="461"/>
        <v/>
      </c>
      <c r="T162" s="73" t="str">
        <f t="shared" si="461"/>
        <v/>
      </c>
      <c r="U162" s="73" t="str">
        <f t="shared" si="461"/>
        <v/>
      </c>
      <c r="V162" s="73" t="str">
        <f t="shared" si="461"/>
        <v/>
      </c>
      <c r="W162" s="73" t="str">
        <f t="shared" si="461"/>
        <v/>
      </c>
      <c r="X162" s="73" t="str">
        <f t="shared" si="461"/>
        <v/>
      </c>
      <c r="Y162" s="73" t="str">
        <f t="shared" si="461"/>
        <v/>
      </c>
      <c r="Z162" s="63" t="str">
        <f t="shared" si="461"/>
        <v/>
      </c>
      <c r="AA162" s="63" t="str">
        <f t="shared" si="461"/>
        <v/>
      </c>
      <c r="AB162" s="63" t="str">
        <f t="shared" si="461"/>
        <v/>
      </c>
      <c r="AC162" s="63" t="str">
        <f t="shared" si="461"/>
        <v/>
      </c>
      <c r="AD162" s="63" t="str">
        <f t="shared" si="461"/>
        <v/>
      </c>
      <c r="AE162" s="63" t="str">
        <f t="shared" si="461"/>
        <v/>
      </c>
      <c r="AF162" s="63" t="str">
        <f t="shared" si="461"/>
        <v/>
      </c>
      <c r="AG162" s="73" t="str">
        <f t="shared" si="461"/>
        <v/>
      </c>
      <c r="AH162" s="73" t="str">
        <f t="shared" si="461"/>
        <v/>
      </c>
      <c r="AI162" s="73" t="str">
        <f t="shared" si="461"/>
        <v/>
      </c>
      <c r="AJ162" s="73" t="str">
        <f t="shared" si="461"/>
        <v/>
      </c>
      <c r="AK162" s="73" t="str">
        <f t="shared" si="461"/>
        <v/>
      </c>
      <c r="AL162" s="73" t="str">
        <f t="shared" si="461"/>
        <v/>
      </c>
      <c r="AM162" s="73" t="str">
        <f t="shared" si="461"/>
        <v/>
      </c>
      <c r="AN162" s="63" t="str">
        <f t="shared" si="461"/>
        <v/>
      </c>
      <c r="AO162" s="63" t="str">
        <f t="shared" si="461"/>
        <v/>
      </c>
      <c r="AP162" s="63" t="str">
        <f t="shared" si="461"/>
        <v/>
      </c>
      <c r="AQ162" s="154">
        <f>COUNTA(L163:AP163)</f>
        <v>0</v>
      </c>
      <c r="AR162" s="154">
        <f t="shared" ref="AR162" si="462">COUNTIF(L163:AP163,"/")*$BF$9</f>
        <v>0</v>
      </c>
      <c r="AS162" s="156">
        <f t="shared" ref="AS162" si="463">AQ162*AS$2</f>
        <v>0</v>
      </c>
      <c r="AT162" s="164"/>
      <c r="AU162" s="160"/>
      <c r="AV162" s="152">
        <f t="shared" ref="AV162" si="464">AR162+AS162</f>
        <v>0</v>
      </c>
      <c r="AW162" s="122">
        <f t="shared" ref="AW162:AY162" si="465">AW160+AQ162</f>
        <v>0</v>
      </c>
      <c r="AX162" s="123">
        <f t="shared" si="465"/>
        <v>0</v>
      </c>
      <c r="AY162" s="123">
        <f t="shared" si="465"/>
        <v>0</v>
      </c>
      <c r="AZ162" s="115">
        <f t="shared" ref="AZ162" si="466">AZ160+AV162</f>
        <v>0</v>
      </c>
    </row>
    <row r="163" spans="1:52" ht="28" customHeight="1" thickBot="1" x14ac:dyDescent="0.25">
      <c r="A163" s="130"/>
      <c r="B163" s="68"/>
      <c r="C163" s="105" t="str">
        <f>IF(B163="","",DATEDIF(B163,#REF!,"y"))</f>
        <v/>
      </c>
      <c r="D163" s="149" t="s">
        <v>78</v>
      </c>
      <c r="E163" s="150"/>
      <c r="F163" s="151"/>
      <c r="G163" s="146"/>
      <c r="H163" s="147"/>
      <c r="I163" s="147"/>
      <c r="J163" s="147"/>
      <c r="K163" s="148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155"/>
      <c r="AR163" s="155"/>
      <c r="AS163" s="157"/>
      <c r="AT163" s="165"/>
      <c r="AU163" s="161"/>
      <c r="AV163" s="153"/>
      <c r="AW163" s="119"/>
      <c r="AX163" s="124"/>
      <c r="AY163" s="124"/>
      <c r="AZ163" s="116"/>
    </row>
    <row r="164" spans="1:52" ht="28" customHeight="1" x14ac:dyDescent="0.2">
      <c r="A164" s="129">
        <v>79</v>
      </c>
      <c r="B164" s="131"/>
      <c r="C164" s="132"/>
      <c r="D164" s="3"/>
      <c r="E164" s="3"/>
      <c r="F164" s="3"/>
      <c r="G164" s="3"/>
      <c r="H164" s="3"/>
      <c r="I164" s="3"/>
      <c r="J164" s="3"/>
      <c r="K164" s="78" t="str">
        <f>IF(COUNTA(D164:J164)=0,"",COUNTA(D164:J164))</f>
        <v/>
      </c>
      <c r="L164" s="63" t="str">
        <f t="shared" ref="L164:AP164" si="467">IF(L$7="","",IF( HLOOKUP(L$7,$D$7:$J$219,2*$A164,FALSE)="","","○"))</f>
        <v/>
      </c>
      <c r="M164" s="63" t="str">
        <f t="shared" si="467"/>
        <v/>
      </c>
      <c r="N164" s="63" t="str">
        <f t="shared" si="467"/>
        <v/>
      </c>
      <c r="O164" s="63" t="str">
        <f t="shared" si="467"/>
        <v/>
      </c>
      <c r="P164" s="63" t="str">
        <f t="shared" si="467"/>
        <v/>
      </c>
      <c r="Q164" s="63" t="str">
        <f t="shared" si="467"/>
        <v/>
      </c>
      <c r="R164" s="63" t="str">
        <f t="shared" si="467"/>
        <v/>
      </c>
      <c r="S164" s="73" t="str">
        <f t="shared" si="467"/>
        <v/>
      </c>
      <c r="T164" s="73" t="str">
        <f t="shared" si="467"/>
        <v/>
      </c>
      <c r="U164" s="73" t="str">
        <f t="shared" si="467"/>
        <v/>
      </c>
      <c r="V164" s="73" t="str">
        <f t="shared" si="467"/>
        <v/>
      </c>
      <c r="W164" s="73" t="str">
        <f t="shared" si="467"/>
        <v/>
      </c>
      <c r="X164" s="73" t="str">
        <f t="shared" si="467"/>
        <v/>
      </c>
      <c r="Y164" s="73" t="str">
        <f t="shared" si="467"/>
        <v/>
      </c>
      <c r="Z164" s="63" t="str">
        <f t="shared" si="467"/>
        <v/>
      </c>
      <c r="AA164" s="63" t="str">
        <f t="shared" si="467"/>
        <v/>
      </c>
      <c r="AB164" s="63" t="str">
        <f t="shared" si="467"/>
        <v/>
      </c>
      <c r="AC164" s="63" t="str">
        <f t="shared" si="467"/>
        <v/>
      </c>
      <c r="AD164" s="63" t="str">
        <f t="shared" si="467"/>
        <v/>
      </c>
      <c r="AE164" s="63" t="str">
        <f t="shared" si="467"/>
        <v/>
      </c>
      <c r="AF164" s="63" t="str">
        <f t="shared" si="467"/>
        <v/>
      </c>
      <c r="AG164" s="73" t="str">
        <f t="shared" si="467"/>
        <v/>
      </c>
      <c r="AH164" s="73" t="str">
        <f t="shared" si="467"/>
        <v/>
      </c>
      <c r="AI164" s="73" t="str">
        <f t="shared" si="467"/>
        <v/>
      </c>
      <c r="AJ164" s="73" t="str">
        <f t="shared" si="467"/>
        <v/>
      </c>
      <c r="AK164" s="73" t="str">
        <f t="shared" si="467"/>
        <v/>
      </c>
      <c r="AL164" s="73" t="str">
        <f t="shared" si="467"/>
        <v/>
      </c>
      <c r="AM164" s="73" t="str">
        <f t="shared" si="467"/>
        <v/>
      </c>
      <c r="AN164" s="63" t="str">
        <f t="shared" si="467"/>
        <v/>
      </c>
      <c r="AO164" s="63" t="str">
        <f t="shared" si="467"/>
        <v/>
      </c>
      <c r="AP164" s="63" t="str">
        <f t="shared" si="467"/>
        <v/>
      </c>
      <c r="AQ164" s="154">
        <f>COUNTA(L165:AP165)</f>
        <v>0</v>
      </c>
      <c r="AR164" s="154">
        <f t="shared" ref="AR164" si="468">COUNTIF(L165:AP165,"/")*$BF$9</f>
        <v>0</v>
      </c>
      <c r="AS164" s="156">
        <f t="shared" ref="AS164" si="469">AQ164*AS$2</f>
        <v>0</v>
      </c>
      <c r="AT164" s="164"/>
      <c r="AU164" s="160"/>
      <c r="AV164" s="152">
        <f t="shared" ref="AV164" si="470">AR164+AS164</f>
        <v>0</v>
      </c>
      <c r="AW164" s="122">
        <f t="shared" ref="AW164:AY164" si="471">AW162+AQ164</f>
        <v>0</v>
      </c>
      <c r="AX164" s="123">
        <f t="shared" si="471"/>
        <v>0</v>
      </c>
      <c r="AY164" s="123">
        <f t="shared" si="471"/>
        <v>0</v>
      </c>
      <c r="AZ164" s="115">
        <f t="shared" ref="AZ164" si="472">AZ162+AV164</f>
        <v>0</v>
      </c>
    </row>
    <row r="165" spans="1:52" ht="28" customHeight="1" thickBot="1" x14ac:dyDescent="0.25">
      <c r="A165" s="130"/>
      <c r="B165" s="68"/>
      <c r="C165" s="105" t="str">
        <f>IF(B165="","",DATEDIF(B165,#REF!,"y"))</f>
        <v/>
      </c>
      <c r="D165" s="149" t="s">
        <v>78</v>
      </c>
      <c r="E165" s="150"/>
      <c r="F165" s="151"/>
      <c r="G165" s="146"/>
      <c r="H165" s="147"/>
      <c r="I165" s="147"/>
      <c r="J165" s="147"/>
      <c r="K165" s="148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155"/>
      <c r="AR165" s="155"/>
      <c r="AS165" s="157"/>
      <c r="AT165" s="165"/>
      <c r="AU165" s="161"/>
      <c r="AV165" s="153"/>
      <c r="AW165" s="119"/>
      <c r="AX165" s="124"/>
      <c r="AY165" s="124"/>
      <c r="AZ165" s="116"/>
    </row>
    <row r="166" spans="1:52" ht="28" customHeight="1" x14ac:dyDescent="0.2">
      <c r="A166" s="129">
        <v>80</v>
      </c>
      <c r="B166" s="131"/>
      <c r="C166" s="132"/>
      <c r="D166" s="3"/>
      <c r="E166" s="3"/>
      <c r="F166" s="3"/>
      <c r="G166" s="3"/>
      <c r="H166" s="3"/>
      <c r="I166" s="3"/>
      <c r="J166" s="3"/>
      <c r="K166" s="78" t="str">
        <f>IF(COUNTA(D166:J166)=0,"",COUNTA(D166:J166))</f>
        <v/>
      </c>
      <c r="L166" s="63" t="str">
        <f t="shared" ref="L166:AP166" si="473">IF(L$7="","",IF( HLOOKUP(L$7,$D$7:$J$219,2*$A166,FALSE)="","","○"))</f>
        <v/>
      </c>
      <c r="M166" s="63" t="str">
        <f t="shared" si="473"/>
        <v/>
      </c>
      <c r="N166" s="63" t="str">
        <f t="shared" si="473"/>
        <v/>
      </c>
      <c r="O166" s="63" t="str">
        <f t="shared" si="473"/>
        <v/>
      </c>
      <c r="P166" s="63" t="str">
        <f t="shared" si="473"/>
        <v/>
      </c>
      <c r="Q166" s="63" t="str">
        <f t="shared" si="473"/>
        <v/>
      </c>
      <c r="R166" s="63" t="str">
        <f t="shared" si="473"/>
        <v/>
      </c>
      <c r="S166" s="73" t="str">
        <f t="shared" si="473"/>
        <v/>
      </c>
      <c r="T166" s="73" t="str">
        <f t="shared" si="473"/>
        <v/>
      </c>
      <c r="U166" s="73" t="str">
        <f t="shared" si="473"/>
        <v/>
      </c>
      <c r="V166" s="73" t="str">
        <f t="shared" si="473"/>
        <v/>
      </c>
      <c r="W166" s="73" t="str">
        <f t="shared" si="473"/>
        <v/>
      </c>
      <c r="X166" s="73" t="str">
        <f t="shared" si="473"/>
        <v/>
      </c>
      <c r="Y166" s="73" t="str">
        <f t="shared" si="473"/>
        <v/>
      </c>
      <c r="Z166" s="63" t="str">
        <f t="shared" si="473"/>
        <v/>
      </c>
      <c r="AA166" s="63" t="str">
        <f t="shared" si="473"/>
        <v/>
      </c>
      <c r="AB166" s="63" t="str">
        <f t="shared" si="473"/>
        <v/>
      </c>
      <c r="AC166" s="63" t="str">
        <f t="shared" si="473"/>
        <v/>
      </c>
      <c r="AD166" s="63" t="str">
        <f t="shared" si="473"/>
        <v/>
      </c>
      <c r="AE166" s="63" t="str">
        <f t="shared" si="473"/>
        <v/>
      </c>
      <c r="AF166" s="63" t="str">
        <f t="shared" si="473"/>
        <v/>
      </c>
      <c r="AG166" s="73" t="str">
        <f t="shared" si="473"/>
        <v/>
      </c>
      <c r="AH166" s="73" t="str">
        <f t="shared" si="473"/>
        <v/>
      </c>
      <c r="AI166" s="73" t="str">
        <f t="shared" si="473"/>
        <v/>
      </c>
      <c r="AJ166" s="73" t="str">
        <f t="shared" si="473"/>
        <v/>
      </c>
      <c r="AK166" s="73" t="str">
        <f t="shared" si="473"/>
        <v/>
      </c>
      <c r="AL166" s="73" t="str">
        <f t="shared" si="473"/>
        <v/>
      </c>
      <c r="AM166" s="73" t="str">
        <f t="shared" si="473"/>
        <v/>
      </c>
      <c r="AN166" s="63" t="str">
        <f t="shared" si="473"/>
        <v/>
      </c>
      <c r="AO166" s="63" t="str">
        <f t="shared" si="473"/>
        <v/>
      </c>
      <c r="AP166" s="63" t="str">
        <f t="shared" si="473"/>
        <v/>
      </c>
      <c r="AQ166" s="154">
        <f>COUNTA(L167:AP167)</f>
        <v>0</v>
      </c>
      <c r="AR166" s="154">
        <f t="shared" ref="AR166" si="474">COUNTIF(L167:AP167,"/")*$BF$9</f>
        <v>0</v>
      </c>
      <c r="AS166" s="156">
        <f t="shared" ref="AS166" si="475">AQ166*AS$2</f>
        <v>0</v>
      </c>
      <c r="AT166" s="164"/>
      <c r="AU166" s="160"/>
      <c r="AV166" s="152">
        <f t="shared" ref="AV166" si="476">AR166+AS166</f>
        <v>0</v>
      </c>
      <c r="AW166" s="122">
        <f t="shared" ref="AW166:AY166" si="477">AW164+AQ166</f>
        <v>0</v>
      </c>
      <c r="AX166" s="123">
        <f t="shared" si="477"/>
        <v>0</v>
      </c>
      <c r="AY166" s="123">
        <f t="shared" si="477"/>
        <v>0</v>
      </c>
      <c r="AZ166" s="115">
        <f t="shared" ref="AZ166" si="478">AZ164+AV166</f>
        <v>0</v>
      </c>
    </row>
    <row r="167" spans="1:52" ht="28" customHeight="1" thickBot="1" x14ac:dyDescent="0.25">
      <c r="A167" s="130"/>
      <c r="B167" s="68"/>
      <c r="C167" s="105" t="str">
        <f>IF(B167="","",DATEDIF(B167,#REF!,"y"))</f>
        <v/>
      </c>
      <c r="D167" s="149" t="s">
        <v>78</v>
      </c>
      <c r="E167" s="150"/>
      <c r="F167" s="151"/>
      <c r="G167" s="146"/>
      <c r="H167" s="147"/>
      <c r="I167" s="147"/>
      <c r="J167" s="147"/>
      <c r="K167" s="148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155"/>
      <c r="AR167" s="155"/>
      <c r="AS167" s="157"/>
      <c r="AT167" s="165"/>
      <c r="AU167" s="161"/>
      <c r="AV167" s="153"/>
      <c r="AW167" s="119"/>
      <c r="AX167" s="124"/>
      <c r="AY167" s="124"/>
      <c r="AZ167" s="116"/>
    </row>
    <row r="168" spans="1:52" ht="28" customHeight="1" x14ac:dyDescent="0.2">
      <c r="A168" s="129">
        <v>81</v>
      </c>
      <c r="B168" s="131"/>
      <c r="C168" s="132"/>
      <c r="D168" s="3"/>
      <c r="E168" s="3"/>
      <c r="F168" s="3"/>
      <c r="G168" s="3"/>
      <c r="H168" s="3"/>
      <c r="I168" s="3"/>
      <c r="J168" s="3"/>
      <c r="K168" s="78" t="str">
        <f>IF(COUNTA(D168:J168)=0,"",COUNTA(D168:J168))</f>
        <v/>
      </c>
      <c r="L168" s="63" t="str">
        <f t="shared" ref="L168:AP168" si="479">IF(L$7="","",IF( HLOOKUP(L$7,$D$7:$J$219,2*$A168,FALSE)="","","○"))</f>
        <v/>
      </c>
      <c r="M168" s="63" t="str">
        <f t="shared" si="479"/>
        <v/>
      </c>
      <c r="N168" s="63" t="str">
        <f t="shared" si="479"/>
        <v/>
      </c>
      <c r="O168" s="63" t="str">
        <f t="shared" si="479"/>
        <v/>
      </c>
      <c r="P168" s="63" t="str">
        <f t="shared" si="479"/>
        <v/>
      </c>
      <c r="Q168" s="63" t="str">
        <f t="shared" si="479"/>
        <v/>
      </c>
      <c r="R168" s="63" t="str">
        <f t="shared" si="479"/>
        <v/>
      </c>
      <c r="S168" s="73" t="str">
        <f t="shared" si="479"/>
        <v/>
      </c>
      <c r="T168" s="73" t="str">
        <f t="shared" si="479"/>
        <v/>
      </c>
      <c r="U168" s="73" t="str">
        <f t="shared" si="479"/>
        <v/>
      </c>
      <c r="V168" s="73" t="str">
        <f t="shared" si="479"/>
        <v/>
      </c>
      <c r="W168" s="73" t="str">
        <f t="shared" si="479"/>
        <v/>
      </c>
      <c r="X168" s="73" t="str">
        <f t="shared" si="479"/>
        <v/>
      </c>
      <c r="Y168" s="73" t="str">
        <f t="shared" si="479"/>
        <v/>
      </c>
      <c r="Z168" s="63" t="str">
        <f t="shared" si="479"/>
        <v/>
      </c>
      <c r="AA168" s="63" t="str">
        <f t="shared" si="479"/>
        <v/>
      </c>
      <c r="AB168" s="63" t="str">
        <f t="shared" si="479"/>
        <v/>
      </c>
      <c r="AC168" s="63" t="str">
        <f t="shared" si="479"/>
        <v/>
      </c>
      <c r="AD168" s="63" t="str">
        <f t="shared" si="479"/>
        <v/>
      </c>
      <c r="AE168" s="63" t="str">
        <f t="shared" si="479"/>
        <v/>
      </c>
      <c r="AF168" s="63" t="str">
        <f t="shared" si="479"/>
        <v/>
      </c>
      <c r="AG168" s="73" t="str">
        <f t="shared" si="479"/>
        <v/>
      </c>
      <c r="AH168" s="73" t="str">
        <f t="shared" si="479"/>
        <v/>
      </c>
      <c r="AI168" s="73" t="str">
        <f t="shared" si="479"/>
        <v/>
      </c>
      <c r="AJ168" s="73" t="str">
        <f t="shared" si="479"/>
        <v/>
      </c>
      <c r="AK168" s="73" t="str">
        <f t="shared" si="479"/>
        <v/>
      </c>
      <c r="AL168" s="73" t="str">
        <f t="shared" si="479"/>
        <v/>
      </c>
      <c r="AM168" s="73" t="str">
        <f t="shared" si="479"/>
        <v/>
      </c>
      <c r="AN168" s="63" t="str">
        <f t="shared" si="479"/>
        <v/>
      </c>
      <c r="AO168" s="63" t="str">
        <f t="shared" si="479"/>
        <v/>
      </c>
      <c r="AP168" s="63" t="str">
        <f t="shared" si="479"/>
        <v/>
      </c>
      <c r="AQ168" s="154">
        <f>COUNTA(L169:AP169)</f>
        <v>0</v>
      </c>
      <c r="AR168" s="154">
        <f t="shared" ref="AR168" si="480">COUNTIF(L169:AP169,"/")*$BF$9</f>
        <v>0</v>
      </c>
      <c r="AS168" s="156">
        <f t="shared" ref="AS168" si="481">AQ168*AS$2</f>
        <v>0</v>
      </c>
      <c r="AT168" s="164"/>
      <c r="AU168" s="160"/>
      <c r="AV168" s="152">
        <f t="shared" ref="AV168" si="482">AR168+AS168</f>
        <v>0</v>
      </c>
      <c r="AW168" s="122">
        <f t="shared" ref="AW168:AY168" si="483">AW166+AQ168</f>
        <v>0</v>
      </c>
      <c r="AX168" s="123">
        <f t="shared" si="483"/>
        <v>0</v>
      </c>
      <c r="AY168" s="123">
        <f t="shared" si="483"/>
        <v>0</v>
      </c>
      <c r="AZ168" s="115">
        <f t="shared" ref="AZ168" si="484">AZ166+AV168</f>
        <v>0</v>
      </c>
    </row>
    <row r="169" spans="1:52" ht="28" customHeight="1" thickBot="1" x14ac:dyDescent="0.25">
      <c r="A169" s="130"/>
      <c r="B169" s="68"/>
      <c r="C169" s="105" t="str">
        <f>IF(B169="","",DATEDIF(B169,#REF!,"y"))</f>
        <v/>
      </c>
      <c r="D169" s="149" t="s">
        <v>78</v>
      </c>
      <c r="E169" s="150"/>
      <c r="F169" s="151"/>
      <c r="G169" s="146"/>
      <c r="H169" s="147"/>
      <c r="I169" s="147"/>
      <c r="J169" s="147"/>
      <c r="K169" s="148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155"/>
      <c r="AR169" s="155"/>
      <c r="AS169" s="157"/>
      <c r="AT169" s="165"/>
      <c r="AU169" s="161"/>
      <c r="AV169" s="153"/>
      <c r="AW169" s="119"/>
      <c r="AX169" s="124"/>
      <c r="AY169" s="124"/>
      <c r="AZ169" s="116"/>
    </row>
    <row r="170" spans="1:52" ht="28" customHeight="1" x14ac:dyDescent="0.2">
      <c r="A170" s="129">
        <v>82</v>
      </c>
      <c r="B170" s="131"/>
      <c r="C170" s="132"/>
      <c r="D170" s="3"/>
      <c r="E170" s="3"/>
      <c r="F170" s="3"/>
      <c r="G170" s="3"/>
      <c r="H170" s="3"/>
      <c r="I170" s="3"/>
      <c r="J170" s="3"/>
      <c r="K170" s="78" t="str">
        <f>IF(COUNTA(D170:J170)=0,"",COUNTA(D170:J170))</f>
        <v/>
      </c>
      <c r="L170" s="63" t="str">
        <f t="shared" ref="L170:AP170" si="485">IF(L$7="","",IF( HLOOKUP(L$7,$D$7:$J$219,2*$A170,FALSE)="","","○"))</f>
        <v/>
      </c>
      <c r="M170" s="63" t="str">
        <f t="shared" si="485"/>
        <v/>
      </c>
      <c r="N170" s="63" t="str">
        <f t="shared" si="485"/>
        <v/>
      </c>
      <c r="O170" s="63" t="str">
        <f t="shared" si="485"/>
        <v/>
      </c>
      <c r="P170" s="63" t="str">
        <f t="shared" si="485"/>
        <v/>
      </c>
      <c r="Q170" s="63" t="str">
        <f t="shared" si="485"/>
        <v/>
      </c>
      <c r="R170" s="63" t="str">
        <f t="shared" si="485"/>
        <v/>
      </c>
      <c r="S170" s="73" t="str">
        <f t="shared" si="485"/>
        <v/>
      </c>
      <c r="T170" s="73" t="str">
        <f t="shared" si="485"/>
        <v/>
      </c>
      <c r="U170" s="73" t="str">
        <f t="shared" si="485"/>
        <v/>
      </c>
      <c r="V170" s="73" t="str">
        <f t="shared" si="485"/>
        <v/>
      </c>
      <c r="W170" s="73" t="str">
        <f t="shared" si="485"/>
        <v/>
      </c>
      <c r="X170" s="73" t="str">
        <f t="shared" si="485"/>
        <v/>
      </c>
      <c r="Y170" s="73" t="str">
        <f t="shared" si="485"/>
        <v/>
      </c>
      <c r="Z170" s="63" t="str">
        <f t="shared" si="485"/>
        <v/>
      </c>
      <c r="AA170" s="63" t="str">
        <f t="shared" si="485"/>
        <v/>
      </c>
      <c r="AB170" s="63" t="str">
        <f t="shared" si="485"/>
        <v/>
      </c>
      <c r="AC170" s="63" t="str">
        <f t="shared" si="485"/>
        <v/>
      </c>
      <c r="AD170" s="63" t="str">
        <f t="shared" si="485"/>
        <v/>
      </c>
      <c r="AE170" s="63" t="str">
        <f t="shared" si="485"/>
        <v/>
      </c>
      <c r="AF170" s="63" t="str">
        <f t="shared" si="485"/>
        <v/>
      </c>
      <c r="AG170" s="73" t="str">
        <f t="shared" si="485"/>
        <v/>
      </c>
      <c r="AH170" s="73" t="str">
        <f t="shared" si="485"/>
        <v/>
      </c>
      <c r="AI170" s="73" t="str">
        <f t="shared" si="485"/>
        <v/>
      </c>
      <c r="AJ170" s="73" t="str">
        <f t="shared" si="485"/>
        <v/>
      </c>
      <c r="AK170" s="73" t="str">
        <f t="shared" si="485"/>
        <v/>
      </c>
      <c r="AL170" s="73" t="str">
        <f t="shared" si="485"/>
        <v/>
      </c>
      <c r="AM170" s="73" t="str">
        <f t="shared" si="485"/>
        <v/>
      </c>
      <c r="AN170" s="63" t="str">
        <f t="shared" si="485"/>
        <v/>
      </c>
      <c r="AO170" s="63" t="str">
        <f t="shared" si="485"/>
        <v/>
      </c>
      <c r="AP170" s="63" t="str">
        <f t="shared" si="485"/>
        <v/>
      </c>
      <c r="AQ170" s="154">
        <f>COUNTA(L171:AP171)</f>
        <v>0</v>
      </c>
      <c r="AR170" s="154">
        <f t="shared" ref="AR170" si="486">COUNTIF(L171:AP171,"/")*$BF$9</f>
        <v>0</v>
      </c>
      <c r="AS170" s="156">
        <f t="shared" ref="AS170" si="487">AQ170*AS$2</f>
        <v>0</v>
      </c>
      <c r="AT170" s="164"/>
      <c r="AU170" s="160"/>
      <c r="AV170" s="152">
        <f t="shared" ref="AV170" si="488">AR170+AS170</f>
        <v>0</v>
      </c>
      <c r="AW170" s="122">
        <f t="shared" ref="AW170:AY170" si="489">AW168+AQ170</f>
        <v>0</v>
      </c>
      <c r="AX170" s="123">
        <f t="shared" si="489"/>
        <v>0</v>
      </c>
      <c r="AY170" s="123">
        <f t="shared" si="489"/>
        <v>0</v>
      </c>
      <c r="AZ170" s="115">
        <f t="shared" ref="AZ170" si="490">AZ168+AV170</f>
        <v>0</v>
      </c>
    </row>
    <row r="171" spans="1:52" ht="28" customHeight="1" thickBot="1" x14ac:dyDescent="0.25">
      <c r="A171" s="130"/>
      <c r="B171" s="68"/>
      <c r="C171" s="105" t="str">
        <f>IF(B171="","",DATEDIF(B171,#REF!,"y"))</f>
        <v/>
      </c>
      <c r="D171" s="149" t="s">
        <v>78</v>
      </c>
      <c r="E171" s="150"/>
      <c r="F171" s="151"/>
      <c r="G171" s="146"/>
      <c r="H171" s="147"/>
      <c r="I171" s="147"/>
      <c r="J171" s="147"/>
      <c r="K171" s="148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155"/>
      <c r="AR171" s="155"/>
      <c r="AS171" s="157"/>
      <c r="AT171" s="165"/>
      <c r="AU171" s="161"/>
      <c r="AV171" s="153"/>
      <c r="AW171" s="119"/>
      <c r="AX171" s="124"/>
      <c r="AY171" s="124"/>
      <c r="AZ171" s="116"/>
    </row>
    <row r="172" spans="1:52" ht="28" customHeight="1" x14ac:dyDescent="0.2">
      <c r="A172" s="129">
        <v>83</v>
      </c>
      <c r="B172" s="131"/>
      <c r="C172" s="132"/>
      <c r="D172" s="3"/>
      <c r="E172" s="3"/>
      <c r="F172" s="3"/>
      <c r="G172" s="3"/>
      <c r="H172" s="3"/>
      <c r="I172" s="3"/>
      <c r="J172" s="3"/>
      <c r="K172" s="78" t="str">
        <f>IF(COUNTA(D172:J172)=0,"",COUNTA(D172:J172))</f>
        <v/>
      </c>
      <c r="L172" s="63" t="str">
        <f t="shared" ref="L172:AP172" si="491">IF(L$7="","",IF( HLOOKUP(L$7,$D$7:$J$219,2*$A172,FALSE)="","","○"))</f>
        <v/>
      </c>
      <c r="M172" s="63" t="str">
        <f t="shared" si="491"/>
        <v/>
      </c>
      <c r="N172" s="63" t="str">
        <f t="shared" si="491"/>
        <v/>
      </c>
      <c r="O172" s="63" t="str">
        <f t="shared" si="491"/>
        <v/>
      </c>
      <c r="P172" s="63" t="str">
        <f t="shared" si="491"/>
        <v/>
      </c>
      <c r="Q172" s="63" t="str">
        <f t="shared" si="491"/>
        <v/>
      </c>
      <c r="R172" s="63" t="str">
        <f t="shared" si="491"/>
        <v/>
      </c>
      <c r="S172" s="73" t="str">
        <f t="shared" si="491"/>
        <v/>
      </c>
      <c r="T172" s="73" t="str">
        <f t="shared" si="491"/>
        <v/>
      </c>
      <c r="U172" s="73" t="str">
        <f t="shared" si="491"/>
        <v/>
      </c>
      <c r="V172" s="73" t="str">
        <f t="shared" si="491"/>
        <v/>
      </c>
      <c r="W172" s="73" t="str">
        <f t="shared" si="491"/>
        <v/>
      </c>
      <c r="X172" s="73" t="str">
        <f t="shared" si="491"/>
        <v/>
      </c>
      <c r="Y172" s="73" t="str">
        <f t="shared" si="491"/>
        <v/>
      </c>
      <c r="Z172" s="63" t="str">
        <f t="shared" si="491"/>
        <v/>
      </c>
      <c r="AA172" s="63" t="str">
        <f t="shared" si="491"/>
        <v/>
      </c>
      <c r="AB172" s="63" t="str">
        <f t="shared" si="491"/>
        <v/>
      </c>
      <c r="AC172" s="63" t="str">
        <f t="shared" si="491"/>
        <v/>
      </c>
      <c r="AD172" s="63" t="str">
        <f t="shared" si="491"/>
        <v/>
      </c>
      <c r="AE172" s="63" t="str">
        <f t="shared" si="491"/>
        <v/>
      </c>
      <c r="AF172" s="63" t="str">
        <f t="shared" si="491"/>
        <v/>
      </c>
      <c r="AG172" s="73" t="str">
        <f t="shared" si="491"/>
        <v/>
      </c>
      <c r="AH172" s="73" t="str">
        <f t="shared" si="491"/>
        <v/>
      </c>
      <c r="AI172" s="73" t="str">
        <f t="shared" si="491"/>
        <v/>
      </c>
      <c r="AJ172" s="73" t="str">
        <f t="shared" si="491"/>
        <v/>
      </c>
      <c r="AK172" s="73" t="str">
        <f t="shared" si="491"/>
        <v/>
      </c>
      <c r="AL172" s="73" t="str">
        <f t="shared" si="491"/>
        <v/>
      </c>
      <c r="AM172" s="73" t="str">
        <f t="shared" si="491"/>
        <v/>
      </c>
      <c r="AN172" s="63" t="str">
        <f t="shared" si="491"/>
        <v/>
      </c>
      <c r="AO172" s="63" t="str">
        <f t="shared" si="491"/>
        <v/>
      </c>
      <c r="AP172" s="63" t="str">
        <f t="shared" si="491"/>
        <v/>
      </c>
      <c r="AQ172" s="154">
        <f>COUNTA(L173:AP173)</f>
        <v>0</v>
      </c>
      <c r="AR172" s="154">
        <f t="shared" ref="AR172" si="492">COUNTIF(L173:AP173,"/")*$BF$9</f>
        <v>0</v>
      </c>
      <c r="AS172" s="156">
        <f t="shared" ref="AS172" si="493">AQ172*AS$2</f>
        <v>0</v>
      </c>
      <c r="AT172" s="164"/>
      <c r="AU172" s="160"/>
      <c r="AV172" s="152">
        <f t="shared" ref="AV172" si="494">AR172+AS172</f>
        <v>0</v>
      </c>
      <c r="AW172" s="122">
        <f t="shared" ref="AW172:AY172" si="495">AW170+AQ172</f>
        <v>0</v>
      </c>
      <c r="AX172" s="123">
        <f t="shared" si="495"/>
        <v>0</v>
      </c>
      <c r="AY172" s="123">
        <f t="shared" si="495"/>
        <v>0</v>
      </c>
      <c r="AZ172" s="115">
        <f t="shared" ref="AZ172" si="496">AZ170+AV172</f>
        <v>0</v>
      </c>
    </row>
    <row r="173" spans="1:52" ht="28" customHeight="1" thickBot="1" x14ac:dyDescent="0.25">
      <c r="A173" s="130"/>
      <c r="B173" s="68"/>
      <c r="C173" s="105" t="str">
        <f>IF(B173="","",DATEDIF(B173,#REF!,"y"))</f>
        <v/>
      </c>
      <c r="D173" s="149" t="s">
        <v>78</v>
      </c>
      <c r="E173" s="150"/>
      <c r="F173" s="151"/>
      <c r="G173" s="146"/>
      <c r="H173" s="147"/>
      <c r="I173" s="147"/>
      <c r="J173" s="147"/>
      <c r="K173" s="148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155"/>
      <c r="AR173" s="155"/>
      <c r="AS173" s="157"/>
      <c r="AT173" s="165"/>
      <c r="AU173" s="161"/>
      <c r="AV173" s="153"/>
      <c r="AW173" s="119"/>
      <c r="AX173" s="124"/>
      <c r="AY173" s="124"/>
      <c r="AZ173" s="116"/>
    </row>
    <row r="174" spans="1:52" ht="28" customHeight="1" x14ac:dyDescent="0.2">
      <c r="A174" s="129">
        <v>84</v>
      </c>
      <c r="B174" s="131"/>
      <c r="C174" s="132"/>
      <c r="D174" s="3"/>
      <c r="E174" s="3"/>
      <c r="F174" s="3"/>
      <c r="G174" s="3"/>
      <c r="H174" s="3"/>
      <c r="I174" s="3"/>
      <c r="J174" s="3"/>
      <c r="K174" s="78" t="str">
        <f>IF(COUNTA(D174:J174)=0,"",COUNTA(D174:J174))</f>
        <v/>
      </c>
      <c r="L174" s="63" t="str">
        <f t="shared" ref="L174:AP174" si="497">IF(L$7="","",IF( HLOOKUP(L$7,$D$7:$J$219,2*$A174,FALSE)="","","○"))</f>
        <v/>
      </c>
      <c r="M174" s="63" t="str">
        <f t="shared" si="497"/>
        <v/>
      </c>
      <c r="N174" s="63" t="str">
        <f t="shared" si="497"/>
        <v/>
      </c>
      <c r="O174" s="63" t="str">
        <f t="shared" si="497"/>
        <v/>
      </c>
      <c r="P174" s="63" t="str">
        <f t="shared" si="497"/>
        <v/>
      </c>
      <c r="Q174" s="63" t="str">
        <f t="shared" si="497"/>
        <v/>
      </c>
      <c r="R174" s="63" t="str">
        <f t="shared" si="497"/>
        <v/>
      </c>
      <c r="S174" s="73" t="str">
        <f t="shared" si="497"/>
        <v/>
      </c>
      <c r="T174" s="73" t="str">
        <f t="shared" si="497"/>
        <v/>
      </c>
      <c r="U174" s="73" t="str">
        <f t="shared" si="497"/>
        <v/>
      </c>
      <c r="V174" s="73" t="str">
        <f t="shared" si="497"/>
        <v/>
      </c>
      <c r="W174" s="73" t="str">
        <f t="shared" si="497"/>
        <v/>
      </c>
      <c r="X174" s="73" t="str">
        <f t="shared" si="497"/>
        <v/>
      </c>
      <c r="Y174" s="73" t="str">
        <f t="shared" si="497"/>
        <v/>
      </c>
      <c r="Z174" s="63" t="str">
        <f t="shared" si="497"/>
        <v/>
      </c>
      <c r="AA174" s="63" t="str">
        <f t="shared" si="497"/>
        <v/>
      </c>
      <c r="AB174" s="63" t="str">
        <f t="shared" si="497"/>
        <v/>
      </c>
      <c r="AC174" s="63" t="str">
        <f t="shared" si="497"/>
        <v/>
      </c>
      <c r="AD174" s="63" t="str">
        <f t="shared" si="497"/>
        <v/>
      </c>
      <c r="AE174" s="63" t="str">
        <f t="shared" si="497"/>
        <v/>
      </c>
      <c r="AF174" s="63" t="str">
        <f t="shared" si="497"/>
        <v/>
      </c>
      <c r="AG174" s="73" t="str">
        <f t="shared" si="497"/>
        <v/>
      </c>
      <c r="AH174" s="73" t="str">
        <f t="shared" si="497"/>
        <v/>
      </c>
      <c r="AI174" s="73" t="str">
        <f t="shared" si="497"/>
        <v/>
      </c>
      <c r="AJ174" s="73" t="str">
        <f t="shared" si="497"/>
        <v/>
      </c>
      <c r="AK174" s="73" t="str">
        <f t="shared" si="497"/>
        <v/>
      </c>
      <c r="AL174" s="73" t="str">
        <f t="shared" si="497"/>
        <v/>
      </c>
      <c r="AM174" s="73" t="str">
        <f t="shared" si="497"/>
        <v/>
      </c>
      <c r="AN174" s="63" t="str">
        <f t="shared" si="497"/>
        <v/>
      </c>
      <c r="AO174" s="63" t="str">
        <f t="shared" si="497"/>
        <v/>
      </c>
      <c r="AP174" s="63" t="str">
        <f t="shared" si="497"/>
        <v/>
      </c>
      <c r="AQ174" s="154">
        <f>COUNTA(L175:AP175)</f>
        <v>0</v>
      </c>
      <c r="AR174" s="154">
        <f t="shared" ref="AR174" si="498">COUNTIF(L175:AP175,"/")*$BF$9</f>
        <v>0</v>
      </c>
      <c r="AS174" s="156">
        <f t="shared" ref="AS174" si="499">AQ174*AS$2</f>
        <v>0</v>
      </c>
      <c r="AT174" s="164"/>
      <c r="AU174" s="160"/>
      <c r="AV174" s="152">
        <f t="shared" ref="AV174" si="500">AR174+AS174</f>
        <v>0</v>
      </c>
      <c r="AW174" s="122">
        <f t="shared" ref="AW174:AY174" si="501">AW172+AQ174</f>
        <v>0</v>
      </c>
      <c r="AX174" s="123">
        <f t="shared" si="501"/>
        <v>0</v>
      </c>
      <c r="AY174" s="123">
        <f t="shared" si="501"/>
        <v>0</v>
      </c>
      <c r="AZ174" s="115">
        <f t="shared" ref="AZ174" si="502">AZ172+AV174</f>
        <v>0</v>
      </c>
    </row>
    <row r="175" spans="1:52" ht="28" customHeight="1" thickBot="1" x14ac:dyDescent="0.25">
      <c r="A175" s="130"/>
      <c r="B175" s="68"/>
      <c r="C175" s="105" t="str">
        <f>IF(B175="","",DATEDIF(B175,#REF!,"y"))</f>
        <v/>
      </c>
      <c r="D175" s="149" t="s">
        <v>78</v>
      </c>
      <c r="E175" s="150"/>
      <c r="F175" s="151"/>
      <c r="G175" s="146"/>
      <c r="H175" s="147"/>
      <c r="I175" s="147"/>
      <c r="J175" s="147"/>
      <c r="K175" s="148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155"/>
      <c r="AR175" s="155"/>
      <c r="AS175" s="157"/>
      <c r="AT175" s="165"/>
      <c r="AU175" s="161"/>
      <c r="AV175" s="153"/>
      <c r="AW175" s="119"/>
      <c r="AX175" s="124"/>
      <c r="AY175" s="124"/>
      <c r="AZ175" s="116"/>
    </row>
    <row r="176" spans="1:52" ht="28" customHeight="1" x14ac:dyDescent="0.2">
      <c r="A176" s="129">
        <v>85</v>
      </c>
      <c r="B176" s="131"/>
      <c r="C176" s="132"/>
      <c r="D176" s="3"/>
      <c r="E176" s="3"/>
      <c r="F176" s="3"/>
      <c r="G176" s="4"/>
      <c r="H176" s="4"/>
      <c r="I176" s="4"/>
      <c r="J176" s="4"/>
      <c r="K176" s="79" t="str">
        <f>IF(COUNTA(D176:J176)=0,"",COUNTA(D176:J176))</f>
        <v/>
      </c>
      <c r="L176" s="63" t="str">
        <f t="shared" ref="L176:AP176" si="503">IF(L$7="","",IF( HLOOKUP(L$7,$D$7:$J$219,2*$A176,FALSE)="","","○"))</f>
        <v/>
      </c>
      <c r="M176" s="63" t="str">
        <f t="shared" si="503"/>
        <v/>
      </c>
      <c r="N176" s="63" t="str">
        <f t="shared" si="503"/>
        <v/>
      </c>
      <c r="O176" s="63" t="str">
        <f t="shared" si="503"/>
        <v/>
      </c>
      <c r="P176" s="63" t="str">
        <f t="shared" si="503"/>
        <v/>
      </c>
      <c r="Q176" s="63" t="str">
        <f t="shared" si="503"/>
        <v/>
      </c>
      <c r="R176" s="63" t="str">
        <f t="shared" si="503"/>
        <v/>
      </c>
      <c r="S176" s="73" t="str">
        <f t="shared" si="503"/>
        <v/>
      </c>
      <c r="T176" s="73" t="str">
        <f t="shared" si="503"/>
        <v/>
      </c>
      <c r="U176" s="73" t="str">
        <f t="shared" si="503"/>
        <v/>
      </c>
      <c r="V176" s="73" t="str">
        <f t="shared" si="503"/>
        <v/>
      </c>
      <c r="W176" s="73" t="str">
        <f t="shared" si="503"/>
        <v/>
      </c>
      <c r="X176" s="73" t="str">
        <f t="shared" si="503"/>
        <v/>
      </c>
      <c r="Y176" s="73" t="str">
        <f t="shared" si="503"/>
        <v/>
      </c>
      <c r="Z176" s="63" t="str">
        <f t="shared" si="503"/>
        <v/>
      </c>
      <c r="AA176" s="63" t="str">
        <f t="shared" si="503"/>
        <v/>
      </c>
      <c r="AB176" s="63" t="str">
        <f t="shared" si="503"/>
        <v/>
      </c>
      <c r="AC176" s="63" t="str">
        <f t="shared" si="503"/>
        <v/>
      </c>
      <c r="AD176" s="63" t="str">
        <f t="shared" si="503"/>
        <v/>
      </c>
      <c r="AE176" s="63" t="str">
        <f t="shared" si="503"/>
        <v/>
      </c>
      <c r="AF176" s="63" t="str">
        <f t="shared" si="503"/>
        <v/>
      </c>
      <c r="AG176" s="73" t="str">
        <f t="shared" si="503"/>
        <v/>
      </c>
      <c r="AH176" s="73" t="str">
        <f t="shared" si="503"/>
        <v/>
      </c>
      <c r="AI176" s="73" t="str">
        <f t="shared" si="503"/>
        <v/>
      </c>
      <c r="AJ176" s="73" t="str">
        <f t="shared" si="503"/>
        <v/>
      </c>
      <c r="AK176" s="73" t="str">
        <f t="shared" si="503"/>
        <v/>
      </c>
      <c r="AL176" s="73" t="str">
        <f t="shared" si="503"/>
        <v/>
      </c>
      <c r="AM176" s="73" t="str">
        <f t="shared" si="503"/>
        <v/>
      </c>
      <c r="AN176" s="63" t="str">
        <f t="shared" si="503"/>
        <v/>
      </c>
      <c r="AO176" s="63" t="str">
        <f t="shared" si="503"/>
        <v/>
      </c>
      <c r="AP176" s="63" t="str">
        <f t="shared" si="503"/>
        <v/>
      </c>
      <c r="AQ176" s="154">
        <f>COUNTA(L177:AP177)</f>
        <v>0</v>
      </c>
      <c r="AR176" s="154">
        <f t="shared" ref="AR176" si="504">COUNTIF(L177:AP177,"/")*$BF$9</f>
        <v>0</v>
      </c>
      <c r="AS176" s="156">
        <f t="shared" ref="AS176" si="505">AQ176*AS$2</f>
        <v>0</v>
      </c>
      <c r="AT176" s="164"/>
      <c r="AU176" s="160"/>
      <c r="AV176" s="152">
        <f t="shared" ref="AV176" si="506">AR176+AS176</f>
        <v>0</v>
      </c>
      <c r="AW176" s="122">
        <f t="shared" ref="AW176:AY176" si="507">AW174+AQ176</f>
        <v>0</v>
      </c>
      <c r="AX176" s="123">
        <f t="shared" si="507"/>
        <v>0</v>
      </c>
      <c r="AY176" s="123">
        <f t="shared" si="507"/>
        <v>0</v>
      </c>
      <c r="AZ176" s="115">
        <f t="shared" ref="AZ176" si="508">AZ174+AV176</f>
        <v>0</v>
      </c>
    </row>
    <row r="177" spans="1:52" ht="28" customHeight="1" thickBot="1" x14ac:dyDescent="0.25">
      <c r="A177" s="130"/>
      <c r="B177" s="68"/>
      <c r="C177" s="105" t="str">
        <f>IF(B177="","",DATEDIF(B177,#REF!,"y"))</f>
        <v/>
      </c>
      <c r="D177" s="149" t="s">
        <v>78</v>
      </c>
      <c r="E177" s="150"/>
      <c r="F177" s="151"/>
      <c r="G177" s="146"/>
      <c r="H177" s="147"/>
      <c r="I177" s="147"/>
      <c r="J177" s="147"/>
      <c r="K177" s="148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155"/>
      <c r="AR177" s="155"/>
      <c r="AS177" s="157"/>
      <c r="AT177" s="165"/>
      <c r="AU177" s="161"/>
      <c r="AV177" s="153"/>
      <c r="AW177" s="119"/>
      <c r="AX177" s="124"/>
      <c r="AY177" s="124"/>
      <c r="AZ177" s="116"/>
    </row>
    <row r="178" spans="1:52" ht="28" customHeight="1" x14ac:dyDescent="0.2">
      <c r="A178" s="129">
        <v>86</v>
      </c>
      <c r="B178" s="131"/>
      <c r="C178" s="132"/>
      <c r="D178" s="3"/>
      <c r="E178" s="3"/>
      <c r="F178" s="3"/>
      <c r="G178" s="3"/>
      <c r="H178" s="3"/>
      <c r="I178" s="3"/>
      <c r="J178" s="3"/>
      <c r="K178" s="78" t="str">
        <f>IF(COUNTA(D178:J178)=0,"",COUNTA(D178:J178))</f>
        <v/>
      </c>
      <c r="L178" s="63" t="str">
        <f t="shared" ref="L178:AP178" si="509">IF(L$7="","",IF( HLOOKUP(L$7,$D$7:$J$219,2*$A178,FALSE)="","","○"))</f>
        <v/>
      </c>
      <c r="M178" s="63" t="str">
        <f t="shared" si="509"/>
        <v/>
      </c>
      <c r="N178" s="63" t="str">
        <f t="shared" si="509"/>
        <v/>
      </c>
      <c r="O178" s="63" t="str">
        <f t="shared" si="509"/>
        <v/>
      </c>
      <c r="P178" s="63" t="str">
        <f t="shared" si="509"/>
        <v/>
      </c>
      <c r="Q178" s="63" t="str">
        <f t="shared" si="509"/>
        <v/>
      </c>
      <c r="R178" s="63" t="str">
        <f t="shared" si="509"/>
        <v/>
      </c>
      <c r="S178" s="73" t="str">
        <f t="shared" si="509"/>
        <v/>
      </c>
      <c r="T178" s="73" t="str">
        <f t="shared" si="509"/>
        <v/>
      </c>
      <c r="U178" s="73" t="str">
        <f t="shared" si="509"/>
        <v/>
      </c>
      <c r="V178" s="73" t="str">
        <f t="shared" si="509"/>
        <v/>
      </c>
      <c r="W178" s="73" t="str">
        <f t="shared" si="509"/>
        <v/>
      </c>
      <c r="X178" s="73" t="str">
        <f t="shared" si="509"/>
        <v/>
      </c>
      <c r="Y178" s="73" t="str">
        <f t="shared" si="509"/>
        <v/>
      </c>
      <c r="Z178" s="63" t="str">
        <f t="shared" si="509"/>
        <v/>
      </c>
      <c r="AA178" s="63" t="str">
        <f t="shared" si="509"/>
        <v/>
      </c>
      <c r="AB178" s="63" t="str">
        <f t="shared" si="509"/>
        <v/>
      </c>
      <c r="AC178" s="63" t="str">
        <f t="shared" si="509"/>
        <v/>
      </c>
      <c r="AD178" s="63" t="str">
        <f t="shared" si="509"/>
        <v/>
      </c>
      <c r="AE178" s="63" t="str">
        <f t="shared" si="509"/>
        <v/>
      </c>
      <c r="AF178" s="63" t="str">
        <f t="shared" si="509"/>
        <v/>
      </c>
      <c r="AG178" s="73" t="str">
        <f t="shared" si="509"/>
        <v/>
      </c>
      <c r="AH178" s="73" t="str">
        <f t="shared" si="509"/>
        <v/>
      </c>
      <c r="AI178" s="73" t="str">
        <f t="shared" si="509"/>
        <v/>
      </c>
      <c r="AJ178" s="73" t="str">
        <f t="shared" si="509"/>
        <v/>
      </c>
      <c r="AK178" s="73" t="str">
        <f t="shared" si="509"/>
        <v/>
      </c>
      <c r="AL178" s="73" t="str">
        <f t="shared" si="509"/>
        <v/>
      </c>
      <c r="AM178" s="73" t="str">
        <f t="shared" si="509"/>
        <v/>
      </c>
      <c r="AN178" s="63" t="str">
        <f t="shared" si="509"/>
        <v/>
      </c>
      <c r="AO178" s="63" t="str">
        <f t="shared" si="509"/>
        <v/>
      </c>
      <c r="AP178" s="63" t="str">
        <f t="shared" si="509"/>
        <v/>
      </c>
      <c r="AQ178" s="154">
        <f>COUNTA(L179:AP179)</f>
        <v>0</v>
      </c>
      <c r="AR178" s="154">
        <f t="shared" ref="AR178" si="510">COUNTIF(L179:AP179,"/")*$BF$9</f>
        <v>0</v>
      </c>
      <c r="AS178" s="156">
        <f t="shared" ref="AS178" si="511">AQ178*AS$2</f>
        <v>0</v>
      </c>
      <c r="AT178" s="164"/>
      <c r="AU178" s="160"/>
      <c r="AV178" s="152">
        <f t="shared" ref="AV178" si="512">AR178+AS178</f>
        <v>0</v>
      </c>
      <c r="AW178" s="122">
        <f t="shared" ref="AW178:AY178" si="513">AW176+AQ178</f>
        <v>0</v>
      </c>
      <c r="AX178" s="123">
        <f t="shared" si="513"/>
        <v>0</v>
      </c>
      <c r="AY178" s="123">
        <f t="shared" si="513"/>
        <v>0</v>
      </c>
      <c r="AZ178" s="115">
        <f t="shared" ref="AZ178" si="514">AZ176+AV178</f>
        <v>0</v>
      </c>
    </row>
    <row r="179" spans="1:52" ht="28" customHeight="1" thickBot="1" x14ac:dyDescent="0.25">
      <c r="A179" s="130"/>
      <c r="B179" s="68"/>
      <c r="C179" s="105" t="str">
        <f>IF(B179="","",DATEDIF(B179,#REF!,"y"))</f>
        <v/>
      </c>
      <c r="D179" s="149" t="s">
        <v>78</v>
      </c>
      <c r="E179" s="150"/>
      <c r="F179" s="151"/>
      <c r="G179" s="146"/>
      <c r="H179" s="147"/>
      <c r="I179" s="147"/>
      <c r="J179" s="147"/>
      <c r="K179" s="148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155"/>
      <c r="AR179" s="155"/>
      <c r="AS179" s="157"/>
      <c r="AT179" s="165"/>
      <c r="AU179" s="161"/>
      <c r="AV179" s="153"/>
      <c r="AW179" s="119"/>
      <c r="AX179" s="124"/>
      <c r="AY179" s="124"/>
      <c r="AZ179" s="116"/>
    </row>
    <row r="180" spans="1:52" ht="28" customHeight="1" x14ac:dyDescent="0.2">
      <c r="A180" s="129">
        <v>87</v>
      </c>
      <c r="B180" s="131"/>
      <c r="C180" s="132"/>
      <c r="D180" s="3"/>
      <c r="E180" s="3"/>
      <c r="F180" s="3"/>
      <c r="G180" s="3"/>
      <c r="H180" s="3"/>
      <c r="I180" s="3"/>
      <c r="J180" s="3"/>
      <c r="K180" s="78" t="str">
        <f>IF(COUNTA(D180:J180)=0,"",COUNTA(D180:J180))</f>
        <v/>
      </c>
      <c r="L180" s="63" t="str">
        <f t="shared" ref="L180:AP180" si="515">IF(L$7="","",IF( HLOOKUP(L$7,$D$7:$J$219,2*$A180,FALSE)="","","○"))</f>
        <v/>
      </c>
      <c r="M180" s="63" t="str">
        <f t="shared" si="515"/>
        <v/>
      </c>
      <c r="N180" s="63" t="str">
        <f t="shared" si="515"/>
        <v/>
      </c>
      <c r="O180" s="63" t="str">
        <f t="shared" si="515"/>
        <v/>
      </c>
      <c r="P180" s="63" t="str">
        <f t="shared" si="515"/>
        <v/>
      </c>
      <c r="Q180" s="63" t="str">
        <f t="shared" si="515"/>
        <v/>
      </c>
      <c r="R180" s="63" t="str">
        <f t="shared" si="515"/>
        <v/>
      </c>
      <c r="S180" s="73" t="str">
        <f t="shared" si="515"/>
        <v/>
      </c>
      <c r="T180" s="73" t="str">
        <f t="shared" si="515"/>
        <v/>
      </c>
      <c r="U180" s="73" t="str">
        <f t="shared" si="515"/>
        <v/>
      </c>
      <c r="V180" s="73" t="str">
        <f t="shared" si="515"/>
        <v/>
      </c>
      <c r="W180" s="73" t="str">
        <f t="shared" si="515"/>
        <v/>
      </c>
      <c r="X180" s="73" t="str">
        <f t="shared" si="515"/>
        <v/>
      </c>
      <c r="Y180" s="73" t="str">
        <f t="shared" si="515"/>
        <v/>
      </c>
      <c r="Z180" s="63" t="str">
        <f t="shared" si="515"/>
        <v/>
      </c>
      <c r="AA180" s="63" t="str">
        <f t="shared" si="515"/>
        <v/>
      </c>
      <c r="AB180" s="63" t="str">
        <f t="shared" si="515"/>
        <v/>
      </c>
      <c r="AC180" s="63" t="str">
        <f t="shared" si="515"/>
        <v/>
      </c>
      <c r="AD180" s="63" t="str">
        <f t="shared" si="515"/>
        <v/>
      </c>
      <c r="AE180" s="63" t="str">
        <f t="shared" si="515"/>
        <v/>
      </c>
      <c r="AF180" s="63" t="str">
        <f t="shared" si="515"/>
        <v/>
      </c>
      <c r="AG180" s="73" t="str">
        <f t="shared" si="515"/>
        <v/>
      </c>
      <c r="AH180" s="73" t="str">
        <f t="shared" si="515"/>
        <v/>
      </c>
      <c r="AI180" s="73" t="str">
        <f t="shared" si="515"/>
        <v/>
      </c>
      <c r="AJ180" s="73" t="str">
        <f t="shared" si="515"/>
        <v/>
      </c>
      <c r="AK180" s="73" t="str">
        <f t="shared" si="515"/>
        <v/>
      </c>
      <c r="AL180" s="73" t="str">
        <f t="shared" si="515"/>
        <v/>
      </c>
      <c r="AM180" s="73" t="str">
        <f t="shared" si="515"/>
        <v/>
      </c>
      <c r="AN180" s="63" t="str">
        <f t="shared" si="515"/>
        <v/>
      </c>
      <c r="AO180" s="63" t="str">
        <f t="shared" si="515"/>
        <v/>
      </c>
      <c r="AP180" s="63" t="str">
        <f t="shared" si="515"/>
        <v/>
      </c>
      <c r="AQ180" s="154">
        <f>COUNTA(L181:AP181)</f>
        <v>0</v>
      </c>
      <c r="AR180" s="154">
        <f t="shared" ref="AR180" si="516">COUNTIF(L181:AP181,"/")*$BF$9</f>
        <v>0</v>
      </c>
      <c r="AS180" s="156">
        <f t="shared" ref="AS180" si="517">AQ180*AS$2</f>
        <v>0</v>
      </c>
      <c r="AT180" s="164"/>
      <c r="AU180" s="160"/>
      <c r="AV180" s="152">
        <f t="shared" ref="AV180" si="518">AR180+AS180</f>
        <v>0</v>
      </c>
      <c r="AW180" s="122">
        <f t="shared" ref="AW180:AY180" si="519">AW178+AQ180</f>
        <v>0</v>
      </c>
      <c r="AX180" s="123">
        <f t="shared" si="519"/>
        <v>0</v>
      </c>
      <c r="AY180" s="123">
        <f t="shared" si="519"/>
        <v>0</v>
      </c>
      <c r="AZ180" s="115">
        <f t="shared" ref="AZ180" si="520">AZ178+AV180</f>
        <v>0</v>
      </c>
    </row>
    <row r="181" spans="1:52" ht="28" customHeight="1" thickBot="1" x14ac:dyDescent="0.25">
      <c r="A181" s="130"/>
      <c r="B181" s="68"/>
      <c r="C181" s="105" t="str">
        <f>IF(B181="","",DATEDIF(B181,#REF!,"y"))</f>
        <v/>
      </c>
      <c r="D181" s="149" t="s">
        <v>78</v>
      </c>
      <c r="E181" s="150"/>
      <c r="F181" s="151"/>
      <c r="G181" s="146"/>
      <c r="H181" s="147"/>
      <c r="I181" s="147"/>
      <c r="J181" s="147"/>
      <c r="K181" s="148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155"/>
      <c r="AR181" s="155"/>
      <c r="AS181" s="157"/>
      <c r="AT181" s="165"/>
      <c r="AU181" s="161"/>
      <c r="AV181" s="153"/>
      <c r="AW181" s="119"/>
      <c r="AX181" s="124"/>
      <c r="AY181" s="124"/>
      <c r="AZ181" s="116"/>
    </row>
    <row r="182" spans="1:52" ht="28" customHeight="1" x14ac:dyDescent="0.2">
      <c r="A182" s="129">
        <v>88</v>
      </c>
      <c r="B182" s="131"/>
      <c r="C182" s="132"/>
      <c r="D182" s="3"/>
      <c r="E182" s="3"/>
      <c r="F182" s="3"/>
      <c r="G182" s="3"/>
      <c r="H182" s="3"/>
      <c r="I182" s="3"/>
      <c r="J182" s="3"/>
      <c r="K182" s="78" t="str">
        <f>IF(COUNTA(D182:J182)=0,"",COUNTA(D182:J182))</f>
        <v/>
      </c>
      <c r="L182" s="63" t="str">
        <f t="shared" ref="L182:AP182" si="521">IF(L$7="","",IF( HLOOKUP(L$7,$D$7:$J$219,2*$A182,FALSE)="","","○"))</f>
        <v/>
      </c>
      <c r="M182" s="63" t="str">
        <f t="shared" si="521"/>
        <v/>
      </c>
      <c r="N182" s="63" t="str">
        <f t="shared" si="521"/>
        <v/>
      </c>
      <c r="O182" s="63" t="str">
        <f t="shared" si="521"/>
        <v/>
      </c>
      <c r="P182" s="63" t="str">
        <f t="shared" si="521"/>
        <v/>
      </c>
      <c r="Q182" s="63" t="str">
        <f t="shared" si="521"/>
        <v/>
      </c>
      <c r="R182" s="63" t="str">
        <f t="shared" si="521"/>
        <v/>
      </c>
      <c r="S182" s="73" t="str">
        <f t="shared" si="521"/>
        <v/>
      </c>
      <c r="T182" s="73" t="str">
        <f t="shared" si="521"/>
        <v/>
      </c>
      <c r="U182" s="73" t="str">
        <f t="shared" si="521"/>
        <v/>
      </c>
      <c r="V182" s="73" t="str">
        <f t="shared" si="521"/>
        <v/>
      </c>
      <c r="W182" s="73" t="str">
        <f t="shared" si="521"/>
        <v/>
      </c>
      <c r="X182" s="73" t="str">
        <f t="shared" si="521"/>
        <v/>
      </c>
      <c r="Y182" s="73" t="str">
        <f t="shared" si="521"/>
        <v/>
      </c>
      <c r="Z182" s="63" t="str">
        <f t="shared" si="521"/>
        <v/>
      </c>
      <c r="AA182" s="63" t="str">
        <f t="shared" si="521"/>
        <v/>
      </c>
      <c r="AB182" s="63" t="str">
        <f t="shared" si="521"/>
        <v/>
      </c>
      <c r="AC182" s="63" t="str">
        <f t="shared" si="521"/>
        <v/>
      </c>
      <c r="AD182" s="63" t="str">
        <f t="shared" si="521"/>
        <v/>
      </c>
      <c r="AE182" s="63" t="str">
        <f t="shared" si="521"/>
        <v/>
      </c>
      <c r="AF182" s="63" t="str">
        <f t="shared" si="521"/>
        <v/>
      </c>
      <c r="AG182" s="73" t="str">
        <f t="shared" si="521"/>
        <v/>
      </c>
      <c r="AH182" s="73" t="str">
        <f t="shared" si="521"/>
        <v/>
      </c>
      <c r="AI182" s="73" t="str">
        <f t="shared" si="521"/>
        <v/>
      </c>
      <c r="AJ182" s="73" t="str">
        <f t="shared" si="521"/>
        <v/>
      </c>
      <c r="AK182" s="73" t="str">
        <f t="shared" si="521"/>
        <v/>
      </c>
      <c r="AL182" s="73" t="str">
        <f t="shared" si="521"/>
        <v/>
      </c>
      <c r="AM182" s="73" t="str">
        <f t="shared" si="521"/>
        <v/>
      </c>
      <c r="AN182" s="63" t="str">
        <f t="shared" si="521"/>
        <v/>
      </c>
      <c r="AO182" s="63" t="str">
        <f t="shared" si="521"/>
        <v/>
      </c>
      <c r="AP182" s="63" t="str">
        <f t="shared" si="521"/>
        <v/>
      </c>
      <c r="AQ182" s="154">
        <f>COUNTA(L183:AP183)</f>
        <v>0</v>
      </c>
      <c r="AR182" s="154">
        <f t="shared" ref="AR182" si="522">COUNTIF(L183:AP183,"/")*$BF$9</f>
        <v>0</v>
      </c>
      <c r="AS182" s="156">
        <f t="shared" ref="AS182" si="523">AQ182*AS$2</f>
        <v>0</v>
      </c>
      <c r="AT182" s="164"/>
      <c r="AU182" s="160"/>
      <c r="AV182" s="152">
        <f t="shared" ref="AV182" si="524">AR182+AS182</f>
        <v>0</v>
      </c>
      <c r="AW182" s="122">
        <f t="shared" ref="AW182:AY182" si="525">AW180+AQ182</f>
        <v>0</v>
      </c>
      <c r="AX182" s="123">
        <f t="shared" si="525"/>
        <v>0</v>
      </c>
      <c r="AY182" s="123">
        <f t="shared" si="525"/>
        <v>0</v>
      </c>
      <c r="AZ182" s="115">
        <f t="shared" ref="AZ182" si="526">AZ180+AV182</f>
        <v>0</v>
      </c>
    </row>
    <row r="183" spans="1:52" ht="28" customHeight="1" thickBot="1" x14ac:dyDescent="0.25">
      <c r="A183" s="130"/>
      <c r="B183" s="68"/>
      <c r="C183" s="105" t="str">
        <f>IF(B183="","",DATEDIF(B183,#REF!,"y"))</f>
        <v/>
      </c>
      <c r="D183" s="149" t="s">
        <v>78</v>
      </c>
      <c r="E183" s="150"/>
      <c r="F183" s="151"/>
      <c r="G183" s="146"/>
      <c r="H183" s="147"/>
      <c r="I183" s="147"/>
      <c r="J183" s="147"/>
      <c r="K183" s="148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155"/>
      <c r="AR183" s="155"/>
      <c r="AS183" s="157"/>
      <c r="AT183" s="165"/>
      <c r="AU183" s="161"/>
      <c r="AV183" s="153"/>
      <c r="AW183" s="119"/>
      <c r="AX183" s="124"/>
      <c r="AY183" s="124"/>
      <c r="AZ183" s="116"/>
    </row>
    <row r="184" spans="1:52" ht="28" customHeight="1" x14ac:dyDescent="0.2">
      <c r="A184" s="129">
        <v>89</v>
      </c>
      <c r="B184" s="131"/>
      <c r="C184" s="132"/>
      <c r="D184" s="3"/>
      <c r="E184" s="3"/>
      <c r="F184" s="3"/>
      <c r="G184" s="3"/>
      <c r="H184" s="3"/>
      <c r="I184" s="3"/>
      <c r="J184" s="3"/>
      <c r="K184" s="78" t="str">
        <f>IF(COUNTA(D184:J184)=0,"",COUNTA(D184:J184))</f>
        <v/>
      </c>
      <c r="L184" s="63" t="str">
        <f t="shared" ref="L184:AP184" si="527">IF(L$7="","",IF( HLOOKUP(L$7,$D$7:$J$219,2*$A184,FALSE)="","","○"))</f>
        <v/>
      </c>
      <c r="M184" s="63" t="str">
        <f t="shared" si="527"/>
        <v/>
      </c>
      <c r="N184" s="63" t="str">
        <f t="shared" si="527"/>
        <v/>
      </c>
      <c r="O184" s="63" t="str">
        <f t="shared" si="527"/>
        <v/>
      </c>
      <c r="P184" s="63" t="str">
        <f t="shared" si="527"/>
        <v/>
      </c>
      <c r="Q184" s="63" t="str">
        <f t="shared" si="527"/>
        <v/>
      </c>
      <c r="R184" s="63" t="str">
        <f t="shared" si="527"/>
        <v/>
      </c>
      <c r="S184" s="73" t="str">
        <f t="shared" si="527"/>
        <v/>
      </c>
      <c r="T184" s="73" t="str">
        <f t="shared" si="527"/>
        <v/>
      </c>
      <c r="U184" s="73" t="str">
        <f t="shared" si="527"/>
        <v/>
      </c>
      <c r="V184" s="73" t="str">
        <f t="shared" si="527"/>
        <v/>
      </c>
      <c r="W184" s="73" t="str">
        <f t="shared" si="527"/>
        <v/>
      </c>
      <c r="X184" s="73" t="str">
        <f t="shared" si="527"/>
        <v/>
      </c>
      <c r="Y184" s="73" t="str">
        <f t="shared" si="527"/>
        <v/>
      </c>
      <c r="Z184" s="63" t="str">
        <f t="shared" si="527"/>
        <v/>
      </c>
      <c r="AA184" s="63" t="str">
        <f t="shared" si="527"/>
        <v/>
      </c>
      <c r="AB184" s="63" t="str">
        <f t="shared" si="527"/>
        <v/>
      </c>
      <c r="AC184" s="63" t="str">
        <f t="shared" si="527"/>
        <v/>
      </c>
      <c r="AD184" s="63" t="str">
        <f t="shared" si="527"/>
        <v/>
      </c>
      <c r="AE184" s="63" t="str">
        <f t="shared" si="527"/>
        <v/>
      </c>
      <c r="AF184" s="63" t="str">
        <f t="shared" si="527"/>
        <v/>
      </c>
      <c r="AG184" s="73" t="str">
        <f t="shared" si="527"/>
        <v/>
      </c>
      <c r="AH184" s="73" t="str">
        <f t="shared" si="527"/>
        <v/>
      </c>
      <c r="AI184" s="73" t="str">
        <f t="shared" si="527"/>
        <v/>
      </c>
      <c r="AJ184" s="73" t="str">
        <f t="shared" si="527"/>
        <v/>
      </c>
      <c r="AK184" s="73" t="str">
        <f t="shared" si="527"/>
        <v/>
      </c>
      <c r="AL184" s="73" t="str">
        <f t="shared" si="527"/>
        <v/>
      </c>
      <c r="AM184" s="73" t="str">
        <f t="shared" si="527"/>
        <v/>
      </c>
      <c r="AN184" s="63" t="str">
        <f t="shared" si="527"/>
        <v/>
      </c>
      <c r="AO184" s="63" t="str">
        <f t="shared" si="527"/>
        <v/>
      </c>
      <c r="AP184" s="63" t="str">
        <f t="shared" si="527"/>
        <v/>
      </c>
      <c r="AQ184" s="154">
        <f>COUNTA(L185:AP185)</f>
        <v>0</v>
      </c>
      <c r="AR184" s="154">
        <f t="shared" ref="AR184" si="528">COUNTIF(L185:AP185,"/")*$BF$9</f>
        <v>0</v>
      </c>
      <c r="AS184" s="156">
        <f t="shared" ref="AS184" si="529">AQ184*AS$2</f>
        <v>0</v>
      </c>
      <c r="AT184" s="164"/>
      <c r="AU184" s="160"/>
      <c r="AV184" s="152">
        <f t="shared" ref="AV184" si="530">AR184+AS184</f>
        <v>0</v>
      </c>
      <c r="AW184" s="122">
        <f t="shared" ref="AW184:AY184" si="531">AW182+AQ184</f>
        <v>0</v>
      </c>
      <c r="AX184" s="123">
        <f t="shared" si="531"/>
        <v>0</v>
      </c>
      <c r="AY184" s="123">
        <f t="shared" si="531"/>
        <v>0</v>
      </c>
      <c r="AZ184" s="115">
        <f t="shared" ref="AZ184" si="532">AZ182+AV184</f>
        <v>0</v>
      </c>
    </row>
    <row r="185" spans="1:52" ht="28" customHeight="1" thickBot="1" x14ac:dyDescent="0.25">
      <c r="A185" s="130"/>
      <c r="B185" s="68"/>
      <c r="C185" s="105" t="str">
        <f>IF(B185="","",DATEDIF(B185,#REF!,"y"))</f>
        <v/>
      </c>
      <c r="D185" s="149" t="s">
        <v>78</v>
      </c>
      <c r="E185" s="150"/>
      <c r="F185" s="151"/>
      <c r="G185" s="146"/>
      <c r="H185" s="147"/>
      <c r="I185" s="147"/>
      <c r="J185" s="147"/>
      <c r="K185" s="148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155"/>
      <c r="AR185" s="155"/>
      <c r="AS185" s="157"/>
      <c r="AT185" s="165"/>
      <c r="AU185" s="161"/>
      <c r="AV185" s="153"/>
      <c r="AW185" s="119"/>
      <c r="AX185" s="124"/>
      <c r="AY185" s="124"/>
      <c r="AZ185" s="116"/>
    </row>
    <row r="186" spans="1:52" ht="28" customHeight="1" x14ac:dyDescent="0.2">
      <c r="A186" s="129">
        <v>90</v>
      </c>
      <c r="B186" s="131"/>
      <c r="C186" s="132"/>
      <c r="D186" s="3"/>
      <c r="E186" s="3"/>
      <c r="F186" s="3"/>
      <c r="G186" s="3"/>
      <c r="H186" s="3"/>
      <c r="I186" s="3"/>
      <c r="J186" s="3"/>
      <c r="K186" s="78" t="str">
        <f>IF(COUNTA(D186:J186)=0,"",COUNTA(D186:J186))</f>
        <v/>
      </c>
      <c r="L186" s="63" t="str">
        <f t="shared" ref="L186:AP186" si="533">IF(L$7="","",IF( HLOOKUP(L$7,$D$7:$J$219,2*$A186,FALSE)="","","○"))</f>
        <v/>
      </c>
      <c r="M186" s="63" t="str">
        <f t="shared" si="533"/>
        <v/>
      </c>
      <c r="N186" s="63" t="str">
        <f t="shared" si="533"/>
        <v/>
      </c>
      <c r="O186" s="63" t="str">
        <f t="shared" si="533"/>
        <v/>
      </c>
      <c r="P186" s="63" t="str">
        <f t="shared" si="533"/>
        <v/>
      </c>
      <c r="Q186" s="63" t="str">
        <f t="shared" si="533"/>
        <v/>
      </c>
      <c r="R186" s="63" t="str">
        <f t="shared" si="533"/>
        <v/>
      </c>
      <c r="S186" s="73" t="str">
        <f t="shared" si="533"/>
        <v/>
      </c>
      <c r="T186" s="73" t="str">
        <f t="shared" si="533"/>
        <v/>
      </c>
      <c r="U186" s="73" t="str">
        <f t="shared" si="533"/>
        <v/>
      </c>
      <c r="V186" s="73" t="str">
        <f t="shared" si="533"/>
        <v/>
      </c>
      <c r="W186" s="73" t="str">
        <f t="shared" si="533"/>
        <v/>
      </c>
      <c r="X186" s="73" t="str">
        <f t="shared" si="533"/>
        <v/>
      </c>
      <c r="Y186" s="73" t="str">
        <f t="shared" si="533"/>
        <v/>
      </c>
      <c r="Z186" s="63" t="str">
        <f t="shared" si="533"/>
        <v/>
      </c>
      <c r="AA186" s="63" t="str">
        <f t="shared" si="533"/>
        <v/>
      </c>
      <c r="AB186" s="63" t="str">
        <f t="shared" si="533"/>
        <v/>
      </c>
      <c r="AC186" s="63" t="str">
        <f t="shared" si="533"/>
        <v/>
      </c>
      <c r="AD186" s="63" t="str">
        <f t="shared" si="533"/>
        <v/>
      </c>
      <c r="AE186" s="63" t="str">
        <f t="shared" si="533"/>
        <v/>
      </c>
      <c r="AF186" s="63" t="str">
        <f t="shared" si="533"/>
        <v/>
      </c>
      <c r="AG186" s="73" t="str">
        <f t="shared" si="533"/>
        <v/>
      </c>
      <c r="AH186" s="73" t="str">
        <f t="shared" si="533"/>
        <v/>
      </c>
      <c r="AI186" s="73" t="str">
        <f t="shared" si="533"/>
        <v/>
      </c>
      <c r="AJ186" s="73" t="str">
        <f t="shared" si="533"/>
        <v/>
      </c>
      <c r="AK186" s="73" t="str">
        <f t="shared" si="533"/>
        <v/>
      </c>
      <c r="AL186" s="73" t="str">
        <f t="shared" si="533"/>
        <v/>
      </c>
      <c r="AM186" s="73" t="str">
        <f t="shared" si="533"/>
        <v/>
      </c>
      <c r="AN186" s="63" t="str">
        <f t="shared" si="533"/>
        <v/>
      </c>
      <c r="AO186" s="63" t="str">
        <f t="shared" si="533"/>
        <v/>
      </c>
      <c r="AP186" s="63" t="str">
        <f t="shared" si="533"/>
        <v/>
      </c>
      <c r="AQ186" s="154">
        <f>COUNTA(L187:AP187)</f>
        <v>0</v>
      </c>
      <c r="AR186" s="154">
        <f t="shared" ref="AR186" si="534">COUNTIF(L187:AP187,"/")*$BF$9</f>
        <v>0</v>
      </c>
      <c r="AS186" s="156">
        <f t="shared" ref="AS186" si="535">AQ186*AS$2</f>
        <v>0</v>
      </c>
      <c r="AT186" s="164"/>
      <c r="AU186" s="160"/>
      <c r="AV186" s="152">
        <f t="shared" ref="AV186" si="536">AR186+AS186</f>
        <v>0</v>
      </c>
      <c r="AW186" s="122">
        <f t="shared" ref="AW186:AY186" si="537">AW184+AQ186</f>
        <v>0</v>
      </c>
      <c r="AX186" s="123">
        <f t="shared" si="537"/>
        <v>0</v>
      </c>
      <c r="AY186" s="123">
        <f t="shared" si="537"/>
        <v>0</v>
      </c>
      <c r="AZ186" s="115">
        <f t="shared" ref="AZ186" si="538">AZ184+AV186</f>
        <v>0</v>
      </c>
    </row>
    <row r="187" spans="1:52" ht="28" customHeight="1" thickBot="1" x14ac:dyDescent="0.25">
      <c r="A187" s="130"/>
      <c r="B187" s="68"/>
      <c r="C187" s="105" t="str">
        <f>IF(B187="","",DATEDIF(B187,#REF!,"y"))</f>
        <v/>
      </c>
      <c r="D187" s="149" t="s">
        <v>78</v>
      </c>
      <c r="E187" s="150"/>
      <c r="F187" s="151"/>
      <c r="G187" s="146"/>
      <c r="H187" s="147"/>
      <c r="I187" s="147"/>
      <c r="J187" s="147"/>
      <c r="K187" s="148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155"/>
      <c r="AR187" s="155"/>
      <c r="AS187" s="157"/>
      <c r="AT187" s="165"/>
      <c r="AU187" s="161"/>
      <c r="AV187" s="153"/>
      <c r="AW187" s="119"/>
      <c r="AX187" s="124"/>
      <c r="AY187" s="124"/>
      <c r="AZ187" s="116"/>
    </row>
    <row r="188" spans="1:52" ht="28" customHeight="1" x14ac:dyDescent="0.2">
      <c r="A188" s="129">
        <v>91</v>
      </c>
      <c r="B188" s="131"/>
      <c r="C188" s="132"/>
      <c r="D188" s="3"/>
      <c r="E188" s="3"/>
      <c r="F188" s="3"/>
      <c r="G188" s="3"/>
      <c r="H188" s="3"/>
      <c r="I188" s="3"/>
      <c r="J188" s="3"/>
      <c r="K188" s="78" t="str">
        <f>IF(COUNTA(D188:J188)=0,"",COUNTA(D188:J188))</f>
        <v/>
      </c>
      <c r="L188" s="63" t="str">
        <f t="shared" ref="L188:AP188" si="539">IF(L$7="","",IF( HLOOKUP(L$7,$D$7:$J$219,2*$A188,FALSE)="","","○"))</f>
        <v/>
      </c>
      <c r="M188" s="63" t="str">
        <f t="shared" si="539"/>
        <v/>
      </c>
      <c r="N188" s="63" t="str">
        <f t="shared" si="539"/>
        <v/>
      </c>
      <c r="O188" s="63" t="str">
        <f t="shared" si="539"/>
        <v/>
      </c>
      <c r="P188" s="63" t="str">
        <f t="shared" si="539"/>
        <v/>
      </c>
      <c r="Q188" s="63" t="str">
        <f t="shared" si="539"/>
        <v/>
      </c>
      <c r="R188" s="63" t="str">
        <f t="shared" si="539"/>
        <v/>
      </c>
      <c r="S188" s="73" t="str">
        <f t="shared" si="539"/>
        <v/>
      </c>
      <c r="T188" s="73" t="str">
        <f t="shared" si="539"/>
        <v/>
      </c>
      <c r="U188" s="73" t="str">
        <f t="shared" si="539"/>
        <v/>
      </c>
      <c r="V188" s="73" t="str">
        <f t="shared" si="539"/>
        <v/>
      </c>
      <c r="W188" s="73" t="str">
        <f t="shared" si="539"/>
        <v/>
      </c>
      <c r="X188" s="73" t="str">
        <f t="shared" si="539"/>
        <v/>
      </c>
      <c r="Y188" s="73" t="str">
        <f t="shared" si="539"/>
        <v/>
      </c>
      <c r="Z188" s="63" t="str">
        <f t="shared" si="539"/>
        <v/>
      </c>
      <c r="AA188" s="63" t="str">
        <f t="shared" si="539"/>
        <v/>
      </c>
      <c r="AB188" s="63" t="str">
        <f t="shared" si="539"/>
        <v/>
      </c>
      <c r="AC188" s="63" t="str">
        <f t="shared" si="539"/>
        <v/>
      </c>
      <c r="AD188" s="63" t="str">
        <f t="shared" si="539"/>
        <v/>
      </c>
      <c r="AE188" s="63" t="str">
        <f t="shared" si="539"/>
        <v/>
      </c>
      <c r="AF188" s="63" t="str">
        <f t="shared" si="539"/>
        <v/>
      </c>
      <c r="AG188" s="73" t="str">
        <f t="shared" si="539"/>
        <v/>
      </c>
      <c r="AH188" s="73" t="str">
        <f t="shared" si="539"/>
        <v/>
      </c>
      <c r="AI188" s="73" t="str">
        <f t="shared" si="539"/>
        <v/>
      </c>
      <c r="AJ188" s="73" t="str">
        <f t="shared" si="539"/>
        <v/>
      </c>
      <c r="AK188" s="73" t="str">
        <f t="shared" si="539"/>
        <v/>
      </c>
      <c r="AL188" s="73" t="str">
        <f t="shared" si="539"/>
        <v/>
      </c>
      <c r="AM188" s="73" t="str">
        <f t="shared" si="539"/>
        <v/>
      </c>
      <c r="AN188" s="63" t="str">
        <f t="shared" si="539"/>
        <v/>
      </c>
      <c r="AO188" s="63" t="str">
        <f t="shared" si="539"/>
        <v/>
      </c>
      <c r="AP188" s="63" t="str">
        <f t="shared" si="539"/>
        <v/>
      </c>
      <c r="AQ188" s="154">
        <f>COUNTA(L189:AP189)</f>
        <v>0</v>
      </c>
      <c r="AR188" s="154">
        <f t="shared" ref="AR188" si="540">COUNTIF(L189:AP189,"/")*$BF$9</f>
        <v>0</v>
      </c>
      <c r="AS188" s="156">
        <f t="shared" ref="AS188" si="541">AQ188*AS$2</f>
        <v>0</v>
      </c>
      <c r="AT188" s="164"/>
      <c r="AU188" s="160"/>
      <c r="AV188" s="152">
        <f t="shared" ref="AV188" si="542">AR188+AS188</f>
        <v>0</v>
      </c>
      <c r="AW188" s="122">
        <f t="shared" ref="AW188:AY188" si="543">AW186+AQ188</f>
        <v>0</v>
      </c>
      <c r="AX188" s="123">
        <f t="shared" si="543"/>
        <v>0</v>
      </c>
      <c r="AY188" s="123">
        <f t="shared" si="543"/>
        <v>0</v>
      </c>
      <c r="AZ188" s="115">
        <f t="shared" ref="AZ188" si="544">AZ186+AV188</f>
        <v>0</v>
      </c>
    </row>
    <row r="189" spans="1:52" ht="28" customHeight="1" thickBot="1" x14ac:dyDescent="0.25">
      <c r="A189" s="130"/>
      <c r="B189" s="68"/>
      <c r="C189" s="105" t="str">
        <f>IF(B189="","",DATEDIF(B189,#REF!,"y"))</f>
        <v/>
      </c>
      <c r="D189" s="149" t="s">
        <v>78</v>
      </c>
      <c r="E189" s="150"/>
      <c r="F189" s="151"/>
      <c r="G189" s="146"/>
      <c r="H189" s="147"/>
      <c r="I189" s="147"/>
      <c r="J189" s="147"/>
      <c r="K189" s="148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155"/>
      <c r="AR189" s="155"/>
      <c r="AS189" s="157"/>
      <c r="AT189" s="165"/>
      <c r="AU189" s="161"/>
      <c r="AV189" s="153"/>
      <c r="AW189" s="119"/>
      <c r="AX189" s="124"/>
      <c r="AY189" s="124"/>
      <c r="AZ189" s="116"/>
    </row>
    <row r="190" spans="1:52" ht="28" customHeight="1" x14ac:dyDescent="0.2">
      <c r="A190" s="129">
        <v>92</v>
      </c>
      <c r="B190" s="131"/>
      <c r="C190" s="132"/>
      <c r="D190" s="3"/>
      <c r="E190" s="3"/>
      <c r="F190" s="3"/>
      <c r="G190" s="3"/>
      <c r="H190" s="3"/>
      <c r="I190" s="3"/>
      <c r="J190" s="3"/>
      <c r="K190" s="78" t="str">
        <f>IF(COUNTA(D190:J190)=0,"",COUNTA(D190:J190))</f>
        <v/>
      </c>
      <c r="L190" s="63" t="str">
        <f t="shared" ref="L190:AP190" si="545">IF(L$7="","",IF( HLOOKUP(L$7,$D$7:$J$219,2*$A190,FALSE)="","","○"))</f>
        <v/>
      </c>
      <c r="M190" s="63" t="str">
        <f t="shared" si="545"/>
        <v/>
      </c>
      <c r="N190" s="63" t="str">
        <f t="shared" si="545"/>
        <v/>
      </c>
      <c r="O190" s="63" t="str">
        <f t="shared" si="545"/>
        <v/>
      </c>
      <c r="P190" s="63" t="str">
        <f t="shared" si="545"/>
        <v/>
      </c>
      <c r="Q190" s="63" t="str">
        <f t="shared" si="545"/>
        <v/>
      </c>
      <c r="R190" s="63" t="str">
        <f t="shared" si="545"/>
        <v/>
      </c>
      <c r="S190" s="73" t="str">
        <f t="shared" si="545"/>
        <v/>
      </c>
      <c r="T190" s="73" t="str">
        <f t="shared" si="545"/>
        <v/>
      </c>
      <c r="U190" s="73" t="str">
        <f t="shared" si="545"/>
        <v/>
      </c>
      <c r="V190" s="73" t="str">
        <f t="shared" si="545"/>
        <v/>
      </c>
      <c r="W190" s="73" t="str">
        <f t="shared" si="545"/>
        <v/>
      </c>
      <c r="X190" s="73" t="str">
        <f t="shared" si="545"/>
        <v/>
      </c>
      <c r="Y190" s="73" t="str">
        <f t="shared" si="545"/>
        <v/>
      </c>
      <c r="Z190" s="63" t="str">
        <f t="shared" si="545"/>
        <v/>
      </c>
      <c r="AA190" s="63" t="str">
        <f t="shared" si="545"/>
        <v/>
      </c>
      <c r="AB190" s="63" t="str">
        <f t="shared" si="545"/>
        <v/>
      </c>
      <c r="AC190" s="63" t="str">
        <f t="shared" si="545"/>
        <v/>
      </c>
      <c r="AD190" s="63" t="str">
        <f t="shared" si="545"/>
        <v/>
      </c>
      <c r="AE190" s="63" t="str">
        <f t="shared" si="545"/>
        <v/>
      </c>
      <c r="AF190" s="63" t="str">
        <f t="shared" si="545"/>
        <v/>
      </c>
      <c r="AG190" s="73" t="str">
        <f t="shared" si="545"/>
        <v/>
      </c>
      <c r="AH190" s="73" t="str">
        <f t="shared" si="545"/>
        <v/>
      </c>
      <c r="AI190" s="73" t="str">
        <f t="shared" si="545"/>
        <v/>
      </c>
      <c r="AJ190" s="73" t="str">
        <f t="shared" si="545"/>
        <v/>
      </c>
      <c r="AK190" s="73" t="str">
        <f t="shared" si="545"/>
        <v/>
      </c>
      <c r="AL190" s="73" t="str">
        <f t="shared" si="545"/>
        <v/>
      </c>
      <c r="AM190" s="73" t="str">
        <f t="shared" si="545"/>
        <v/>
      </c>
      <c r="AN190" s="63" t="str">
        <f t="shared" si="545"/>
        <v/>
      </c>
      <c r="AO190" s="63" t="str">
        <f t="shared" si="545"/>
        <v/>
      </c>
      <c r="AP190" s="63" t="str">
        <f t="shared" si="545"/>
        <v/>
      </c>
      <c r="AQ190" s="154">
        <f>COUNTA(L191:AP191)</f>
        <v>0</v>
      </c>
      <c r="AR190" s="154">
        <f t="shared" ref="AR190" si="546">COUNTIF(L191:AP191,"/")*$BF$9</f>
        <v>0</v>
      </c>
      <c r="AS190" s="156">
        <f t="shared" ref="AS190" si="547">AQ190*AS$2</f>
        <v>0</v>
      </c>
      <c r="AT190" s="164"/>
      <c r="AU190" s="160"/>
      <c r="AV190" s="152">
        <f t="shared" ref="AV190" si="548">AR190+AS190</f>
        <v>0</v>
      </c>
      <c r="AW190" s="122">
        <f t="shared" ref="AW190:AY190" si="549">AW188+AQ190</f>
        <v>0</v>
      </c>
      <c r="AX190" s="123">
        <f t="shared" si="549"/>
        <v>0</v>
      </c>
      <c r="AY190" s="123">
        <f t="shared" si="549"/>
        <v>0</v>
      </c>
      <c r="AZ190" s="115">
        <f t="shared" ref="AZ190" si="550">AZ188+AV190</f>
        <v>0</v>
      </c>
    </row>
    <row r="191" spans="1:52" ht="28" customHeight="1" thickBot="1" x14ac:dyDescent="0.25">
      <c r="A191" s="130"/>
      <c r="B191" s="68"/>
      <c r="C191" s="105" t="str">
        <f>IF(B191="","",DATEDIF(B191,#REF!,"y"))</f>
        <v/>
      </c>
      <c r="D191" s="149" t="s">
        <v>78</v>
      </c>
      <c r="E191" s="150"/>
      <c r="F191" s="151"/>
      <c r="G191" s="146"/>
      <c r="H191" s="147"/>
      <c r="I191" s="147"/>
      <c r="J191" s="147"/>
      <c r="K191" s="148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155"/>
      <c r="AR191" s="155"/>
      <c r="AS191" s="157"/>
      <c r="AT191" s="165"/>
      <c r="AU191" s="161"/>
      <c r="AV191" s="153"/>
      <c r="AW191" s="119"/>
      <c r="AX191" s="124"/>
      <c r="AY191" s="124"/>
      <c r="AZ191" s="116"/>
    </row>
    <row r="192" spans="1:52" ht="28" customHeight="1" x14ac:dyDescent="0.2">
      <c r="A192" s="129">
        <v>93</v>
      </c>
      <c r="B192" s="131"/>
      <c r="C192" s="132"/>
      <c r="D192" s="3"/>
      <c r="E192" s="3"/>
      <c r="F192" s="3"/>
      <c r="G192" s="3"/>
      <c r="H192" s="3"/>
      <c r="I192" s="3"/>
      <c r="J192" s="3"/>
      <c r="K192" s="78" t="str">
        <f>IF(COUNTA(D192:J192)=0,"",COUNTA(D192:J192))</f>
        <v/>
      </c>
      <c r="L192" s="63" t="str">
        <f t="shared" ref="L192:AP192" si="551">IF(L$7="","",IF( HLOOKUP(L$7,$D$7:$J$219,2*$A192,FALSE)="","","○"))</f>
        <v/>
      </c>
      <c r="M192" s="63" t="str">
        <f t="shared" si="551"/>
        <v/>
      </c>
      <c r="N192" s="63" t="str">
        <f t="shared" si="551"/>
        <v/>
      </c>
      <c r="O192" s="63" t="str">
        <f t="shared" si="551"/>
        <v/>
      </c>
      <c r="P192" s="63" t="str">
        <f t="shared" si="551"/>
        <v/>
      </c>
      <c r="Q192" s="63" t="str">
        <f t="shared" si="551"/>
        <v/>
      </c>
      <c r="R192" s="63" t="str">
        <f t="shared" si="551"/>
        <v/>
      </c>
      <c r="S192" s="73" t="str">
        <f t="shared" si="551"/>
        <v/>
      </c>
      <c r="T192" s="73" t="str">
        <f t="shared" si="551"/>
        <v/>
      </c>
      <c r="U192" s="73" t="str">
        <f t="shared" si="551"/>
        <v/>
      </c>
      <c r="V192" s="73" t="str">
        <f t="shared" si="551"/>
        <v/>
      </c>
      <c r="W192" s="73" t="str">
        <f t="shared" si="551"/>
        <v/>
      </c>
      <c r="X192" s="73" t="str">
        <f t="shared" si="551"/>
        <v/>
      </c>
      <c r="Y192" s="73" t="str">
        <f t="shared" si="551"/>
        <v/>
      </c>
      <c r="Z192" s="63" t="str">
        <f t="shared" si="551"/>
        <v/>
      </c>
      <c r="AA192" s="63" t="str">
        <f t="shared" si="551"/>
        <v/>
      </c>
      <c r="AB192" s="63" t="str">
        <f t="shared" si="551"/>
        <v/>
      </c>
      <c r="AC192" s="63" t="str">
        <f t="shared" si="551"/>
        <v/>
      </c>
      <c r="AD192" s="63" t="str">
        <f t="shared" si="551"/>
        <v/>
      </c>
      <c r="AE192" s="63" t="str">
        <f t="shared" si="551"/>
        <v/>
      </c>
      <c r="AF192" s="63" t="str">
        <f t="shared" si="551"/>
        <v/>
      </c>
      <c r="AG192" s="73" t="str">
        <f t="shared" si="551"/>
        <v/>
      </c>
      <c r="AH192" s="73" t="str">
        <f t="shared" si="551"/>
        <v/>
      </c>
      <c r="AI192" s="73" t="str">
        <f t="shared" si="551"/>
        <v/>
      </c>
      <c r="AJ192" s="73" t="str">
        <f t="shared" si="551"/>
        <v/>
      </c>
      <c r="AK192" s="73" t="str">
        <f t="shared" si="551"/>
        <v/>
      </c>
      <c r="AL192" s="73" t="str">
        <f t="shared" si="551"/>
        <v/>
      </c>
      <c r="AM192" s="73" t="str">
        <f t="shared" si="551"/>
        <v/>
      </c>
      <c r="AN192" s="63" t="str">
        <f t="shared" si="551"/>
        <v/>
      </c>
      <c r="AO192" s="63" t="str">
        <f t="shared" si="551"/>
        <v/>
      </c>
      <c r="AP192" s="63" t="str">
        <f t="shared" si="551"/>
        <v/>
      </c>
      <c r="AQ192" s="154">
        <f>COUNTA(L193:AP193)</f>
        <v>0</v>
      </c>
      <c r="AR192" s="154">
        <f t="shared" ref="AR192" si="552">COUNTIF(L193:AP193,"/")*$BF$9</f>
        <v>0</v>
      </c>
      <c r="AS192" s="156">
        <f t="shared" ref="AS192" si="553">AQ192*AS$2</f>
        <v>0</v>
      </c>
      <c r="AT192" s="164"/>
      <c r="AU192" s="160"/>
      <c r="AV192" s="152">
        <f t="shared" ref="AV192" si="554">AR192+AS192</f>
        <v>0</v>
      </c>
      <c r="AW192" s="122">
        <f t="shared" ref="AW192:AY192" si="555">AW190+AQ192</f>
        <v>0</v>
      </c>
      <c r="AX192" s="123">
        <f t="shared" si="555"/>
        <v>0</v>
      </c>
      <c r="AY192" s="123">
        <f t="shared" si="555"/>
        <v>0</v>
      </c>
      <c r="AZ192" s="115">
        <f t="shared" ref="AZ192" si="556">AZ190+AV192</f>
        <v>0</v>
      </c>
    </row>
    <row r="193" spans="1:52" ht="28" customHeight="1" thickBot="1" x14ac:dyDescent="0.25">
      <c r="A193" s="130"/>
      <c r="B193" s="68"/>
      <c r="C193" s="105" t="str">
        <f>IF(B193="","",DATEDIF(B193,#REF!,"y"))</f>
        <v/>
      </c>
      <c r="D193" s="149" t="s">
        <v>78</v>
      </c>
      <c r="E193" s="150"/>
      <c r="F193" s="151"/>
      <c r="G193" s="146"/>
      <c r="H193" s="147"/>
      <c r="I193" s="147"/>
      <c r="J193" s="147"/>
      <c r="K193" s="148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155"/>
      <c r="AR193" s="155"/>
      <c r="AS193" s="157"/>
      <c r="AT193" s="165"/>
      <c r="AU193" s="161"/>
      <c r="AV193" s="153"/>
      <c r="AW193" s="119"/>
      <c r="AX193" s="124"/>
      <c r="AY193" s="124"/>
      <c r="AZ193" s="116"/>
    </row>
    <row r="194" spans="1:52" ht="28" customHeight="1" x14ac:dyDescent="0.2">
      <c r="A194" s="129">
        <v>94</v>
      </c>
      <c r="B194" s="131"/>
      <c r="C194" s="132"/>
      <c r="D194" s="3"/>
      <c r="E194" s="3"/>
      <c r="F194" s="3"/>
      <c r="G194" s="3"/>
      <c r="H194" s="3"/>
      <c r="I194" s="3"/>
      <c r="J194" s="3"/>
      <c r="K194" s="78" t="str">
        <f>IF(COUNTA(D194:J194)=0,"",COUNTA(D194:J194))</f>
        <v/>
      </c>
      <c r="L194" s="63" t="str">
        <f t="shared" ref="L194:AP194" si="557">IF(L$7="","",IF( HLOOKUP(L$7,$D$7:$J$219,2*$A194,FALSE)="","","○"))</f>
        <v/>
      </c>
      <c r="M194" s="63" t="str">
        <f t="shared" si="557"/>
        <v/>
      </c>
      <c r="N194" s="63" t="str">
        <f t="shared" si="557"/>
        <v/>
      </c>
      <c r="O194" s="63" t="str">
        <f t="shared" si="557"/>
        <v/>
      </c>
      <c r="P194" s="63" t="str">
        <f t="shared" si="557"/>
        <v/>
      </c>
      <c r="Q194" s="63" t="str">
        <f t="shared" si="557"/>
        <v/>
      </c>
      <c r="R194" s="63" t="str">
        <f t="shared" si="557"/>
        <v/>
      </c>
      <c r="S194" s="73" t="str">
        <f t="shared" si="557"/>
        <v/>
      </c>
      <c r="T194" s="73" t="str">
        <f t="shared" si="557"/>
        <v/>
      </c>
      <c r="U194" s="73" t="str">
        <f t="shared" si="557"/>
        <v/>
      </c>
      <c r="V194" s="73" t="str">
        <f t="shared" si="557"/>
        <v/>
      </c>
      <c r="W194" s="73" t="str">
        <f t="shared" si="557"/>
        <v/>
      </c>
      <c r="X194" s="73" t="str">
        <f t="shared" si="557"/>
        <v/>
      </c>
      <c r="Y194" s="73" t="str">
        <f t="shared" si="557"/>
        <v/>
      </c>
      <c r="Z194" s="63" t="str">
        <f t="shared" si="557"/>
        <v/>
      </c>
      <c r="AA194" s="63" t="str">
        <f t="shared" si="557"/>
        <v/>
      </c>
      <c r="AB194" s="63" t="str">
        <f t="shared" si="557"/>
        <v/>
      </c>
      <c r="AC194" s="63" t="str">
        <f t="shared" si="557"/>
        <v/>
      </c>
      <c r="AD194" s="63" t="str">
        <f t="shared" si="557"/>
        <v/>
      </c>
      <c r="AE194" s="63" t="str">
        <f t="shared" si="557"/>
        <v/>
      </c>
      <c r="AF194" s="63" t="str">
        <f t="shared" si="557"/>
        <v/>
      </c>
      <c r="AG194" s="73" t="str">
        <f t="shared" si="557"/>
        <v/>
      </c>
      <c r="AH194" s="73" t="str">
        <f t="shared" si="557"/>
        <v/>
      </c>
      <c r="AI194" s="73" t="str">
        <f t="shared" si="557"/>
        <v/>
      </c>
      <c r="AJ194" s="73" t="str">
        <f t="shared" si="557"/>
        <v/>
      </c>
      <c r="AK194" s="73" t="str">
        <f t="shared" si="557"/>
        <v/>
      </c>
      <c r="AL194" s="73" t="str">
        <f t="shared" si="557"/>
        <v/>
      </c>
      <c r="AM194" s="73" t="str">
        <f t="shared" si="557"/>
        <v/>
      </c>
      <c r="AN194" s="63" t="str">
        <f t="shared" si="557"/>
        <v/>
      </c>
      <c r="AO194" s="63" t="str">
        <f t="shared" si="557"/>
        <v/>
      </c>
      <c r="AP194" s="63" t="str">
        <f t="shared" si="557"/>
        <v/>
      </c>
      <c r="AQ194" s="154">
        <f>COUNTA(L195:AP195)</f>
        <v>0</v>
      </c>
      <c r="AR194" s="154">
        <f t="shared" ref="AR194" si="558">COUNTIF(L195:AP195,"/")*$BF$9</f>
        <v>0</v>
      </c>
      <c r="AS194" s="156">
        <f t="shared" ref="AS194" si="559">AQ194*AS$2</f>
        <v>0</v>
      </c>
      <c r="AT194" s="164"/>
      <c r="AU194" s="160"/>
      <c r="AV194" s="152">
        <f t="shared" ref="AV194" si="560">AR194+AS194</f>
        <v>0</v>
      </c>
      <c r="AW194" s="122">
        <f t="shared" ref="AW194:AY194" si="561">AW192+AQ194</f>
        <v>0</v>
      </c>
      <c r="AX194" s="123">
        <f t="shared" si="561"/>
        <v>0</v>
      </c>
      <c r="AY194" s="123">
        <f t="shared" si="561"/>
        <v>0</v>
      </c>
      <c r="AZ194" s="115">
        <f t="shared" ref="AZ194" si="562">AZ192+AV194</f>
        <v>0</v>
      </c>
    </row>
    <row r="195" spans="1:52" ht="28" customHeight="1" thickBot="1" x14ac:dyDescent="0.25">
      <c r="A195" s="130"/>
      <c r="B195" s="68"/>
      <c r="C195" s="105" t="str">
        <f>IF(B195="","",DATEDIF(B195,#REF!,"y"))</f>
        <v/>
      </c>
      <c r="D195" s="149" t="s">
        <v>78</v>
      </c>
      <c r="E195" s="150"/>
      <c r="F195" s="151"/>
      <c r="G195" s="146"/>
      <c r="H195" s="147"/>
      <c r="I195" s="147"/>
      <c r="J195" s="147"/>
      <c r="K195" s="148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155"/>
      <c r="AR195" s="155"/>
      <c r="AS195" s="157"/>
      <c r="AT195" s="165"/>
      <c r="AU195" s="161"/>
      <c r="AV195" s="153"/>
      <c r="AW195" s="119"/>
      <c r="AX195" s="124"/>
      <c r="AY195" s="124"/>
      <c r="AZ195" s="116"/>
    </row>
    <row r="196" spans="1:52" ht="28" customHeight="1" x14ac:dyDescent="0.2">
      <c r="A196" s="129">
        <v>95</v>
      </c>
      <c r="B196" s="131"/>
      <c r="C196" s="132"/>
      <c r="D196" s="3"/>
      <c r="E196" s="3"/>
      <c r="F196" s="3"/>
      <c r="G196" s="3"/>
      <c r="H196" s="3"/>
      <c r="I196" s="3"/>
      <c r="J196" s="3"/>
      <c r="K196" s="78" t="str">
        <f>IF(COUNTA(D196:J196)=0,"",COUNTA(D196:J196))</f>
        <v/>
      </c>
      <c r="L196" s="63" t="str">
        <f t="shared" ref="L196:AP196" si="563">IF(L$7="","",IF( HLOOKUP(L$7,$D$7:$J$219,2*$A196,FALSE)="","","○"))</f>
        <v/>
      </c>
      <c r="M196" s="63" t="str">
        <f t="shared" si="563"/>
        <v/>
      </c>
      <c r="N196" s="63" t="str">
        <f t="shared" si="563"/>
        <v/>
      </c>
      <c r="O196" s="63" t="str">
        <f t="shared" si="563"/>
        <v/>
      </c>
      <c r="P196" s="63" t="str">
        <f t="shared" si="563"/>
        <v/>
      </c>
      <c r="Q196" s="63" t="str">
        <f t="shared" si="563"/>
        <v/>
      </c>
      <c r="R196" s="63" t="str">
        <f t="shared" si="563"/>
        <v/>
      </c>
      <c r="S196" s="73" t="str">
        <f t="shared" si="563"/>
        <v/>
      </c>
      <c r="T196" s="73" t="str">
        <f t="shared" si="563"/>
        <v/>
      </c>
      <c r="U196" s="73" t="str">
        <f t="shared" si="563"/>
        <v/>
      </c>
      <c r="V196" s="73" t="str">
        <f t="shared" si="563"/>
        <v/>
      </c>
      <c r="W196" s="73" t="str">
        <f t="shared" si="563"/>
        <v/>
      </c>
      <c r="X196" s="73" t="str">
        <f t="shared" si="563"/>
        <v/>
      </c>
      <c r="Y196" s="73" t="str">
        <f t="shared" si="563"/>
        <v/>
      </c>
      <c r="Z196" s="63" t="str">
        <f t="shared" si="563"/>
        <v/>
      </c>
      <c r="AA196" s="63" t="str">
        <f t="shared" si="563"/>
        <v/>
      </c>
      <c r="AB196" s="63" t="str">
        <f t="shared" si="563"/>
        <v/>
      </c>
      <c r="AC196" s="63" t="str">
        <f t="shared" si="563"/>
        <v/>
      </c>
      <c r="AD196" s="63" t="str">
        <f t="shared" si="563"/>
        <v/>
      </c>
      <c r="AE196" s="63" t="str">
        <f t="shared" si="563"/>
        <v/>
      </c>
      <c r="AF196" s="63" t="str">
        <f t="shared" si="563"/>
        <v/>
      </c>
      <c r="AG196" s="73" t="str">
        <f t="shared" si="563"/>
        <v/>
      </c>
      <c r="AH196" s="73" t="str">
        <f t="shared" si="563"/>
        <v/>
      </c>
      <c r="AI196" s="73" t="str">
        <f t="shared" si="563"/>
        <v/>
      </c>
      <c r="AJ196" s="73" t="str">
        <f t="shared" si="563"/>
        <v/>
      </c>
      <c r="AK196" s="73" t="str">
        <f t="shared" si="563"/>
        <v/>
      </c>
      <c r="AL196" s="73" t="str">
        <f t="shared" si="563"/>
        <v/>
      </c>
      <c r="AM196" s="73" t="str">
        <f t="shared" si="563"/>
        <v/>
      </c>
      <c r="AN196" s="63" t="str">
        <f t="shared" si="563"/>
        <v/>
      </c>
      <c r="AO196" s="63" t="str">
        <f t="shared" si="563"/>
        <v/>
      </c>
      <c r="AP196" s="63" t="str">
        <f t="shared" si="563"/>
        <v/>
      </c>
      <c r="AQ196" s="154">
        <f>COUNTA(L197:AP197)</f>
        <v>0</v>
      </c>
      <c r="AR196" s="154">
        <f t="shared" ref="AR196" si="564">COUNTIF(L197:AP197,"/")*$BF$9</f>
        <v>0</v>
      </c>
      <c r="AS196" s="156">
        <f t="shared" ref="AS196" si="565">AQ196*AS$2</f>
        <v>0</v>
      </c>
      <c r="AT196" s="164"/>
      <c r="AU196" s="160"/>
      <c r="AV196" s="152">
        <f t="shared" ref="AV196" si="566">AR196+AS196</f>
        <v>0</v>
      </c>
      <c r="AW196" s="122">
        <f t="shared" ref="AW196:AY196" si="567">AW194+AQ196</f>
        <v>0</v>
      </c>
      <c r="AX196" s="123">
        <f t="shared" si="567"/>
        <v>0</v>
      </c>
      <c r="AY196" s="123">
        <f t="shared" si="567"/>
        <v>0</v>
      </c>
      <c r="AZ196" s="115">
        <f t="shared" ref="AZ196" si="568">AZ194+AV196</f>
        <v>0</v>
      </c>
    </row>
    <row r="197" spans="1:52" ht="28" customHeight="1" thickBot="1" x14ac:dyDescent="0.25">
      <c r="A197" s="130"/>
      <c r="B197" s="68"/>
      <c r="C197" s="105" t="str">
        <f>IF(B197="","",DATEDIF(B197,#REF!,"y"))</f>
        <v/>
      </c>
      <c r="D197" s="149" t="s">
        <v>78</v>
      </c>
      <c r="E197" s="150"/>
      <c r="F197" s="151"/>
      <c r="G197" s="146"/>
      <c r="H197" s="147"/>
      <c r="I197" s="147"/>
      <c r="J197" s="147"/>
      <c r="K197" s="148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155"/>
      <c r="AR197" s="155"/>
      <c r="AS197" s="157"/>
      <c r="AT197" s="165"/>
      <c r="AU197" s="161"/>
      <c r="AV197" s="153"/>
      <c r="AW197" s="119"/>
      <c r="AX197" s="124"/>
      <c r="AY197" s="124"/>
      <c r="AZ197" s="116"/>
    </row>
    <row r="198" spans="1:52" ht="28" customHeight="1" x14ac:dyDescent="0.2">
      <c r="A198" s="129">
        <v>96</v>
      </c>
      <c r="B198" s="131"/>
      <c r="C198" s="132"/>
      <c r="D198" s="3"/>
      <c r="E198" s="3"/>
      <c r="F198" s="3"/>
      <c r="G198" s="3"/>
      <c r="H198" s="3"/>
      <c r="I198" s="3"/>
      <c r="J198" s="3"/>
      <c r="K198" s="78" t="str">
        <f>IF(COUNTA(D198:J198)=0,"",COUNTA(D198:J198))</f>
        <v/>
      </c>
      <c r="L198" s="63" t="str">
        <f t="shared" ref="L198:AP198" si="569">IF(L$7="","",IF( HLOOKUP(L$7,$D$7:$J$219,2*$A198,FALSE)="","","○"))</f>
        <v/>
      </c>
      <c r="M198" s="63" t="str">
        <f t="shared" si="569"/>
        <v/>
      </c>
      <c r="N198" s="63" t="str">
        <f t="shared" si="569"/>
        <v/>
      </c>
      <c r="O198" s="63" t="str">
        <f t="shared" si="569"/>
        <v/>
      </c>
      <c r="P198" s="63" t="str">
        <f t="shared" si="569"/>
        <v/>
      </c>
      <c r="Q198" s="63" t="str">
        <f t="shared" si="569"/>
        <v/>
      </c>
      <c r="R198" s="63" t="str">
        <f t="shared" si="569"/>
        <v/>
      </c>
      <c r="S198" s="73" t="str">
        <f t="shared" si="569"/>
        <v/>
      </c>
      <c r="T198" s="73" t="str">
        <f t="shared" si="569"/>
        <v/>
      </c>
      <c r="U198" s="73" t="str">
        <f t="shared" si="569"/>
        <v/>
      </c>
      <c r="V198" s="73" t="str">
        <f t="shared" si="569"/>
        <v/>
      </c>
      <c r="W198" s="73" t="str">
        <f t="shared" si="569"/>
        <v/>
      </c>
      <c r="X198" s="73" t="str">
        <f t="shared" si="569"/>
        <v/>
      </c>
      <c r="Y198" s="73" t="str">
        <f t="shared" si="569"/>
        <v/>
      </c>
      <c r="Z198" s="63" t="str">
        <f t="shared" si="569"/>
        <v/>
      </c>
      <c r="AA198" s="63" t="str">
        <f t="shared" si="569"/>
        <v/>
      </c>
      <c r="AB198" s="63" t="str">
        <f t="shared" si="569"/>
        <v/>
      </c>
      <c r="AC198" s="63" t="str">
        <f t="shared" si="569"/>
        <v/>
      </c>
      <c r="AD198" s="63" t="str">
        <f t="shared" si="569"/>
        <v/>
      </c>
      <c r="AE198" s="63" t="str">
        <f t="shared" si="569"/>
        <v/>
      </c>
      <c r="AF198" s="63" t="str">
        <f t="shared" si="569"/>
        <v/>
      </c>
      <c r="AG198" s="73" t="str">
        <f t="shared" si="569"/>
        <v/>
      </c>
      <c r="AH198" s="73" t="str">
        <f t="shared" si="569"/>
        <v/>
      </c>
      <c r="AI198" s="73" t="str">
        <f t="shared" si="569"/>
        <v/>
      </c>
      <c r="AJ198" s="73" t="str">
        <f t="shared" si="569"/>
        <v/>
      </c>
      <c r="AK198" s="73" t="str">
        <f t="shared" si="569"/>
        <v/>
      </c>
      <c r="AL198" s="73" t="str">
        <f t="shared" si="569"/>
        <v/>
      </c>
      <c r="AM198" s="73" t="str">
        <f t="shared" si="569"/>
        <v/>
      </c>
      <c r="AN198" s="63" t="str">
        <f t="shared" si="569"/>
        <v/>
      </c>
      <c r="AO198" s="63" t="str">
        <f t="shared" si="569"/>
        <v/>
      </c>
      <c r="AP198" s="63" t="str">
        <f t="shared" si="569"/>
        <v/>
      </c>
      <c r="AQ198" s="154">
        <f>COUNTA(L199:AP199)</f>
        <v>0</v>
      </c>
      <c r="AR198" s="154">
        <f t="shared" ref="AR198" si="570">COUNTIF(L199:AP199,"/")*$BF$9</f>
        <v>0</v>
      </c>
      <c r="AS198" s="156">
        <f t="shared" ref="AS198" si="571">AQ198*AS$2</f>
        <v>0</v>
      </c>
      <c r="AT198" s="164"/>
      <c r="AU198" s="160"/>
      <c r="AV198" s="152">
        <f t="shared" ref="AV198" si="572">AR198+AS198</f>
        <v>0</v>
      </c>
      <c r="AW198" s="122">
        <f t="shared" ref="AW198:AY198" si="573">AW196+AQ198</f>
        <v>0</v>
      </c>
      <c r="AX198" s="123">
        <f t="shared" si="573"/>
        <v>0</v>
      </c>
      <c r="AY198" s="123">
        <f t="shared" si="573"/>
        <v>0</v>
      </c>
      <c r="AZ198" s="115">
        <f t="shared" ref="AZ198" si="574">AZ196+AV198</f>
        <v>0</v>
      </c>
    </row>
    <row r="199" spans="1:52" ht="28" customHeight="1" thickBot="1" x14ac:dyDescent="0.25">
      <c r="A199" s="130"/>
      <c r="B199" s="68"/>
      <c r="C199" s="105" t="str">
        <f>IF(B199="","",DATEDIF(B199,#REF!,"y"))</f>
        <v/>
      </c>
      <c r="D199" s="149" t="s">
        <v>78</v>
      </c>
      <c r="E199" s="150"/>
      <c r="F199" s="151"/>
      <c r="G199" s="146"/>
      <c r="H199" s="147"/>
      <c r="I199" s="147"/>
      <c r="J199" s="147"/>
      <c r="K199" s="148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155"/>
      <c r="AR199" s="155"/>
      <c r="AS199" s="157"/>
      <c r="AT199" s="165"/>
      <c r="AU199" s="161"/>
      <c r="AV199" s="153"/>
      <c r="AW199" s="119"/>
      <c r="AX199" s="124"/>
      <c r="AY199" s="124"/>
      <c r="AZ199" s="116"/>
    </row>
    <row r="200" spans="1:52" ht="28" customHeight="1" x14ac:dyDescent="0.2">
      <c r="A200" s="129">
        <v>97</v>
      </c>
      <c r="B200" s="131"/>
      <c r="C200" s="132"/>
      <c r="D200" s="3"/>
      <c r="E200" s="3"/>
      <c r="F200" s="3"/>
      <c r="G200" s="3"/>
      <c r="H200" s="3"/>
      <c r="I200" s="3"/>
      <c r="J200" s="3"/>
      <c r="K200" s="78" t="str">
        <f>IF(COUNTA(D200:J200)=0,"",COUNTA(D200:J200))</f>
        <v/>
      </c>
      <c r="L200" s="63" t="str">
        <f t="shared" ref="L200:AP200" si="575">IF(L$7="","",IF( HLOOKUP(L$7,$D$7:$J$219,2*$A200,FALSE)="","","○"))</f>
        <v/>
      </c>
      <c r="M200" s="63" t="str">
        <f t="shared" si="575"/>
        <v/>
      </c>
      <c r="N200" s="63" t="str">
        <f t="shared" si="575"/>
        <v/>
      </c>
      <c r="O200" s="63" t="str">
        <f t="shared" si="575"/>
        <v/>
      </c>
      <c r="P200" s="63" t="str">
        <f t="shared" si="575"/>
        <v/>
      </c>
      <c r="Q200" s="63" t="str">
        <f t="shared" si="575"/>
        <v/>
      </c>
      <c r="R200" s="63" t="str">
        <f t="shared" si="575"/>
        <v/>
      </c>
      <c r="S200" s="73" t="str">
        <f t="shared" si="575"/>
        <v/>
      </c>
      <c r="T200" s="73" t="str">
        <f t="shared" si="575"/>
        <v/>
      </c>
      <c r="U200" s="73" t="str">
        <f t="shared" si="575"/>
        <v/>
      </c>
      <c r="V200" s="73" t="str">
        <f t="shared" si="575"/>
        <v/>
      </c>
      <c r="W200" s="73" t="str">
        <f t="shared" si="575"/>
        <v/>
      </c>
      <c r="X200" s="73" t="str">
        <f t="shared" si="575"/>
        <v/>
      </c>
      <c r="Y200" s="73" t="str">
        <f t="shared" si="575"/>
        <v/>
      </c>
      <c r="Z200" s="63" t="str">
        <f t="shared" si="575"/>
        <v/>
      </c>
      <c r="AA200" s="63" t="str">
        <f t="shared" si="575"/>
        <v/>
      </c>
      <c r="AB200" s="63" t="str">
        <f t="shared" si="575"/>
        <v/>
      </c>
      <c r="AC200" s="63" t="str">
        <f t="shared" si="575"/>
        <v/>
      </c>
      <c r="AD200" s="63" t="str">
        <f t="shared" si="575"/>
        <v/>
      </c>
      <c r="AE200" s="63" t="str">
        <f t="shared" si="575"/>
        <v/>
      </c>
      <c r="AF200" s="63" t="str">
        <f t="shared" si="575"/>
        <v/>
      </c>
      <c r="AG200" s="73" t="str">
        <f t="shared" si="575"/>
        <v/>
      </c>
      <c r="AH200" s="73" t="str">
        <f t="shared" si="575"/>
        <v/>
      </c>
      <c r="AI200" s="73" t="str">
        <f t="shared" si="575"/>
        <v/>
      </c>
      <c r="AJ200" s="73" t="str">
        <f t="shared" si="575"/>
        <v/>
      </c>
      <c r="AK200" s="73" t="str">
        <f t="shared" si="575"/>
        <v/>
      </c>
      <c r="AL200" s="73" t="str">
        <f t="shared" si="575"/>
        <v/>
      </c>
      <c r="AM200" s="73" t="str">
        <f t="shared" si="575"/>
        <v/>
      </c>
      <c r="AN200" s="63" t="str">
        <f t="shared" si="575"/>
        <v/>
      </c>
      <c r="AO200" s="63" t="str">
        <f t="shared" si="575"/>
        <v/>
      </c>
      <c r="AP200" s="63" t="str">
        <f t="shared" si="575"/>
        <v/>
      </c>
      <c r="AQ200" s="154">
        <f>COUNTA(L201:AP201)</f>
        <v>0</v>
      </c>
      <c r="AR200" s="154">
        <f t="shared" ref="AR200" si="576">COUNTIF(L201:AP201,"/")*$BF$9</f>
        <v>0</v>
      </c>
      <c r="AS200" s="156">
        <f t="shared" ref="AS200" si="577">AQ200*AS$2</f>
        <v>0</v>
      </c>
      <c r="AT200" s="164"/>
      <c r="AU200" s="160"/>
      <c r="AV200" s="152">
        <f t="shared" ref="AV200" si="578">AR200+AS200</f>
        <v>0</v>
      </c>
      <c r="AW200" s="122">
        <f t="shared" ref="AW200:AY200" si="579">AW198+AQ200</f>
        <v>0</v>
      </c>
      <c r="AX200" s="123">
        <f t="shared" si="579"/>
        <v>0</v>
      </c>
      <c r="AY200" s="123">
        <f t="shared" si="579"/>
        <v>0</v>
      </c>
      <c r="AZ200" s="115">
        <f t="shared" ref="AZ200" si="580">AZ198+AV200</f>
        <v>0</v>
      </c>
    </row>
    <row r="201" spans="1:52" ht="28" customHeight="1" thickBot="1" x14ac:dyDescent="0.25">
      <c r="A201" s="130"/>
      <c r="B201" s="68"/>
      <c r="C201" s="105" t="str">
        <f>IF(B201="","",DATEDIF(B201,#REF!,"y"))</f>
        <v/>
      </c>
      <c r="D201" s="149" t="s">
        <v>78</v>
      </c>
      <c r="E201" s="150"/>
      <c r="F201" s="151"/>
      <c r="G201" s="146"/>
      <c r="H201" s="147"/>
      <c r="I201" s="147"/>
      <c r="J201" s="147"/>
      <c r="K201" s="148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155"/>
      <c r="AR201" s="155"/>
      <c r="AS201" s="157"/>
      <c r="AT201" s="165"/>
      <c r="AU201" s="161"/>
      <c r="AV201" s="153"/>
      <c r="AW201" s="119"/>
      <c r="AX201" s="124"/>
      <c r="AY201" s="124"/>
      <c r="AZ201" s="116"/>
    </row>
    <row r="202" spans="1:52" ht="28" customHeight="1" x14ac:dyDescent="0.2">
      <c r="A202" s="129">
        <v>98</v>
      </c>
      <c r="B202" s="131"/>
      <c r="C202" s="132"/>
      <c r="D202" s="3"/>
      <c r="E202" s="3"/>
      <c r="F202" s="3"/>
      <c r="G202" s="3"/>
      <c r="H202" s="3"/>
      <c r="I202" s="3"/>
      <c r="J202" s="3"/>
      <c r="K202" s="78" t="str">
        <f>IF(COUNTA(D202:J202)=0,"",COUNTA(D202:J202))</f>
        <v/>
      </c>
      <c r="L202" s="63" t="str">
        <f t="shared" ref="L202:AP202" si="581">IF(L$7="","",IF( HLOOKUP(L$7,$D$7:$J$219,2*$A202,FALSE)="","","○"))</f>
        <v/>
      </c>
      <c r="M202" s="63" t="str">
        <f t="shared" si="581"/>
        <v/>
      </c>
      <c r="N202" s="63" t="str">
        <f t="shared" si="581"/>
        <v/>
      </c>
      <c r="O202" s="63" t="str">
        <f t="shared" si="581"/>
        <v/>
      </c>
      <c r="P202" s="63" t="str">
        <f t="shared" si="581"/>
        <v/>
      </c>
      <c r="Q202" s="63" t="str">
        <f t="shared" si="581"/>
        <v/>
      </c>
      <c r="R202" s="63" t="str">
        <f t="shared" si="581"/>
        <v/>
      </c>
      <c r="S202" s="73" t="str">
        <f t="shared" si="581"/>
        <v/>
      </c>
      <c r="T202" s="73" t="str">
        <f t="shared" si="581"/>
        <v/>
      </c>
      <c r="U202" s="73" t="str">
        <f t="shared" si="581"/>
        <v/>
      </c>
      <c r="V202" s="73" t="str">
        <f t="shared" si="581"/>
        <v/>
      </c>
      <c r="W202" s="73" t="str">
        <f t="shared" si="581"/>
        <v/>
      </c>
      <c r="X202" s="73" t="str">
        <f t="shared" si="581"/>
        <v/>
      </c>
      <c r="Y202" s="73" t="str">
        <f t="shared" si="581"/>
        <v/>
      </c>
      <c r="Z202" s="63" t="str">
        <f t="shared" si="581"/>
        <v/>
      </c>
      <c r="AA202" s="63" t="str">
        <f t="shared" si="581"/>
        <v/>
      </c>
      <c r="AB202" s="63" t="str">
        <f t="shared" si="581"/>
        <v/>
      </c>
      <c r="AC202" s="63" t="str">
        <f t="shared" si="581"/>
        <v/>
      </c>
      <c r="AD202" s="63" t="str">
        <f t="shared" si="581"/>
        <v/>
      </c>
      <c r="AE202" s="63" t="str">
        <f t="shared" si="581"/>
        <v/>
      </c>
      <c r="AF202" s="63" t="str">
        <f t="shared" si="581"/>
        <v/>
      </c>
      <c r="AG202" s="73" t="str">
        <f t="shared" si="581"/>
        <v/>
      </c>
      <c r="AH202" s="73" t="str">
        <f t="shared" si="581"/>
        <v/>
      </c>
      <c r="AI202" s="73" t="str">
        <f t="shared" si="581"/>
        <v/>
      </c>
      <c r="AJ202" s="73" t="str">
        <f t="shared" si="581"/>
        <v/>
      </c>
      <c r="AK202" s="73" t="str">
        <f t="shared" si="581"/>
        <v/>
      </c>
      <c r="AL202" s="73" t="str">
        <f t="shared" si="581"/>
        <v/>
      </c>
      <c r="AM202" s="73" t="str">
        <f t="shared" si="581"/>
        <v/>
      </c>
      <c r="AN202" s="63" t="str">
        <f t="shared" si="581"/>
        <v/>
      </c>
      <c r="AO202" s="63" t="str">
        <f t="shared" si="581"/>
        <v/>
      </c>
      <c r="AP202" s="63" t="str">
        <f t="shared" si="581"/>
        <v/>
      </c>
      <c r="AQ202" s="154">
        <f>COUNTA(L203:AP203)</f>
        <v>0</v>
      </c>
      <c r="AR202" s="154">
        <f t="shared" ref="AR202" si="582">COUNTIF(L203:AP203,"/")*$BF$9</f>
        <v>0</v>
      </c>
      <c r="AS202" s="156">
        <f t="shared" ref="AS202" si="583">AQ202*AS$2</f>
        <v>0</v>
      </c>
      <c r="AT202" s="164"/>
      <c r="AU202" s="160"/>
      <c r="AV202" s="152">
        <f t="shared" ref="AV202" si="584">AR202+AS202</f>
        <v>0</v>
      </c>
      <c r="AW202" s="122">
        <f t="shared" ref="AW202:AY202" si="585">AW200+AQ202</f>
        <v>0</v>
      </c>
      <c r="AX202" s="123">
        <f t="shared" si="585"/>
        <v>0</v>
      </c>
      <c r="AY202" s="123">
        <f t="shared" si="585"/>
        <v>0</v>
      </c>
      <c r="AZ202" s="115">
        <f t="shared" ref="AZ202" si="586">AZ200+AV202</f>
        <v>0</v>
      </c>
    </row>
    <row r="203" spans="1:52" ht="28" customHeight="1" thickBot="1" x14ac:dyDescent="0.25">
      <c r="A203" s="130"/>
      <c r="B203" s="68"/>
      <c r="C203" s="105" t="str">
        <f>IF(B203="","",DATEDIF(B203,#REF!,"y"))</f>
        <v/>
      </c>
      <c r="D203" s="149" t="s">
        <v>78</v>
      </c>
      <c r="E203" s="150"/>
      <c r="F203" s="151"/>
      <c r="G203" s="146"/>
      <c r="H203" s="147"/>
      <c r="I203" s="147"/>
      <c r="J203" s="147"/>
      <c r="K203" s="148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155"/>
      <c r="AR203" s="155"/>
      <c r="AS203" s="157"/>
      <c r="AT203" s="165"/>
      <c r="AU203" s="161"/>
      <c r="AV203" s="153"/>
      <c r="AW203" s="119"/>
      <c r="AX203" s="124"/>
      <c r="AY203" s="124"/>
      <c r="AZ203" s="116"/>
    </row>
    <row r="204" spans="1:52" ht="28" customHeight="1" x14ac:dyDescent="0.2">
      <c r="A204" s="129">
        <v>99</v>
      </c>
      <c r="B204" s="131"/>
      <c r="C204" s="132"/>
      <c r="D204" s="3"/>
      <c r="E204" s="3"/>
      <c r="F204" s="3"/>
      <c r="G204" s="4"/>
      <c r="H204" s="4"/>
      <c r="I204" s="4"/>
      <c r="J204" s="4"/>
      <c r="K204" s="79" t="str">
        <f>IF(COUNTA(D204:J204)=0,"",COUNTA(D204:J204))</f>
        <v/>
      </c>
      <c r="L204" s="63" t="str">
        <f t="shared" ref="L204:AP204" si="587">IF(L$7="","",IF( HLOOKUP(L$7,$D$7:$J$219,2*$A204,FALSE)="","","○"))</f>
        <v/>
      </c>
      <c r="M204" s="63" t="str">
        <f t="shared" si="587"/>
        <v/>
      </c>
      <c r="N204" s="63" t="str">
        <f t="shared" si="587"/>
        <v/>
      </c>
      <c r="O204" s="63" t="str">
        <f t="shared" si="587"/>
        <v/>
      </c>
      <c r="P204" s="63" t="str">
        <f t="shared" si="587"/>
        <v/>
      </c>
      <c r="Q204" s="63" t="str">
        <f t="shared" si="587"/>
        <v/>
      </c>
      <c r="R204" s="63" t="str">
        <f t="shared" si="587"/>
        <v/>
      </c>
      <c r="S204" s="73" t="str">
        <f t="shared" si="587"/>
        <v/>
      </c>
      <c r="T204" s="73" t="str">
        <f t="shared" si="587"/>
        <v/>
      </c>
      <c r="U204" s="73" t="str">
        <f t="shared" si="587"/>
        <v/>
      </c>
      <c r="V204" s="73" t="str">
        <f t="shared" si="587"/>
        <v/>
      </c>
      <c r="W204" s="73" t="str">
        <f t="shared" si="587"/>
        <v/>
      </c>
      <c r="X204" s="73" t="str">
        <f t="shared" si="587"/>
        <v/>
      </c>
      <c r="Y204" s="73" t="str">
        <f t="shared" si="587"/>
        <v/>
      </c>
      <c r="Z204" s="63" t="str">
        <f t="shared" si="587"/>
        <v/>
      </c>
      <c r="AA204" s="63" t="str">
        <f t="shared" si="587"/>
        <v/>
      </c>
      <c r="AB204" s="63" t="str">
        <f t="shared" si="587"/>
        <v/>
      </c>
      <c r="AC204" s="63" t="str">
        <f t="shared" si="587"/>
        <v/>
      </c>
      <c r="AD204" s="63" t="str">
        <f t="shared" si="587"/>
        <v/>
      </c>
      <c r="AE204" s="63" t="str">
        <f t="shared" si="587"/>
        <v/>
      </c>
      <c r="AF204" s="63" t="str">
        <f t="shared" si="587"/>
        <v/>
      </c>
      <c r="AG204" s="73" t="str">
        <f t="shared" si="587"/>
        <v/>
      </c>
      <c r="AH204" s="73" t="str">
        <f t="shared" si="587"/>
        <v/>
      </c>
      <c r="AI204" s="73" t="str">
        <f t="shared" si="587"/>
        <v/>
      </c>
      <c r="AJ204" s="73" t="str">
        <f t="shared" si="587"/>
        <v/>
      </c>
      <c r="AK204" s="73" t="str">
        <f t="shared" si="587"/>
        <v/>
      </c>
      <c r="AL204" s="73" t="str">
        <f t="shared" si="587"/>
        <v/>
      </c>
      <c r="AM204" s="73" t="str">
        <f t="shared" si="587"/>
        <v/>
      </c>
      <c r="AN204" s="63" t="str">
        <f t="shared" si="587"/>
        <v/>
      </c>
      <c r="AO204" s="63" t="str">
        <f t="shared" si="587"/>
        <v/>
      </c>
      <c r="AP204" s="63" t="str">
        <f t="shared" si="587"/>
        <v/>
      </c>
      <c r="AQ204" s="154">
        <f>COUNTA(L205:AP205)</f>
        <v>0</v>
      </c>
      <c r="AR204" s="154">
        <f t="shared" ref="AR204" si="588">COUNTIF(L205:AP205,"/")*$BF$9</f>
        <v>0</v>
      </c>
      <c r="AS204" s="156">
        <f t="shared" ref="AS204" si="589">AQ204*AS$2</f>
        <v>0</v>
      </c>
      <c r="AT204" s="164"/>
      <c r="AU204" s="160"/>
      <c r="AV204" s="152">
        <f t="shared" ref="AV204" si="590">AR204+AS204</f>
        <v>0</v>
      </c>
      <c r="AW204" s="122">
        <f t="shared" ref="AW204:AY204" si="591">AW202+AQ204</f>
        <v>0</v>
      </c>
      <c r="AX204" s="123">
        <f t="shared" si="591"/>
        <v>0</v>
      </c>
      <c r="AY204" s="123">
        <f t="shared" si="591"/>
        <v>0</v>
      </c>
      <c r="AZ204" s="115">
        <f t="shared" ref="AZ204" si="592">AZ202+AV204</f>
        <v>0</v>
      </c>
    </row>
    <row r="205" spans="1:52" ht="28" customHeight="1" thickBot="1" x14ac:dyDescent="0.25">
      <c r="A205" s="130"/>
      <c r="B205" s="68"/>
      <c r="C205" s="105" t="str">
        <f>IF(B205="","",DATEDIF(B205,#REF!,"y"))</f>
        <v/>
      </c>
      <c r="D205" s="149" t="s">
        <v>78</v>
      </c>
      <c r="E205" s="150"/>
      <c r="F205" s="151"/>
      <c r="G205" s="146"/>
      <c r="H205" s="147"/>
      <c r="I205" s="147"/>
      <c r="J205" s="147"/>
      <c r="K205" s="148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155"/>
      <c r="AR205" s="155"/>
      <c r="AS205" s="157"/>
      <c r="AT205" s="165"/>
      <c r="AU205" s="161"/>
      <c r="AV205" s="153"/>
      <c r="AW205" s="119"/>
      <c r="AX205" s="124"/>
      <c r="AY205" s="124"/>
      <c r="AZ205" s="116"/>
    </row>
    <row r="206" spans="1:52" ht="28" customHeight="1" x14ac:dyDescent="0.2">
      <c r="A206" s="129">
        <v>100</v>
      </c>
      <c r="B206" s="131"/>
      <c r="C206" s="132"/>
      <c r="D206" s="3"/>
      <c r="E206" s="3"/>
      <c r="F206" s="3"/>
      <c r="G206" s="3"/>
      <c r="H206" s="3"/>
      <c r="I206" s="3"/>
      <c r="J206" s="3"/>
      <c r="K206" s="78" t="str">
        <f>IF(COUNTA(D206:J206)=0,"",COUNTA(D206:J206))</f>
        <v/>
      </c>
      <c r="L206" s="63" t="str">
        <f t="shared" ref="L206:AP206" si="593">IF(L$7="","",IF( HLOOKUP(L$7,$D$7:$J$219,2*$A206,FALSE)="","","○"))</f>
        <v/>
      </c>
      <c r="M206" s="63" t="str">
        <f t="shared" si="593"/>
        <v/>
      </c>
      <c r="N206" s="63" t="str">
        <f t="shared" si="593"/>
        <v/>
      </c>
      <c r="O206" s="63" t="str">
        <f t="shared" si="593"/>
        <v/>
      </c>
      <c r="P206" s="63" t="str">
        <f t="shared" si="593"/>
        <v/>
      </c>
      <c r="Q206" s="63" t="str">
        <f t="shared" si="593"/>
        <v/>
      </c>
      <c r="R206" s="63" t="str">
        <f t="shared" si="593"/>
        <v/>
      </c>
      <c r="S206" s="73" t="str">
        <f t="shared" si="593"/>
        <v/>
      </c>
      <c r="T206" s="73" t="str">
        <f t="shared" si="593"/>
        <v/>
      </c>
      <c r="U206" s="73" t="str">
        <f t="shared" si="593"/>
        <v/>
      </c>
      <c r="V206" s="73" t="str">
        <f t="shared" si="593"/>
        <v/>
      </c>
      <c r="W206" s="73" t="str">
        <f t="shared" si="593"/>
        <v/>
      </c>
      <c r="X206" s="73" t="str">
        <f t="shared" si="593"/>
        <v/>
      </c>
      <c r="Y206" s="73" t="str">
        <f t="shared" si="593"/>
        <v/>
      </c>
      <c r="Z206" s="63" t="str">
        <f t="shared" si="593"/>
        <v/>
      </c>
      <c r="AA206" s="63" t="str">
        <f t="shared" si="593"/>
        <v/>
      </c>
      <c r="AB206" s="63" t="str">
        <f t="shared" si="593"/>
        <v/>
      </c>
      <c r="AC206" s="63" t="str">
        <f t="shared" si="593"/>
        <v/>
      </c>
      <c r="AD206" s="63" t="str">
        <f t="shared" si="593"/>
        <v/>
      </c>
      <c r="AE206" s="63" t="str">
        <f t="shared" si="593"/>
        <v/>
      </c>
      <c r="AF206" s="63" t="str">
        <f t="shared" si="593"/>
        <v/>
      </c>
      <c r="AG206" s="73" t="str">
        <f t="shared" si="593"/>
        <v/>
      </c>
      <c r="AH206" s="73" t="str">
        <f t="shared" si="593"/>
        <v/>
      </c>
      <c r="AI206" s="73" t="str">
        <f t="shared" si="593"/>
        <v/>
      </c>
      <c r="AJ206" s="73" t="str">
        <f t="shared" si="593"/>
        <v/>
      </c>
      <c r="AK206" s="73" t="str">
        <f t="shared" si="593"/>
        <v/>
      </c>
      <c r="AL206" s="73" t="str">
        <f t="shared" si="593"/>
        <v/>
      </c>
      <c r="AM206" s="73" t="str">
        <f t="shared" si="593"/>
        <v/>
      </c>
      <c r="AN206" s="63" t="str">
        <f t="shared" si="593"/>
        <v/>
      </c>
      <c r="AO206" s="63" t="str">
        <f t="shared" si="593"/>
        <v/>
      </c>
      <c r="AP206" s="63" t="str">
        <f t="shared" si="593"/>
        <v/>
      </c>
      <c r="AQ206" s="154">
        <f>COUNTA(L207:AP207)</f>
        <v>0</v>
      </c>
      <c r="AR206" s="154">
        <f t="shared" ref="AR206" si="594">COUNTIF(L207:AP207,"/")*$BF$9</f>
        <v>0</v>
      </c>
      <c r="AS206" s="156">
        <f t="shared" ref="AS206" si="595">AQ206*AS$2</f>
        <v>0</v>
      </c>
      <c r="AT206" s="164"/>
      <c r="AU206" s="160"/>
      <c r="AV206" s="152">
        <f t="shared" ref="AV206" si="596">AR206+AS206</f>
        <v>0</v>
      </c>
      <c r="AW206" s="122">
        <f t="shared" ref="AW206:AY206" si="597">AW204+AQ206</f>
        <v>0</v>
      </c>
      <c r="AX206" s="123">
        <f t="shared" si="597"/>
        <v>0</v>
      </c>
      <c r="AY206" s="123">
        <f t="shared" si="597"/>
        <v>0</v>
      </c>
      <c r="AZ206" s="115">
        <f t="shared" ref="AZ206" si="598">AZ204+AV206</f>
        <v>0</v>
      </c>
    </row>
    <row r="207" spans="1:52" ht="28" customHeight="1" thickBot="1" x14ac:dyDescent="0.25">
      <c r="A207" s="130"/>
      <c r="B207" s="68"/>
      <c r="C207" s="105" t="str">
        <f>IF(B207="","",DATEDIF(B207,#REF!,"y"))</f>
        <v/>
      </c>
      <c r="D207" s="149" t="s">
        <v>78</v>
      </c>
      <c r="E207" s="150"/>
      <c r="F207" s="151"/>
      <c r="G207" s="146"/>
      <c r="H207" s="147"/>
      <c r="I207" s="147"/>
      <c r="J207" s="147"/>
      <c r="K207" s="148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155"/>
      <c r="AR207" s="155"/>
      <c r="AS207" s="157"/>
      <c r="AT207" s="165"/>
      <c r="AU207" s="161"/>
      <c r="AV207" s="153"/>
      <c r="AW207" s="119"/>
      <c r="AX207" s="124"/>
      <c r="AY207" s="124"/>
      <c r="AZ207" s="116"/>
    </row>
    <row r="208" spans="1:52" ht="28" customHeight="1" x14ac:dyDescent="0.2">
      <c r="A208" s="129">
        <v>101</v>
      </c>
      <c r="B208" s="131"/>
      <c r="C208" s="132"/>
      <c r="D208" s="3"/>
      <c r="E208" s="3"/>
      <c r="F208" s="3"/>
      <c r="G208" s="3"/>
      <c r="H208" s="3"/>
      <c r="I208" s="3"/>
      <c r="J208" s="3"/>
      <c r="K208" s="78" t="str">
        <f>IF(COUNTA(D208:J208)=0,"",COUNTA(D208:J208))</f>
        <v/>
      </c>
      <c r="L208" s="63" t="str">
        <f t="shared" ref="L208:AP208" si="599">IF(L$7="","",IF( HLOOKUP(L$7,$D$7:$J$219,2*$A208,FALSE)="","","○"))</f>
        <v/>
      </c>
      <c r="M208" s="63" t="str">
        <f t="shared" si="599"/>
        <v/>
      </c>
      <c r="N208" s="63" t="str">
        <f t="shared" si="599"/>
        <v/>
      </c>
      <c r="O208" s="63" t="str">
        <f t="shared" si="599"/>
        <v/>
      </c>
      <c r="P208" s="63" t="str">
        <f t="shared" si="599"/>
        <v/>
      </c>
      <c r="Q208" s="63" t="str">
        <f t="shared" si="599"/>
        <v/>
      </c>
      <c r="R208" s="63" t="str">
        <f t="shared" si="599"/>
        <v/>
      </c>
      <c r="S208" s="73" t="str">
        <f t="shared" si="599"/>
        <v/>
      </c>
      <c r="T208" s="73" t="str">
        <f t="shared" si="599"/>
        <v/>
      </c>
      <c r="U208" s="73" t="str">
        <f t="shared" si="599"/>
        <v/>
      </c>
      <c r="V208" s="73" t="str">
        <f t="shared" si="599"/>
        <v/>
      </c>
      <c r="W208" s="73" t="str">
        <f t="shared" si="599"/>
        <v/>
      </c>
      <c r="X208" s="73" t="str">
        <f t="shared" si="599"/>
        <v/>
      </c>
      <c r="Y208" s="73" t="str">
        <f t="shared" si="599"/>
        <v/>
      </c>
      <c r="Z208" s="63" t="str">
        <f t="shared" si="599"/>
        <v/>
      </c>
      <c r="AA208" s="63" t="str">
        <f t="shared" si="599"/>
        <v/>
      </c>
      <c r="AB208" s="63" t="str">
        <f t="shared" si="599"/>
        <v/>
      </c>
      <c r="AC208" s="63" t="str">
        <f t="shared" si="599"/>
        <v/>
      </c>
      <c r="AD208" s="63" t="str">
        <f t="shared" si="599"/>
        <v/>
      </c>
      <c r="AE208" s="63" t="str">
        <f t="shared" si="599"/>
        <v/>
      </c>
      <c r="AF208" s="63" t="str">
        <f t="shared" si="599"/>
        <v/>
      </c>
      <c r="AG208" s="73" t="str">
        <f t="shared" si="599"/>
        <v/>
      </c>
      <c r="AH208" s="73" t="str">
        <f t="shared" si="599"/>
        <v/>
      </c>
      <c r="AI208" s="73" t="str">
        <f t="shared" si="599"/>
        <v/>
      </c>
      <c r="AJ208" s="73" t="str">
        <f t="shared" si="599"/>
        <v/>
      </c>
      <c r="AK208" s="73" t="str">
        <f t="shared" si="599"/>
        <v/>
      </c>
      <c r="AL208" s="73" t="str">
        <f t="shared" si="599"/>
        <v/>
      </c>
      <c r="AM208" s="73" t="str">
        <f t="shared" si="599"/>
        <v/>
      </c>
      <c r="AN208" s="63" t="str">
        <f t="shared" si="599"/>
        <v/>
      </c>
      <c r="AO208" s="63" t="str">
        <f t="shared" si="599"/>
        <v/>
      </c>
      <c r="AP208" s="63" t="str">
        <f t="shared" si="599"/>
        <v/>
      </c>
      <c r="AQ208" s="154">
        <f>COUNTA(L209:AP209)</f>
        <v>0</v>
      </c>
      <c r="AR208" s="154">
        <f t="shared" ref="AR208" si="600">COUNTIF(L209:AP209,"/")*$BF$9</f>
        <v>0</v>
      </c>
      <c r="AS208" s="156">
        <f t="shared" ref="AS208" si="601">AQ208*AS$2</f>
        <v>0</v>
      </c>
      <c r="AT208" s="164"/>
      <c r="AU208" s="160"/>
      <c r="AV208" s="152">
        <f t="shared" ref="AV208" si="602">AR208+AS208</f>
        <v>0</v>
      </c>
      <c r="AW208" s="122">
        <f t="shared" ref="AW208:AY208" si="603">AW206+AQ208</f>
        <v>0</v>
      </c>
      <c r="AX208" s="123">
        <f t="shared" si="603"/>
        <v>0</v>
      </c>
      <c r="AY208" s="123">
        <f t="shared" si="603"/>
        <v>0</v>
      </c>
      <c r="AZ208" s="115">
        <f t="shared" ref="AZ208" si="604">AZ206+AV208</f>
        <v>0</v>
      </c>
    </row>
    <row r="209" spans="1:52" ht="28" customHeight="1" thickBot="1" x14ac:dyDescent="0.25">
      <c r="A209" s="130"/>
      <c r="B209" s="68"/>
      <c r="C209" s="105" t="str">
        <f>IF(B209="","",DATEDIF(B209,#REF!,"y"))</f>
        <v/>
      </c>
      <c r="D209" s="149" t="s">
        <v>78</v>
      </c>
      <c r="E209" s="150"/>
      <c r="F209" s="151"/>
      <c r="G209" s="146"/>
      <c r="H209" s="147"/>
      <c r="I209" s="147"/>
      <c r="J209" s="147"/>
      <c r="K209" s="148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155"/>
      <c r="AR209" s="155"/>
      <c r="AS209" s="157"/>
      <c r="AT209" s="165"/>
      <c r="AU209" s="161"/>
      <c r="AV209" s="153"/>
      <c r="AW209" s="119"/>
      <c r="AX209" s="124"/>
      <c r="AY209" s="124"/>
      <c r="AZ209" s="116"/>
    </row>
    <row r="210" spans="1:52" ht="28" customHeight="1" x14ac:dyDescent="0.2">
      <c r="A210" s="129">
        <v>102</v>
      </c>
      <c r="B210" s="131"/>
      <c r="C210" s="132"/>
      <c r="D210" s="3"/>
      <c r="E210" s="3"/>
      <c r="F210" s="3"/>
      <c r="G210" s="3"/>
      <c r="H210" s="3"/>
      <c r="I210" s="3"/>
      <c r="J210" s="3"/>
      <c r="K210" s="78" t="str">
        <f>IF(COUNTA(D210:J210)=0,"",COUNTA(D210:J210))</f>
        <v/>
      </c>
      <c r="L210" s="63" t="str">
        <f t="shared" ref="L210:AP210" si="605">IF(L$7="","",IF( HLOOKUP(L$7,$D$7:$J$219,2*$A210,FALSE)="","","○"))</f>
        <v/>
      </c>
      <c r="M210" s="63" t="str">
        <f t="shared" si="605"/>
        <v/>
      </c>
      <c r="N210" s="63" t="str">
        <f t="shared" si="605"/>
        <v/>
      </c>
      <c r="O210" s="63" t="str">
        <f t="shared" si="605"/>
        <v/>
      </c>
      <c r="P210" s="63" t="str">
        <f t="shared" si="605"/>
        <v/>
      </c>
      <c r="Q210" s="63" t="str">
        <f t="shared" si="605"/>
        <v/>
      </c>
      <c r="R210" s="63" t="str">
        <f t="shared" si="605"/>
        <v/>
      </c>
      <c r="S210" s="73" t="str">
        <f t="shared" si="605"/>
        <v/>
      </c>
      <c r="T210" s="73" t="str">
        <f t="shared" si="605"/>
        <v/>
      </c>
      <c r="U210" s="73" t="str">
        <f t="shared" si="605"/>
        <v/>
      </c>
      <c r="V210" s="73" t="str">
        <f t="shared" si="605"/>
        <v/>
      </c>
      <c r="W210" s="73" t="str">
        <f t="shared" si="605"/>
        <v/>
      </c>
      <c r="X210" s="73" t="str">
        <f t="shared" si="605"/>
        <v/>
      </c>
      <c r="Y210" s="73" t="str">
        <f t="shared" si="605"/>
        <v/>
      </c>
      <c r="Z210" s="63" t="str">
        <f t="shared" si="605"/>
        <v/>
      </c>
      <c r="AA210" s="63" t="str">
        <f t="shared" si="605"/>
        <v/>
      </c>
      <c r="AB210" s="63" t="str">
        <f t="shared" si="605"/>
        <v/>
      </c>
      <c r="AC210" s="63" t="str">
        <f t="shared" si="605"/>
        <v/>
      </c>
      <c r="AD210" s="63" t="str">
        <f t="shared" si="605"/>
        <v/>
      </c>
      <c r="AE210" s="63" t="str">
        <f t="shared" si="605"/>
        <v/>
      </c>
      <c r="AF210" s="63" t="str">
        <f t="shared" si="605"/>
        <v/>
      </c>
      <c r="AG210" s="73" t="str">
        <f t="shared" si="605"/>
        <v/>
      </c>
      <c r="AH210" s="73" t="str">
        <f t="shared" si="605"/>
        <v/>
      </c>
      <c r="AI210" s="73" t="str">
        <f t="shared" si="605"/>
        <v/>
      </c>
      <c r="AJ210" s="73" t="str">
        <f t="shared" si="605"/>
        <v/>
      </c>
      <c r="AK210" s="73" t="str">
        <f t="shared" si="605"/>
        <v/>
      </c>
      <c r="AL210" s="73" t="str">
        <f t="shared" si="605"/>
        <v/>
      </c>
      <c r="AM210" s="73" t="str">
        <f t="shared" si="605"/>
        <v/>
      </c>
      <c r="AN210" s="63" t="str">
        <f t="shared" si="605"/>
        <v/>
      </c>
      <c r="AO210" s="63" t="str">
        <f t="shared" si="605"/>
        <v/>
      </c>
      <c r="AP210" s="63" t="str">
        <f t="shared" si="605"/>
        <v/>
      </c>
      <c r="AQ210" s="154">
        <f>COUNTA(L211:AP211)</f>
        <v>0</v>
      </c>
      <c r="AR210" s="154">
        <f t="shared" ref="AR210" si="606">COUNTIF(L211:AP211,"/")*$BF$9</f>
        <v>0</v>
      </c>
      <c r="AS210" s="156">
        <f t="shared" ref="AS210" si="607">AQ210*AS$2</f>
        <v>0</v>
      </c>
      <c r="AT210" s="164"/>
      <c r="AU210" s="160"/>
      <c r="AV210" s="152">
        <f t="shared" ref="AV210" si="608">AR210+AS210</f>
        <v>0</v>
      </c>
      <c r="AW210" s="122">
        <f t="shared" ref="AW210:AY210" si="609">AW208+AQ210</f>
        <v>0</v>
      </c>
      <c r="AX210" s="123">
        <f t="shared" si="609"/>
        <v>0</v>
      </c>
      <c r="AY210" s="123">
        <f t="shared" si="609"/>
        <v>0</v>
      </c>
      <c r="AZ210" s="115">
        <f t="shared" ref="AZ210" si="610">AZ208+AV210</f>
        <v>0</v>
      </c>
    </row>
    <row r="211" spans="1:52" ht="28" customHeight="1" thickBot="1" x14ac:dyDescent="0.25">
      <c r="A211" s="130"/>
      <c r="B211" s="68"/>
      <c r="C211" s="105" t="str">
        <f>IF(B211="","",DATEDIF(B211,#REF!,"y"))</f>
        <v/>
      </c>
      <c r="D211" s="149" t="s">
        <v>78</v>
      </c>
      <c r="E211" s="150"/>
      <c r="F211" s="151"/>
      <c r="G211" s="146"/>
      <c r="H211" s="147"/>
      <c r="I211" s="147"/>
      <c r="J211" s="147"/>
      <c r="K211" s="148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155"/>
      <c r="AR211" s="155"/>
      <c r="AS211" s="157"/>
      <c r="AT211" s="165"/>
      <c r="AU211" s="161"/>
      <c r="AV211" s="153"/>
      <c r="AW211" s="119"/>
      <c r="AX211" s="124"/>
      <c r="AY211" s="124"/>
      <c r="AZ211" s="116"/>
    </row>
    <row r="212" spans="1:52" ht="28" customHeight="1" x14ac:dyDescent="0.2">
      <c r="A212" s="129">
        <v>103</v>
      </c>
      <c r="B212" s="131"/>
      <c r="C212" s="132"/>
      <c r="D212" s="3"/>
      <c r="E212" s="3"/>
      <c r="F212" s="3"/>
      <c r="G212" s="3"/>
      <c r="H212" s="3"/>
      <c r="I212" s="3"/>
      <c r="J212" s="3"/>
      <c r="K212" s="78" t="str">
        <f>IF(COUNTA(D212:J212)=0,"",COUNTA(D212:J212))</f>
        <v/>
      </c>
      <c r="L212" s="63" t="str">
        <f t="shared" ref="L212:AP212" si="611">IF(L$7="","",IF( HLOOKUP(L$7,$D$7:$J$219,2*$A212,FALSE)="","","○"))</f>
        <v/>
      </c>
      <c r="M212" s="63" t="str">
        <f t="shared" si="611"/>
        <v/>
      </c>
      <c r="N212" s="63" t="str">
        <f t="shared" si="611"/>
        <v/>
      </c>
      <c r="O212" s="63" t="str">
        <f t="shared" si="611"/>
        <v/>
      </c>
      <c r="P212" s="63" t="str">
        <f t="shared" si="611"/>
        <v/>
      </c>
      <c r="Q212" s="63" t="str">
        <f t="shared" si="611"/>
        <v/>
      </c>
      <c r="R212" s="63" t="str">
        <f t="shared" si="611"/>
        <v/>
      </c>
      <c r="S212" s="73" t="str">
        <f t="shared" si="611"/>
        <v/>
      </c>
      <c r="T212" s="73" t="str">
        <f t="shared" si="611"/>
        <v/>
      </c>
      <c r="U212" s="73" t="str">
        <f t="shared" si="611"/>
        <v/>
      </c>
      <c r="V212" s="73" t="str">
        <f t="shared" si="611"/>
        <v/>
      </c>
      <c r="W212" s="73" t="str">
        <f t="shared" si="611"/>
        <v/>
      </c>
      <c r="X212" s="73" t="str">
        <f t="shared" si="611"/>
        <v/>
      </c>
      <c r="Y212" s="73" t="str">
        <f t="shared" si="611"/>
        <v/>
      </c>
      <c r="Z212" s="63" t="str">
        <f t="shared" si="611"/>
        <v/>
      </c>
      <c r="AA212" s="63" t="str">
        <f t="shared" si="611"/>
        <v/>
      </c>
      <c r="AB212" s="63" t="str">
        <f t="shared" si="611"/>
        <v/>
      </c>
      <c r="AC212" s="63" t="str">
        <f t="shared" si="611"/>
        <v/>
      </c>
      <c r="AD212" s="63" t="str">
        <f t="shared" si="611"/>
        <v/>
      </c>
      <c r="AE212" s="63" t="str">
        <f t="shared" si="611"/>
        <v/>
      </c>
      <c r="AF212" s="63" t="str">
        <f t="shared" si="611"/>
        <v/>
      </c>
      <c r="AG212" s="73" t="str">
        <f t="shared" si="611"/>
        <v/>
      </c>
      <c r="AH212" s="73" t="str">
        <f t="shared" si="611"/>
        <v/>
      </c>
      <c r="AI212" s="73" t="str">
        <f t="shared" si="611"/>
        <v/>
      </c>
      <c r="AJ212" s="73" t="str">
        <f t="shared" si="611"/>
        <v/>
      </c>
      <c r="AK212" s="73" t="str">
        <f t="shared" si="611"/>
        <v/>
      </c>
      <c r="AL212" s="73" t="str">
        <f t="shared" si="611"/>
        <v/>
      </c>
      <c r="AM212" s="73" t="str">
        <f t="shared" si="611"/>
        <v/>
      </c>
      <c r="AN212" s="63" t="str">
        <f t="shared" si="611"/>
        <v/>
      </c>
      <c r="AO212" s="63" t="str">
        <f t="shared" si="611"/>
        <v/>
      </c>
      <c r="AP212" s="63" t="str">
        <f t="shared" si="611"/>
        <v/>
      </c>
      <c r="AQ212" s="154">
        <f>COUNTA(L213:AP213)</f>
        <v>0</v>
      </c>
      <c r="AR212" s="154">
        <f t="shared" ref="AR212" si="612">COUNTIF(L213:AP213,"/")*$BF$9</f>
        <v>0</v>
      </c>
      <c r="AS212" s="156">
        <f t="shared" ref="AS212" si="613">AQ212*AS$2</f>
        <v>0</v>
      </c>
      <c r="AT212" s="164"/>
      <c r="AU212" s="160"/>
      <c r="AV212" s="152">
        <f t="shared" ref="AV212" si="614">AR212+AS212</f>
        <v>0</v>
      </c>
      <c r="AW212" s="122">
        <f t="shared" ref="AW212:AY212" si="615">AW210+AQ212</f>
        <v>0</v>
      </c>
      <c r="AX212" s="123">
        <f t="shared" si="615"/>
        <v>0</v>
      </c>
      <c r="AY212" s="123">
        <f t="shared" si="615"/>
        <v>0</v>
      </c>
      <c r="AZ212" s="115">
        <f t="shared" ref="AZ212" si="616">AZ210+AV212</f>
        <v>0</v>
      </c>
    </row>
    <row r="213" spans="1:52" ht="28" customHeight="1" thickBot="1" x14ac:dyDescent="0.25">
      <c r="A213" s="130"/>
      <c r="B213" s="68"/>
      <c r="C213" s="105" t="str">
        <f>IF(B213="","",DATEDIF(B213,#REF!,"y"))</f>
        <v/>
      </c>
      <c r="D213" s="149" t="s">
        <v>78</v>
      </c>
      <c r="E213" s="150"/>
      <c r="F213" s="151"/>
      <c r="G213" s="146"/>
      <c r="H213" s="147"/>
      <c r="I213" s="147"/>
      <c r="J213" s="147"/>
      <c r="K213" s="148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155"/>
      <c r="AR213" s="155"/>
      <c r="AS213" s="157"/>
      <c r="AT213" s="165"/>
      <c r="AU213" s="161"/>
      <c r="AV213" s="153"/>
      <c r="AW213" s="119"/>
      <c r="AX213" s="124"/>
      <c r="AY213" s="124"/>
      <c r="AZ213" s="116"/>
    </row>
    <row r="214" spans="1:52" ht="28" customHeight="1" x14ac:dyDescent="0.2">
      <c r="A214" s="129">
        <v>104</v>
      </c>
      <c r="B214" s="131"/>
      <c r="C214" s="132"/>
      <c r="D214" s="3"/>
      <c r="E214" s="3"/>
      <c r="F214" s="3"/>
      <c r="G214" s="3"/>
      <c r="H214" s="3"/>
      <c r="I214" s="3"/>
      <c r="J214" s="3"/>
      <c r="K214" s="78" t="str">
        <f>IF(COUNTA(D214:J214)=0,"",COUNTA(D214:J214))</f>
        <v/>
      </c>
      <c r="L214" s="63" t="str">
        <f t="shared" ref="L214:AP214" si="617">IF(L$7="","",IF( HLOOKUP(L$7,$D$7:$J$219,2*$A214,FALSE)="","","○"))</f>
        <v/>
      </c>
      <c r="M214" s="63" t="str">
        <f t="shared" si="617"/>
        <v/>
      </c>
      <c r="N214" s="63" t="str">
        <f t="shared" si="617"/>
        <v/>
      </c>
      <c r="O214" s="63" t="str">
        <f t="shared" si="617"/>
        <v/>
      </c>
      <c r="P214" s="63" t="str">
        <f t="shared" si="617"/>
        <v/>
      </c>
      <c r="Q214" s="63" t="str">
        <f t="shared" si="617"/>
        <v/>
      </c>
      <c r="R214" s="63" t="str">
        <f t="shared" si="617"/>
        <v/>
      </c>
      <c r="S214" s="73" t="str">
        <f t="shared" si="617"/>
        <v/>
      </c>
      <c r="T214" s="73" t="str">
        <f t="shared" si="617"/>
        <v/>
      </c>
      <c r="U214" s="73" t="str">
        <f t="shared" si="617"/>
        <v/>
      </c>
      <c r="V214" s="73" t="str">
        <f t="shared" si="617"/>
        <v/>
      </c>
      <c r="W214" s="73" t="str">
        <f t="shared" si="617"/>
        <v/>
      </c>
      <c r="X214" s="73" t="str">
        <f t="shared" si="617"/>
        <v/>
      </c>
      <c r="Y214" s="73" t="str">
        <f t="shared" si="617"/>
        <v/>
      </c>
      <c r="Z214" s="63" t="str">
        <f t="shared" si="617"/>
        <v/>
      </c>
      <c r="AA214" s="63" t="str">
        <f t="shared" si="617"/>
        <v/>
      </c>
      <c r="AB214" s="63" t="str">
        <f t="shared" si="617"/>
        <v/>
      </c>
      <c r="AC214" s="63" t="str">
        <f t="shared" si="617"/>
        <v/>
      </c>
      <c r="AD214" s="63" t="str">
        <f t="shared" si="617"/>
        <v/>
      </c>
      <c r="AE214" s="63" t="str">
        <f t="shared" si="617"/>
        <v/>
      </c>
      <c r="AF214" s="63" t="str">
        <f t="shared" si="617"/>
        <v/>
      </c>
      <c r="AG214" s="73" t="str">
        <f t="shared" si="617"/>
        <v/>
      </c>
      <c r="AH214" s="73" t="str">
        <f t="shared" si="617"/>
        <v/>
      </c>
      <c r="AI214" s="73" t="str">
        <f t="shared" si="617"/>
        <v/>
      </c>
      <c r="AJ214" s="73" t="str">
        <f t="shared" si="617"/>
        <v/>
      </c>
      <c r="AK214" s="73" t="str">
        <f t="shared" si="617"/>
        <v/>
      </c>
      <c r="AL214" s="73" t="str">
        <f t="shared" si="617"/>
        <v/>
      </c>
      <c r="AM214" s="73" t="str">
        <f t="shared" si="617"/>
        <v/>
      </c>
      <c r="AN214" s="63" t="str">
        <f t="shared" si="617"/>
        <v/>
      </c>
      <c r="AO214" s="63" t="str">
        <f t="shared" si="617"/>
        <v/>
      </c>
      <c r="AP214" s="63" t="str">
        <f t="shared" si="617"/>
        <v/>
      </c>
      <c r="AQ214" s="154">
        <f>COUNTA(L215:AP215)</f>
        <v>0</v>
      </c>
      <c r="AR214" s="154">
        <f t="shared" ref="AR214" si="618">COUNTIF(L215:AP215,"/")*$BF$9</f>
        <v>0</v>
      </c>
      <c r="AS214" s="156">
        <f t="shared" ref="AS214" si="619">AQ214*AS$2</f>
        <v>0</v>
      </c>
      <c r="AT214" s="164"/>
      <c r="AU214" s="160"/>
      <c r="AV214" s="152">
        <f t="shared" ref="AV214" si="620">AR214+AS214</f>
        <v>0</v>
      </c>
      <c r="AW214" s="122">
        <f t="shared" ref="AW214:AY214" si="621">AW212+AQ214</f>
        <v>0</v>
      </c>
      <c r="AX214" s="123">
        <f t="shared" si="621"/>
        <v>0</v>
      </c>
      <c r="AY214" s="123">
        <f t="shared" si="621"/>
        <v>0</v>
      </c>
      <c r="AZ214" s="115">
        <f t="shared" ref="AZ214" si="622">AZ212+AV214</f>
        <v>0</v>
      </c>
    </row>
    <row r="215" spans="1:52" ht="28" customHeight="1" thickBot="1" x14ac:dyDescent="0.25">
      <c r="A215" s="130"/>
      <c r="B215" s="68"/>
      <c r="C215" s="105" t="str">
        <f>IF(B215="","",DATEDIF(B215,#REF!,"y"))</f>
        <v/>
      </c>
      <c r="D215" s="149" t="s">
        <v>78</v>
      </c>
      <c r="E215" s="150"/>
      <c r="F215" s="151"/>
      <c r="G215" s="146"/>
      <c r="H215" s="147"/>
      <c r="I215" s="147"/>
      <c r="J215" s="147"/>
      <c r="K215" s="148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155"/>
      <c r="AR215" s="155"/>
      <c r="AS215" s="157"/>
      <c r="AT215" s="165"/>
      <c r="AU215" s="161"/>
      <c r="AV215" s="153"/>
      <c r="AW215" s="119"/>
      <c r="AX215" s="124"/>
      <c r="AY215" s="124"/>
      <c r="AZ215" s="116"/>
    </row>
    <row r="216" spans="1:52" ht="28" customHeight="1" x14ac:dyDescent="0.2">
      <c r="A216" s="129">
        <v>105</v>
      </c>
      <c r="B216" s="131"/>
      <c r="C216" s="132"/>
      <c r="D216" s="3"/>
      <c r="E216" s="3"/>
      <c r="F216" s="3"/>
      <c r="G216" s="3"/>
      <c r="H216" s="3"/>
      <c r="I216" s="3"/>
      <c r="J216" s="3"/>
      <c r="K216" s="78" t="str">
        <f>IF(COUNTA(D216:J216)=0,"",COUNTA(D216:J216))</f>
        <v/>
      </c>
      <c r="L216" s="63" t="str">
        <f t="shared" ref="L216:AP216" si="623">IF(L$7="","",IF( HLOOKUP(L$7,$D$7:$J$219,2*$A216,FALSE)="","","○"))</f>
        <v/>
      </c>
      <c r="M216" s="63" t="str">
        <f t="shared" si="623"/>
        <v/>
      </c>
      <c r="N216" s="63" t="str">
        <f t="shared" si="623"/>
        <v/>
      </c>
      <c r="O216" s="63" t="str">
        <f t="shared" si="623"/>
        <v/>
      </c>
      <c r="P216" s="63" t="str">
        <f t="shared" si="623"/>
        <v/>
      </c>
      <c r="Q216" s="63" t="str">
        <f t="shared" si="623"/>
        <v/>
      </c>
      <c r="R216" s="63" t="str">
        <f t="shared" si="623"/>
        <v/>
      </c>
      <c r="S216" s="73" t="str">
        <f t="shared" si="623"/>
        <v/>
      </c>
      <c r="T216" s="73" t="str">
        <f t="shared" si="623"/>
        <v/>
      </c>
      <c r="U216" s="73" t="str">
        <f t="shared" si="623"/>
        <v/>
      </c>
      <c r="V216" s="73" t="str">
        <f t="shared" si="623"/>
        <v/>
      </c>
      <c r="W216" s="73" t="str">
        <f t="shared" si="623"/>
        <v/>
      </c>
      <c r="X216" s="73" t="str">
        <f t="shared" si="623"/>
        <v/>
      </c>
      <c r="Y216" s="73" t="str">
        <f t="shared" si="623"/>
        <v/>
      </c>
      <c r="Z216" s="63" t="str">
        <f t="shared" si="623"/>
        <v/>
      </c>
      <c r="AA216" s="63" t="str">
        <f t="shared" si="623"/>
        <v/>
      </c>
      <c r="AB216" s="63" t="str">
        <f t="shared" si="623"/>
        <v/>
      </c>
      <c r="AC216" s="63" t="str">
        <f t="shared" si="623"/>
        <v/>
      </c>
      <c r="AD216" s="63" t="str">
        <f t="shared" si="623"/>
        <v/>
      </c>
      <c r="AE216" s="63" t="str">
        <f t="shared" si="623"/>
        <v/>
      </c>
      <c r="AF216" s="63" t="str">
        <f t="shared" si="623"/>
        <v/>
      </c>
      <c r="AG216" s="73" t="str">
        <f t="shared" si="623"/>
        <v/>
      </c>
      <c r="AH216" s="73" t="str">
        <f t="shared" si="623"/>
        <v/>
      </c>
      <c r="AI216" s="73" t="str">
        <f t="shared" si="623"/>
        <v/>
      </c>
      <c r="AJ216" s="73" t="str">
        <f t="shared" si="623"/>
        <v/>
      </c>
      <c r="AK216" s="73" t="str">
        <f t="shared" si="623"/>
        <v/>
      </c>
      <c r="AL216" s="73" t="str">
        <f t="shared" si="623"/>
        <v/>
      </c>
      <c r="AM216" s="73" t="str">
        <f t="shared" si="623"/>
        <v/>
      </c>
      <c r="AN216" s="63" t="str">
        <f t="shared" si="623"/>
        <v/>
      </c>
      <c r="AO216" s="63" t="str">
        <f t="shared" si="623"/>
        <v/>
      </c>
      <c r="AP216" s="63" t="str">
        <f t="shared" si="623"/>
        <v/>
      </c>
      <c r="AQ216" s="154">
        <f>COUNTA(L217:AP217)</f>
        <v>0</v>
      </c>
      <c r="AR216" s="154">
        <f t="shared" ref="AR216" si="624">COUNTIF(L217:AP217,"/")*$BF$9</f>
        <v>0</v>
      </c>
      <c r="AS216" s="156">
        <f t="shared" ref="AS216" si="625">AQ216*AS$2</f>
        <v>0</v>
      </c>
      <c r="AT216" s="164"/>
      <c r="AU216" s="160"/>
      <c r="AV216" s="152">
        <f t="shared" ref="AV216" si="626">AR216+AS216</f>
        <v>0</v>
      </c>
      <c r="AW216" s="122">
        <f t="shared" ref="AW216:AY216" si="627">AW214+AQ216</f>
        <v>0</v>
      </c>
      <c r="AX216" s="123">
        <f t="shared" si="627"/>
        <v>0</v>
      </c>
      <c r="AY216" s="123">
        <f t="shared" si="627"/>
        <v>0</v>
      </c>
      <c r="AZ216" s="115">
        <f t="shared" ref="AZ216" si="628">AZ214+AV216</f>
        <v>0</v>
      </c>
    </row>
    <row r="217" spans="1:52" ht="28" customHeight="1" thickBot="1" x14ac:dyDescent="0.25">
      <c r="A217" s="130"/>
      <c r="B217" s="68"/>
      <c r="C217" s="105" t="str">
        <f>IF(B217="","",DATEDIF(B217,#REF!,"y"))</f>
        <v/>
      </c>
      <c r="D217" s="149" t="s">
        <v>78</v>
      </c>
      <c r="E217" s="150"/>
      <c r="F217" s="151"/>
      <c r="G217" s="146"/>
      <c r="H217" s="147"/>
      <c r="I217" s="147"/>
      <c r="J217" s="147"/>
      <c r="K217" s="148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155"/>
      <c r="AR217" s="155"/>
      <c r="AS217" s="157"/>
      <c r="AT217" s="165"/>
      <c r="AU217" s="161"/>
      <c r="AV217" s="153"/>
      <c r="AW217" s="119"/>
      <c r="AX217" s="124"/>
      <c r="AY217" s="124"/>
      <c r="AZ217" s="116"/>
    </row>
    <row r="218" spans="1:52" ht="28" customHeight="1" x14ac:dyDescent="0.2">
      <c r="A218" s="129">
        <v>106</v>
      </c>
      <c r="B218" s="131"/>
      <c r="C218" s="132"/>
      <c r="D218" s="3"/>
      <c r="E218" s="3"/>
      <c r="F218" s="3"/>
      <c r="G218" s="3"/>
      <c r="H218" s="3"/>
      <c r="I218" s="3"/>
      <c r="J218" s="3"/>
      <c r="K218" s="78" t="str">
        <f>IF(COUNTA(D218:J218)=0,"",COUNTA(D218:J218))</f>
        <v/>
      </c>
      <c r="L218" s="63" t="str">
        <f t="shared" ref="L218:AP218" si="629">IF(L$7="","",IF( HLOOKUP(L$7,$D$7:$J$219,2*$A218,FALSE)="","","○"))</f>
        <v/>
      </c>
      <c r="M218" s="63" t="str">
        <f t="shared" si="629"/>
        <v/>
      </c>
      <c r="N218" s="63" t="str">
        <f t="shared" si="629"/>
        <v/>
      </c>
      <c r="O218" s="63" t="str">
        <f t="shared" si="629"/>
        <v/>
      </c>
      <c r="P218" s="63" t="str">
        <f t="shared" si="629"/>
        <v/>
      </c>
      <c r="Q218" s="63" t="str">
        <f t="shared" si="629"/>
        <v/>
      </c>
      <c r="R218" s="63" t="str">
        <f t="shared" si="629"/>
        <v/>
      </c>
      <c r="S218" s="73" t="str">
        <f t="shared" si="629"/>
        <v/>
      </c>
      <c r="T218" s="73" t="str">
        <f t="shared" si="629"/>
        <v/>
      </c>
      <c r="U218" s="73" t="str">
        <f t="shared" si="629"/>
        <v/>
      </c>
      <c r="V218" s="73" t="str">
        <f t="shared" si="629"/>
        <v/>
      </c>
      <c r="W218" s="73" t="str">
        <f t="shared" si="629"/>
        <v/>
      </c>
      <c r="X218" s="73" t="str">
        <f t="shared" si="629"/>
        <v/>
      </c>
      <c r="Y218" s="73" t="str">
        <f t="shared" si="629"/>
        <v/>
      </c>
      <c r="Z218" s="63" t="str">
        <f t="shared" si="629"/>
        <v/>
      </c>
      <c r="AA218" s="63" t="str">
        <f t="shared" si="629"/>
        <v/>
      </c>
      <c r="AB218" s="63" t="str">
        <f t="shared" si="629"/>
        <v/>
      </c>
      <c r="AC218" s="63" t="str">
        <f t="shared" si="629"/>
        <v/>
      </c>
      <c r="AD218" s="63" t="str">
        <f t="shared" si="629"/>
        <v/>
      </c>
      <c r="AE218" s="63" t="str">
        <f t="shared" si="629"/>
        <v/>
      </c>
      <c r="AF218" s="63" t="str">
        <f t="shared" si="629"/>
        <v/>
      </c>
      <c r="AG218" s="73" t="str">
        <f t="shared" si="629"/>
        <v/>
      </c>
      <c r="AH218" s="73" t="str">
        <f t="shared" si="629"/>
        <v/>
      </c>
      <c r="AI218" s="73" t="str">
        <f t="shared" si="629"/>
        <v/>
      </c>
      <c r="AJ218" s="73" t="str">
        <f t="shared" si="629"/>
        <v/>
      </c>
      <c r="AK218" s="73" t="str">
        <f t="shared" si="629"/>
        <v/>
      </c>
      <c r="AL218" s="73" t="str">
        <f t="shared" si="629"/>
        <v/>
      </c>
      <c r="AM218" s="73" t="str">
        <f t="shared" si="629"/>
        <v/>
      </c>
      <c r="AN218" s="63" t="str">
        <f t="shared" si="629"/>
        <v/>
      </c>
      <c r="AO218" s="63" t="str">
        <f t="shared" si="629"/>
        <v/>
      </c>
      <c r="AP218" s="63" t="str">
        <f t="shared" si="629"/>
        <v/>
      </c>
      <c r="AQ218" s="154">
        <f>COUNTA(L219:AP219)</f>
        <v>0</v>
      </c>
      <c r="AR218" s="154">
        <f t="shared" ref="AR218" si="630">COUNTIF(L219:AP219,"/")*$BF$9</f>
        <v>0</v>
      </c>
      <c r="AS218" s="156">
        <f t="shared" ref="AS218" si="631">AQ218*AS$2</f>
        <v>0</v>
      </c>
      <c r="AT218" s="164"/>
      <c r="AU218" s="160"/>
      <c r="AV218" s="152">
        <f t="shared" ref="AV218" si="632">AR218+AS218</f>
        <v>0</v>
      </c>
      <c r="AW218" s="122">
        <f t="shared" ref="AW218:AY218" si="633">AW216+AQ218</f>
        <v>0</v>
      </c>
      <c r="AX218" s="123">
        <f t="shared" si="633"/>
        <v>0</v>
      </c>
      <c r="AY218" s="123">
        <f t="shared" si="633"/>
        <v>0</v>
      </c>
      <c r="AZ218" s="115">
        <f t="shared" ref="AZ218" si="634">AZ216+AV218</f>
        <v>0</v>
      </c>
    </row>
    <row r="219" spans="1:52" ht="28" customHeight="1" thickBot="1" x14ac:dyDescent="0.25">
      <c r="A219" s="130"/>
      <c r="B219" s="68"/>
      <c r="C219" s="105" t="str">
        <f>IF(B219="","",DATEDIF(B219,#REF!,"y"))</f>
        <v/>
      </c>
      <c r="D219" s="149" t="s">
        <v>78</v>
      </c>
      <c r="E219" s="150"/>
      <c r="F219" s="151"/>
      <c r="G219" s="146"/>
      <c r="H219" s="147"/>
      <c r="I219" s="147"/>
      <c r="J219" s="147"/>
      <c r="K219" s="148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155"/>
      <c r="AR219" s="155"/>
      <c r="AS219" s="157"/>
      <c r="AT219" s="165"/>
      <c r="AU219" s="161"/>
      <c r="AV219" s="153"/>
      <c r="AW219" s="119"/>
      <c r="AX219" s="124"/>
      <c r="AY219" s="124"/>
      <c r="AZ219" s="116"/>
    </row>
  </sheetData>
  <sheetProtection formatCells="0" formatRows="0" insertRows="0" deleteRows="0"/>
  <mergeCells count="1511">
    <mergeCell ref="AX186:AX187"/>
    <mergeCell ref="AX188:AX189"/>
    <mergeCell ref="AX190:AX191"/>
    <mergeCell ref="AX192:AX193"/>
    <mergeCell ref="AX194:AX195"/>
    <mergeCell ref="AX196:AX197"/>
    <mergeCell ref="AX198:AX199"/>
    <mergeCell ref="AX200:AX201"/>
    <mergeCell ref="AX202:AX203"/>
    <mergeCell ref="AX204:AX205"/>
    <mergeCell ref="AX206:AX207"/>
    <mergeCell ref="AX208:AX209"/>
    <mergeCell ref="AX210:AX211"/>
    <mergeCell ref="AX212:AX213"/>
    <mergeCell ref="AX214:AX215"/>
    <mergeCell ref="AX216:AX217"/>
    <mergeCell ref="AX218:AX219"/>
    <mergeCell ref="AX152:AX153"/>
    <mergeCell ref="AX154:AX155"/>
    <mergeCell ref="AX156:AX157"/>
    <mergeCell ref="AX158:AX159"/>
    <mergeCell ref="AX160:AX161"/>
    <mergeCell ref="AX162:AX163"/>
    <mergeCell ref="AX164:AX165"/>
    <mergeCell ref="AX166:AX167"/>
    <mergeCell ref="AX168:AX169"/>
    <mergeCell ref="AX170:AX171"/>
    <mergeCell ref="AX172:AX173"/>
    <mergeCell ref="AX174:AX175"/>
    <mergeCell ref="AX176:AX177"/>
    <mergeCell ref="AX178:AX179"/>
    <mergeCell ref="AX180:AX181"/>
    <mergeCell ref="AX182:AX183"/>
    <mergeCell ref="AX184:AX185"/>
    <mergeCell ref="AX108:AX109"/>
    <mergeCell ref="AX110:AX111"/>
    <mergeCell ref="AX112:AX113"/>
    <mergeCell ref="AX114:AX115"/>
    <mergeCell ref="AX116:AX117"/>
    <mergeCell ref="AX118:AX119"/>
    <mergeCell ref="AX120:AX121"/>
    <mergeCell ref="AX122:AX123"/>
    <mergeCell ref="AX124:AX125"/>
    <mergeCell ref="AX126:AX127"/>
    <mergeCell ref="AX128:AX129"/>
    <mergeCell ref="AX130:AX131"/>
    <mergeCell ref="AX132:AX133"/>
    <mergeCell ref="AX134:AX135"/>
    <mergeCell ref="AX136:AX137"/>
    <mergeCell ref="AX138:AX139"/>
    <mergeCell ref="AX140:AX141"/>
    <mergeCell ref="AX54:AX55"/>
    <mergeCell ref="AX56:AX57"/>
    <mergeCell ref="AX58:AX59"/>
    <mergeCell ref="AX60:AX61"/>
    <mergeCell ref="AX62:AX63"/>
    <mergeCell ref="AX64:AX65"/>
    <mergeCell ref="AX66:AX67"/>
    <mergeCell ref="AX68:AX69"/>
    <mergeCell ref="AX70:AX71"/>
    <mergeCell ref="AX72:AX73"/>
    <mergeCell ref="AX74:AX75"/>
    <mergeCell ref="AX76:AX77"/>
    <mergeCell ref="AX78:AX79"/>
    <mergeCell ref="AX80:AX81"/>
    <mergeCell ref="AX82:AX83"/>
    <mergeCell ref="AX84:AX85"/>
    <mergeCell ref="AX86:AX87"/>
    <mergeCell ref="AW204:AW205"/>
    <mergeCell ref="AW206:AW207"/>
    <mergeCell ref="AW208:AW209"/>
    <mergeCell ref="AW210:AW211"/>
    <mergeCell ref="AW212:AW213"/>
    <mergeCell ref="AW214:AW215"/>
    <mergeCell ref="AQ202:AQ203"/>
    <mergeCell ref="AR202:AR203"/>
    <mergeCell ref="AS202:AS203"/>
    <mergeCell ref="AQ194:AQ195"/>
    <mergeCell ref="AR194:AR195"/>
    <mergeCell ref="AS194:AS195"/>
    <mergeCell ref="AQ176:AQ177"/>
    <mergeCell ref="AR176:AR177"/>
    <mergeCell ref="AS176:AS177"/>
    <mergeCell ref="AY216:AY217"/>
    <mergeCell ref="AY218:AY219"/>
    <mergeCell ref="AY190:AY191"/>
    <mergeCell ref="AY192:AY193"/>
    <mergeCell ref="AY194:AY195"/>
    <mergeCell ref="AY196:AY197"/>
    <mergeCell ref="AY198:AY199"/>
    <mergeCell ref="AY200:AY201"/>
    <mergeCell ref="AY202:AY203"/>
    <mergeCell ref="AY204:AY205"/>
    <mergeCell ref="AY206:AY207"/>
    <mergeCell ref="AY208:AY209"/>
    <mergeCell ref="AY210:AY211"/>
    <mergeCell ref="AY212:AY213"/>
    <mergeCell ref="AY214:AY215"/>
    <mergeCell ref="AW216:AW217"/>
    <mergeCell ref="AW218:AW219"/>
    <mergeCell ref="AY156:AY157"/>
    <mergeCell ref="AY158:AY159"/>
    <mergeCell ref="AY160:AY161"/>
    <mergeCell ref="AY162:AY163"/>
    <mergeCell ref="AY164:AY165"/>
    <mergeCell ref="AY166:AY167"/>
    <mergeCell ref="AY168:AY169"/>
    <mergeCell ref="AY170:AY171"/>
    <mergeCell ref="AY172:AY173"/>
    <mergeCell ref="AY174:AY175"/>
    <mergeCell ref="AY176:AY177"/>
    <mergeCell ref="AY178:AY179"/>
    <mergeCell ref="AY180:AY181"/>
    <mergeCell ref="AY182:AY183"/>
    <mergeCell ref="AY184:AY185"/>
    <mergeCell ref="AY186:AY187"/>
    <mergeCell ref="AY188:AY189"/>
    <mergeCell ref="AU38:AU39"/>
    <mergeCell ref="AU40:AU41"/>
    <mergeCell ref="AU42:AU43"/>
    <mergeCell ref="AY2:AY5"/>
    <mergeCell ref="AY8:AY9"/>
    <mergeCell ref="AY10:AY11"/>
    <mergeCell ref="AY12:AY13"/>
    <mergeCell ref="AY14:AY15"/>
    <mergeCell ref="AY16:AY17"/>
    <mergeCell ref="AY18:AY19"/>
    <mergeCell ref="AY20:AY21"/>
    <mergeCell ref="AY22:AY23"/>
    <mergeCell ref="AY24:AY25"/>
    <mergeCell ref="AY26:AY27"/>
    <mergeCell ref="AY28:AY29"/>
    <mergeCell ref="AY30:AY31"/>
    <mergeCell ref="AY32:AY33"/>
    <mergeCell ref="AY34:AY35"/>
    <mergeCell ref="AY36:AY37"/>
    <mergeCell ref="AY38:AY39"/>
    <mergeCell ref="AW8:AW9"/>
    <mergeCell ref="AW26:AW27"/>
    <mergeCell ref="AX2:AX5"/>
    <mergeCell ref="AX8:AX9"/>
    <mergeCell ref="AX10:AX11"/>
    <mergeCell ref="AX12:AX13"/>
    <mergeCell ref="AX14:AX15"/>
    <mergeCell ref="AX16:AX17"/>
    <mergeCell ref="AX18:AX19"/>
    <mergeCell ref="AX20:AX21"/>
    <mergeCell ref="AX22:AX23"/>
    <mergeCell ref="AX24:AX25"/>
    <mergeCell ref="AR218:AR219"/>
    <mergeCell ref="AS218:AS219"/>
    <mergeCell ref="AV218:AV219"/>
    <mergeCell ref="AQ170:AQ171"/>
    <mergeCell ref="AR170:AR171"/>
    <mergeCell ref="AS170:AS171"/>
    <mergeCell ref="AV170:AV171"/>
    <mergeCell ref="AQ162:AQ163"/>
    <mergeCell ref="AR162:AR163"/>
    <mergeCell ref="AS162:AS163"/>
    <mergeCell ref="AV162:AV163"/>
    <mergeCell ref="AQ158:AQ159"/>
    <mergeCell ref="AR158:AR159"/>
    <mergeCell ref="AS158:AS159"/>
    <mergeCell ref="AV158:AV159"/>
    <mergeCell ref="AT146:AT147"/>
    <mergeCell ref="AT148:AT149"/>
    <mergeCell ref="G219:K219"/>
    <mergeCell ref="AV210:AV211"/>
    <mergeCell ref="G211:K211"/>
    <mergeCell ref="AQ212:AQ213"/>
    <mergeCell ref="AR212:AR213"/>
    <mergeCell ref="AS212:AS213"/>
    <mergeCell ref="AV212:AV213"/>
    <mergeCell ref="G213:K213"/>
    <mergeCell ref="AQ214:AQ215"/>
    <mergeCell ref="AR214:AR215"/>
    <mergeCell ref="AS214:AS215"/>
    <mergeCell ref="AQ216:AQ217"/>
    <mergeCell ref="AR216:AR217"/>
    <mergeCell ref="AS216:AS217"/>
    <mergeCell ref="AV216:AV217"/>
    <mergeCell ref="AT212:AT213"/>
    <mergeCell ref="AT214:AT215"/>
    <mergeCell ref="AV214:AV215"/>
    <mergeCell ref="G217:K217"/>
    <mergeCell ref="G215:K215"/>
    <mergeCell ref="AT210:AT211"/>
    <mergeCell ref="AT216:AT217"/>
    <mergeCell ref="AT218:AT219"/>
    <mergeCell ref="AU210:AU211"/>
    <mergeCell ref="AU212:AU213"/>
    <mergeCell ref="AU214:AU215"/>
    <mergeCell ref="AU216:AU217"/>
    <mergeCell ref="AU218:AU219"/>
    <mergeCell ref="AQ210:AQ211"/>
    <mergeCell ref="AR210:AR211"/>
    <mergeCell ref="AS210:AS211"/>
    <mergeCell ref="AQ218:AQ219"/>
    <mergeCell ref="G203:K203"/>
    <mergeCell ref="AT200:AT201"/>
    <mergeCell ref="AT202:AT203"/>
    <mergeCell ref="AU198:AU199"/>
    <mergeCell ref="AU200:AU201"/>
    <mergeCell ref="AT198:AT199"/>
    <mergeCell ref="AU202:AU203"/>
    <mergeCell ref="AR206:AR207"/>
    <mergeCell ref="AS206:AS207"/>
    <mergeCell ref="AV206:AV207"/>
    <mergeCell ref="G207:K207"/>
    <mergeCell ref="AQ208:AQ209"/>
    <mergeCell ref="AR208:AR209"/>
    <mergeCell ref="AS208:AS209"/>
    <mergeCell ref="AV208:AV209"/>
    <mergeCell ref="G209:K209"/>
    <mergeCell ref="AV204:AV205"/>
    <mergeCell ref="G205:K205"/>
    <mergeCell ref="AQ206:AQ207"/>
    <mergeCell ref="AT204:AT205"/>
    <mergeCell ref="AT206:AT207"/>
    <mergeCell ref="AT208:AT209"/>
    <mergeCell ref="AU204:AU205"/>
    <mergeCell ref="AU206:AU207"/>
    <mergeCell ref="AU208:AU209"/>
    <mergeCell ref="AQ204:AQ205"/>
    <mergeCell ref="AR204:AR205"/>
    <mergeCell ref="AS204:AS205"/>
    <mergeCell ref="AV202:AV203"/>
    <mergeCell ref="G195:K195"/>
    <mergeCell ref="AQ196:AQ197"/>
    <mergeCell ref="AR196:AR197"/>
    <mergeCell ref="AS196:AS197"/>
    <mergeCell ref="AV196:AV197"/>
    <mergeCell ref="G197:K197"/>
    <mergeCell ref="AU194:AU195"/>
    <mergeCell ref="AU196:AU197"/>
    <mergeCell ref="AT194:AT195"/>
    <mergeCell ref="AT196:AT197"/>
    <mergeCell ref="AV198:AV199"/>
    <mergeCell ref="G199:K199"/>
    <mergeCell ref="AQ200:AQ201"/>
    <mergeCell ref="AR200:AR201"/>
    <mergeCell ref="AS200:AS201"/>
    <mergeCell ref="AV200:AV201"/>
    <mergeCell ref="G201:K201"/>
    <mergeCell ref="AQ198:AQ199"/>
    <mergeCell ref="AR198:AR199"/>
    <mergeCell ref="AS198:AS199"/>
    <mergeCell ref="AV194:AV195"/>
    <mergeCell ref="G189:K189"/>
    <mergeCell ref="AQ190:AQ191"/>
    <mergeCell ref="AR190:AR191"/>
    <mergeCell ref="AS190:AS191"/>
    <mergeCell ref="AV190:AV191"/>
    <mergeCell ref="G191:K191"/>
    <mergeCell ref="AQ192:AQ193"/>
    <mergeCell ref="AR192:AR193"/>
    <mergeCell ref="AS192:AS193"/>
    <mergeCell ref="AV192:AV193"/>
    <mergeCell ref="G193:K193"/>
    <mergeCell ref="AU190:AU191"/>
    <mergeCell ref="AU192:AU193"/>
    <mergeCell ref="AT188:AT189"/>
    <mergeCell ref="AT190:AT191"/>
    <mergeCell ref="AT192:AT193"/>
    <mergeCell ref="AU188:AU189"/>
    <mergeCell ref="AQ188:AQ189"/>
    <mergeCell ref="AR188:AR189"/>
    <mergeCell ref="AS188:AS189"/>
    <mergeCell ref="AV188:AV189"/>
    <mergeCell ref="G183:K183"/>
    <mergeCell ref="AQ184:AQ185"/>
    <mergeCell ref="AR184:AR185"/>
    <mergeCell ref="AS184:AS185"/>
    <mergeCell ref="AV184:AV185"/>
    <mergeCell ref="G185:K185"/>
    <mergeCell ref="AQ186:AQ187"/>
    <mergeCell ref="AR186:AR187"/>
    <mergeCell ref="AS186:AS187"/>
    <mergeCell ref="AV186:AV187"/>
    <mergeCell ref="G187:K187"/>
    <mergeCell ref="AQ182:AQ183"/>
    <mergeCell ref="AR182:AR183"/>
    <mergeCell ref="AS182:AS183"/>
    <mergeCell ref="AT184:AT185"/>
    <mergeCell ref="AT182:AT183"/>
    <mergeCell ref="AT186:AT187"/>
    <mergeCell ref="AU182:AU183"/>
    <mergeCell ref="AU184:AU185"/>
    <mergeCell ref="AU186:AU187"/>
    <mergeCell ref="AV182:AV183"/>
    <mergeCell ref="G177:K177"/>
    <mergeCell ref="AT174:AT175"/>
    <mergeCell ref="AT176:AT177"/>
    <mergeCell ref="AT172:AT173"/>
    <mergeCell ref="AU172:AU173"/>
    <mergeCell ref="AU174:AU175"/>
    <mergeCell ref="AU176:AU177"/>
    <mergeCell ref="AQ178:AQ179"/>
    <mergeCell ref="AR178:AR179"/>
    <mergeCell ref="AS178:AS179"/>
    <mergeCell ref="AV178:AV179"/>
    <mergeCell ref="G179:K179"/>
    <mergeCell ref="AQ180:AQ181"/>
    <mergeCell ref="AR180:AR181"/>
    <mergeCell ref="AS180:AS181"/>
    <mergeCell ref="AV180:AV181"/>
    <mergeCell ref="G181:K181"/>
    <mergeCell ref="AT178:AT179"/>
    <mergeCell ref="AT180:AT181"/>
    <mergeCell ref="AU178:AU179"/>
    <mergeCell ref="AU180:AU181"/>
    <mergeCell ref="AV176:AV177"/>
    <mergeCell ref="G171:K171"/>
    <mergeCell ref="AR166:AR167"/>
    <mergeCell ref="AS166:AS167"/>
    <mergeCell ref="AT166:AT167"/>
    <mergeCell ref="AT168:AT169"/>
    <mergeCell ref="AT170:AT171"/>
    <mergeCell ref="AU166:AU167"/>
    <mergeCell ref="AU168:AU169"/>
    <mergeCell ref="AU170:AU171"/>
    <mergeCell ref="AV172:AV173"/>
    <mergeCell ref="G173:K173"/>
    <mergeCell ref="AQ174:AQ175"/>
    <mergeCell ref="AR174:AR175"/>
    <mergeCell ref="AS174:AS175"/>
    <mergeCell ref="AV174:AV175"/>
    <mergeCell ref="G175:K175"/>
    <mergeCell ref="AQ172:AQ173"/>
    <mergeCell ref="AR172:AR173"/>
    <mergeCell ref="AS172:AS173"/>
    <mergeCell ref="G163:K163"/>
    <mergeCell ref="AQ164:AQ165"/>
    <mergeCell ref="AR164:AR165"/>
    <mergeCell ref="AS164:AS165"/>
    <mergeCell ref="AV164:AV165"/>
    <mergeCell ref="G165:K165"/>
    <mergeCell ref="AV166:AV167"/>
    <mergeCell ref="G167:K167"/>
    <mergeCell ref="AT162:AT163"/>
    <mergeCell ref="AT164:AT165"/>
    <mergeCell ref="AU162:AU163"/>
    <mergeCell ref="AU164:AU165"/>
    <mergeCell ref="AQ168:AQ169"/>
    <mergeCell ref="AR168:AR169"/>
    <mergeCell ref="AS168:AS169"/>
    <mergeCell ref="AV168:AV169"/>
    <mergeCell ref="G169:K169"/>
    <mergeCell ref="AQ166:AQ167"/>
    <mergeCell ref="G159:K159"/>
    <mergeCell ref="AQ160:AQ161"/>
    <mergeCell ref="AR160:AR161"/>
    <mergeCell ref="AS160:AS161"/>
    <mergeCell ref="AV160:AV161"/>
    <mergeCell ref="G161:K161"/>
    <mergeCell ref="AR156:AR157"/>
    <mergeCell ref="AS156:AS157"/>
    <mergeCell ref="AQ156:AQ157"/>
    <mergeCell ref="AT156:AT157"/>
    <mergeCell ref="AT158:AT159"/>
    <mergeCell ref="AT160:AT161"/>
    <mergeCell ref="AU160:AU161"/>
    <mergeCell ref="AU156:AU157"/>
    <mergeCell ref="AU158:AU159"/>
    <mergeCell ref="AQ152:AQ153"/>
    <mergeCell ref="AR152:AR153"/>
    <mergeCell ref="AS152:AS153"/>
    <mergeCell ref="AV152:AV153"/>
    <mergeCell ref="G153:K153"/>
    <mergeCell ref="AQ154:AQ155"/>
    <mergeCell ref="AR154:AR155"/>
    <mergeCell ref="AS154:AS155"/>
    <mergeCell ref="AV154:AV155"/>
    <mergeCell ref="G155:K155"/>
    <mergeCell ref="AT152:AT153"/>
    <mergeCell ref="AT154:AT155"/>
    <mergeCell ref="AU152:AU153"/>
    <mergeCell ref="AU154:AU155"/>
    <mergeCell ref="AV156:AV157"/>
    <mergeCell ref="G157:K157"/>
    <mergeCell ref="AR144:AR145"/>
    <mergeCell ref="AS144:AS145"/>
    <mergeCell ref="AV144:AV145"/>
    <mergeCell ref="G145:K145"/>
    <mergeCell ref="AU142:AU143"/>
    <mergeCell ref="AU144:AU145"/>
    <mergeCell ref="AV146:AV147"/>
    <mergeCell ref="G147:K147"/>
    <mergeCell ref="AQ148:AQ149"/>
    <mergeCell ref="AR148:AR149"/>
    <mergeCell ref="AS148:AS149"/>
    <mergeCell ref="AV148:AV149"/>
    <mergeCell ref="G149:K149"/>
    <mergeCell ref="AT142:AT143"/>
    <mergeCell ref="AT144:AT145"/>
    <mergeCell ref="AQ150:AQ151"/>
    <mergeCell ref="AR150:AR151"/>
    <mergeCell ref="AS150:AS151"/>
    <mergeCell ref="AV150:AV151"/>
    <mergeCell ref="G151:K151"/>
    <mergeCell ref="AR146:AR147"/>
    <mergeCell ref="AS146:AS147"/>
    <mergeCell ref="AT150:AT151"/>
    <mergeCell ref="AU146:AU147"/>
    <mergeCell ref="AU148:AU149"/>
    <mergeCell ref="AU150:AU151"/>
    <mergeCell ref="AQ146:AQ147"/>
    <mergeCell ref="AQ144:AQ145"/>
    <mergeCell ref="AQ138:AQ139"/>
    <mergeCell ref="AR138:AR139"/>
    <mergeCell ref="AS138:AS139"/>
    <mergeCell ref="AV138:AV139"/>
    <mergeCell ref="G139:K139"/>
    <mergeCell ref="AQ140:AQ141"/>
    <mergeCell ref="AR140:AR141"/>
    <mergeCell ref="AS140:AS141"/>
    <mergeCell ref="AV140:AV141"/>
    <mergeCell ref="G141:K141"/>
    <mergeCell ref="AU140:AU141"/>
    <mergeCell ref="AQ142:AQ143"/>
    <mergeCell ref="AR142:AR143"/>
    <mergeCell ref="AS142:AS143"/>
    <mergeCell ref="AV142:AV143"/>
    <mergeCell ref="G143:K143"/>
    <mergeCell ref="AT138:AT139"/>
    <mergeCell ref="AT140:AT141"/>
    <mergeCell ref="AU138:AU139"/>
    <mergeCell ref="AQ130:AQ131"/>
    <mergeCell ref="AR130:AR131"/>
    <mergeCell ref="AS130:AS131"/>
    <mergeCell ref="AV130:AV131"/>
    <mergeCell ref="G131:K131"/>
    <mergeCell ref="AT128:AT129"/>
    <mergeCell ref="AT130:AT131"/>
    <mergeCell ref="AV132:AV133"/>
    <mergeCell ref="G133:K133"/>
    <mergeCell ref="AQ134:AQ135"/>
    <mergeCell ref="AR134:AR135"/>
    <mergeCell ref="AS134:AS135"/>
    <mergeCell ref="AV134:AV135"/>
    <mergeCell ref="G135:K135"/>
    <mergeCell ref="AQ136:AQ137"/>
    <mergeCell ref="AR136:AR137"/>
    <mergeCell ref="AS136:AS137"/>
    <mergeCell ref="AV136:AV137"/>
    <mergeCell ref="G137:K137"/>
    <mergeCell ref="AR132:AR133"/>
    <mergeCell ref="AS132:AS133"/>
    <mergeCell ref="AQ132:AQ133"/>
    <mergeCell ref="AT134:AT135"/>
    <mergeCell ref="AT136:AT137"/>
    <mergeCell ref="AT132:AT133"/>
    <mergeCell ref="AU128:AU129"/>
    <mergeCell ref="AU130:AU131"/>
    <mergeCell ref="AU132:AU133"/>
    <mergeCell ref="AU134:AU135"/>
    <mergeCell ref="AU136:AU137"/>
    <mergeCell ref="AQ124:AQ125"/>
    <mergeCell ref="AR124:AR125"/>
    <mergeCell ref="AS124:AS125"/>
    <mergeCell ref="AV124:AV125"/>
    <mergeCell ref="G125:K125"/>
    <mergeCell ref="AQ126:AQ127"/>
    <mergeCell ref="AR126:AR127"/>
    <mergeCell ref="AS126:AS127"/>
    <mergeCell ref="AV126:AV127"/>
    <mergeCell ref="G127:K127"/>
    <mergeCell ref="AT124:AT125"/>
    <mergeCell ref="AT126:AT127"/>
    <mergeCell ref="AQ128:AQ129"/>
    <mergeCell ref="AR128:AR129"/>
    <mergeCell ref="AS128:AS129"/>
    <mergeCell ref="AV128:AV129"/>
    <mergeCell ref="G129:K129"/>
    <mergeCell ref="AU124:AU125"/>
    <mergeCell ref="AU126:AU127"/>
    <mergeCell ref="G119:K119"/>
    <mergeCell ref="AQ120:AQ121"/>
    <mergeCell ref="AR120:AR121"/>
    <mergeCell ref="AS120:AS121"/>
    <mergeCell ref="AV120:AV121"/>
    <mergeCell ref="G121:K121"/>
    <mergeCell ref="AQ122:AQ123"/>
    <mergeCell ref="AR122:AR123"/>
    <mergeCell ref="AS122:AS123"/>
    <mergeCell ref="AV122:AV123"/>
    <mergeCell ref="G123:K123"/>
    <mergeCell ref="AQ118:AQ119"/>
    <mergeCell ref="AR118:AR119"/>
    <mergeCell ref="AS118:AS119"/>
    <mergeCell ref="AT118:AT119"/>
    <mergeCell ref="AT120:AT121"/>
    <mergeCell ref="AT122:AT123"/>
    <mergeCell ref="AU118:AU119"/>
    <mergeCell ref="AU120:AU121"/>
    <mergeCell ref="AU122:AU123"/>
    <mergeCell ref="AV118:AV119"/>
    <mergeCell ref="AV112:AV113"/>
    <mergeCell ref="G113:K113"/>
    <mergeCell ref="AQ114:AQ115"/>
    <mergeCell ref="AR114:AR115"/>
    <mergeCell ref="AS114:AS115"/>
    <mergeCell ref="AV114:AV115"/>
    <mergeCell ref="G115:K115"/>
    <mergeCell ref="AQ116:AQ117"/>
    <mergeCell ref="AR116:AR117"/>
    <mergeCell ref="AS116:AS117"/>
    <mergeCell ref="AV116:AV117"/>
    <mergeCell ref="G117:K117"/>
    <mergeCell ref="AQ112:AQ113"/>
    <mergeCell ref="AR112:AR113"/>
    <mergeCell ref="AS112:AS113"/>
    <mergeCell ref="AT112:AT113"/>
    <mergeCell ref="AT114:AT115"/>
    <mergeCell ref="AT116:AT117"/>
    <mergeCell ref="AU112:AU113"/>
    <mergeCell ref="AU114:AU115"/>
    <mergeCell ref="AU116:AU117"/>
    <mergeCell ref="AV106:AV107"/>
    <mergeCell ref="G107:K107"/>
    <mergeCell ref="AT102:AT103"/>
    <mergeCell ref="D105:F105"/>
    <mergeCell ref="D107:F107"/>
    <mergeCell ref="AQ108:AQ109"/>
    <mergeCell ref="AR108:AR109"/>
    <mergeCell ref="AS108:AS109"/>
    <mergeCell ref="AV108:AV109"/>
    <mergeCell ref="G109:K109"/>
    <mergeCell ref="AQ110:AQ111"/>
    <mergeCell ref="AR110:AR111"/>
    <mergeCell ref="AS110:AS111"/>
    <mergeCell ref="AV110:AV111"/>
    <mergeCell ref="G111:K111"/>
    <mergeCell ref="AQ106:AQ107"/>
    <mergeCell ref="AR106:AR107"/>
    <mergeCell ref="AS106:AS107"/>
    <mergeCell ref="AT106:AT107"/>
    <mergeCell ref="AT108:AT109"/>
    <mergeCell ref="AT110:AT111"/>
    <mergeCell ref="AU106:AU107"/>
    <mergeCell ref="AU108:AU109"/>
    <mergeCell ref="D109:F109"/>
    <mergeCell ref="D111:F111"/>
    <mergeCell ref="AU110:AU111"/>
    <mergeCell ref="AQ98:AQ99"/>
    <mergeCell ref="AR98:AR99"/>
    <mergeCell ref="AS98:AS99"/>
    <mergeCell ref="AV98:AV99"/>
    <mergeCell ref="G99:K99"/>
    <mergeCell ref="AV100:AV101"/>
    <mergeCell ref="G101:K101"/>
    <mergeCell ref="AQ102:AQ103"/>
    <mergeCell ref="AR102:AR103"/>
    <mergeCell ref="AS102:AS103"/>
    <mergeCell ref="AV102:AV103"/>
    <mergeCell ref="G103:K103"/>
    <mergeCell ref="D103:F103"/>
    <mergeCell ref="AQ104:AQ105"/>
    <mergeCell ref="AR104:AR105"/>
    <mergeCell ref="AS104:AS105"/>
    <mergeCell ref="AV104:AV105"/>
    <mergeCell ref="G105:K105"/>
    <mergeCell ref="AR100:AR101"/>
    <mergeCell ref="AS100:AS101"/>
    <mergeCell ref="AT104:AT105"/>
    <mergeCell ref="AU102:AU103"/>
    <mergeCell ref="AU104:AU105"/>
    <mergeCell ref="AT100:AT101"/>
    <mergeCell ref="AU98:AU99"/>
    <mergeCell ref="AU100:AU101"/>
    <mergeCell ref="D99:F99"/>
    <mergeCell ref="AT98:AT99"/>
    <mergeCell ref="AQ100:AQ101"/>
    <mergeCell ref="D101:F101"/>
    <mergeCell ref="AQ92:AQ93"/>
    <mergeCell ref="AR92:AR93"/>
    <mergeCell ref="AS92:AS93"/>
    <mergeCell ref="AV92:AV93"/>
    <mergeCell ref="G93:K93"/>
    <mergeCell ref="AQ94:AQ95"/>
    <mergeCell ref="AR94:AR95"/>
    <mergeCell ref="AS94:AS95"/>
    <mergeCell ref="AV94:AV95"/>
    <mergeCell ref="G95:K95"/>
    <mergeCell ref="AQ96:AQ97"/>
    <mergeCell ref="AR96:AR97"/>
    <mergeCell ref="AS96:AS97"/>
    <mergeCell ref="AV96:AV97"/>
    <mergeCell ref="G97:K97"/>
    <mergeCell ref="AU92:AU93"/>
    <mergeCell ref="AU94:AU95"/>
    <mergeCell ref="AU96:AU97"/>
    <mergeCell ref="AT92:AT93"/>
    <mergeCell ref="AT94:AT95"/>
    <mergeCell ref="AT96:AT97"/>
    <mergeCell ref="AV86:AV87"/>
    <mergeCell ref="G87:K87"/>
    <mergeCell ref="AQ88:AQ89"/>
    <mergeCell ref="AR88:AR89"/>
    <mergeCell ref="AS88:AS89"/>
    <mergeCell ref="AV88:AV89"/>
    <mergeCell ref="G89:K89"/>
    <mergeCell ref="AQ90:AQ91"/>
    <mergeCell ref="AR90:AR91"/>
    <mergeCell ref="AS90:AS91"/>
    <mergeCell ref="AV90:AV91"/>
    <mergeCell ref="G91:K91"/>
    <mergeCell ref="AQ86:AQ87"/>
    <mergeCell ref="AR86:AR87"/>
    <mergeCell ref="AS86:AS87"/>
    <mergeCell ref="AT86:AT87"/>
    <mergeCell ref="AU86:AU87"/>
    <mergeCell ref="AU88:AU89"/>
    <mergeCell ref="AU90:AU91"/>
    <mergeCell ref="AT88:AT89"/>
    <mergeCell ref="AT90:AT91"/>
    <mergeCell ref="AQ82:AQ83"/>
    <mergeCell ref="AR82:AR83"/>
    <mergeCell ref="AS82:AS83"/>
    <mergeCell ref="AV82:AV83"/>
    <mergeCell ref="G83:K83"/>
    <mergeCell ref="AQ84:AQ85"/>
    <mergeCell ref="AR84:AR85"/>
    <mergeCell ref="AS84:AS85"/>
    <mergeCell ref="AV84:AV85"/>
    <mergeCell ref="G85:K85"/>
    <mergeCell ref="AQ80:AQ81"/>
    <mergeCell ref="AR80:AR81"/>
    <mergeCell ref="AS80:AS81"/>
    <mergeCell ref="AT80:AT81"/>
    <mergeCell ref="AT82:AT83"/>
    <mergeCell ref="AT84:AT85"/>
    <mergeCell ref="AU80:AU81"/>
    <mergeCell ref="AU82:AU83"/>
    <mergeCell ref="AU84:AU85"/>
    <mergeCell ref="AV70:AV71"/>
    <mergeCell ref="G71:K71"/>
    <mergeCell ref="AQ72:AQ73"/>
    <mergeCell ref="AR72:AR73"/>
    <mergeCell ref="AS72:AS73"/>
    <mergeCell ref="AV72:AV73"/>
    <mergeCell ref="G73:K73"/>
    <mergeCell ref="AQ68:AQ69"/>
    <mergeCell ref="AR68:AR69"/>
    <mergeCell ref="AT68:AT69"/>
    <mergeCell ref="AT70:AT71"/>
    <mergeCell ref="AT72:AT73"/>
    <mergeCell ref="AV80:AV81"/>
    <mergeCell ref="G81:K81"/>
    <mergeCell ref="AQ74:AQ75"/>
    <mergeCell ref="AR74:AR75"/>
    <mergeCell ref="AS74:AS75"/>
    <mergeCell ref="AU74:AU75"/>
    <mergeCell ref="AU76:AU77"/>
    <mergeCell ref="AV74:AV75"/>
    <mergeCell ref="G75:K75"/>
    <mergeCell ref="AQ76:AQ77"/>
    <mergeCell ref="AR76:AR77"/>
    <mergeCell ref="AS76:AS77"/>
    <mergeCell ref="AV76:AV77"/>
    <mergeCell ref="G65:K65"/>
    <mergeCell ref="AQ64:AQ65"/>
    <mergeCell ref="AR64:AR65"/>
    <mergeCell ref="AS64:AS65"/>
    <mergeCell ref="AT64:AT65"/>
    <mergeCell ref="AV64:AV65"/>
    <mergeCell ref="AU64:AU65"/>
    <mergeCell ref="AQ66:AQ67"/>
    <mergeCell ref="AR66:AR67"/>
    <mergeCell ref="AS66:AS67"/>
    <mergeCell ref="AV66:AV67"/>
    <mergeCell ref="G67:K67"/>
    <mergeCell ref="AT66:AT67"/>
    <mergeCell ref="AU66:AU67"/>
    <mergeCell ref="G77:K77"/>
    <mergeCell ref="AQ78:AQ79"/>
    <mergeCell ref="AR78:AR79"/>
    <mergeCell ref="AS78:AS79"/>
    <mergeCell ref="AV78:AV79"/>
    <mergeCell ref="G79:K79"/>
    <mergeCell ref="AT74:AT75"/>
    <mergeCell ref="AT76:AT77"/>
    <mergeCell ref="AT78:AT79"/>
    <mergeCell ref="AU78:AU79"/>
    <mergeCell ref="AU68:AU69"/>
    <mergeCell ref="AU70:AU71"/>
    <mergeCell ref="AU72:AU73"/>
    <mergeCell ref="AV68:AV69"/>
    <mergeCell ref="G69:K69"/>
    <mergeCell ref="AQ70:AQ71"/>
    <mergeCell ref="AR70:AR71"/>
    <mergeCell ref="AS70:AS71"/>
    <mergeCell ref="AT46:AT47"/>
    <mergeCell ref="AT48:AT49"/>
    <mergeCell ref="AT50:AT51"/>
    <mergeCell ref="AT58:AT59"/>
    <mergeCell ref="AV58:AV59"/>
    <mergeCell ref="AT60:AT61"/>
    <mergeCell ref="AV60:AV61"/>
    <mergeCell ref="AV46:AV47"/>
    <mergeCell ref="G47:K47"/>
    <mergeCell ref="AQ48:AQ49"/>
    <mergeCell ref="AR48:AR49"/>
    <mergeCell ref="AS48:AS49"/>
    <mergeCell ref="AV48:AV49"/>
    <mergeCell ref="G49:K49"/>
    <mergeCell ref="AQ50:AQ51"/>
    <mergeCell ref="AR50:AR51"/>
    <mergeCell ref="AS50:AS51"/>
    <mergeCell ref="AV50:AV51"/>
    <mergeCell ref="AQ52:AQ53"/>
    <mergeCell ref="AT52:AT53"/>
    <mergeCell ref="AU52:AU53"/>
    <mergeCell ref="AV52:AV53"/>
    <mergeCell ref="G51:K51"/>
    <mergeCell ref="AQ46:AQ47"/>
    <mergeCell ref="AR46:AR47"/>
    <mergeCell ref="G53:K53"/>
    <mergeCell ref="AS52:AS53"/>
    <mergeCell ref="AR52:AR53"/>
    <mergeCell ref="AS58:AS59"/>
    <mergeCell ref="AQ54:AQ55"/>
    <mergeCell ref="AR54:AR55"/>
    <mergeCell ref="AS54:AS55"/>
    <mergeCell ref="AV54:AV55"/>
    <mergeCell ref="G55:K55"/>
    <mergeCell ref="AQ56:AQ57"/>
    <mergeCell ref="AR56:AR57"/>
    <mergeCell ref="AS56:AS57"/>
    <mergeCell ref="AV56:AV57"/>
    <mergeCell ref="G57:K57"/>
    <mergeCell ref="AU54:AU55"/>
    <mergeCell ref="AU56:AU57"/>
    <mergeCell ref="AT54:AT55"/>
    <mergeCell ref="AT56:AT57"/>
    <mergeCell ref="G59:K59"/>
    <mergeCell ref="AQ60:AQ61"/>
    <mergeCell ref="AR60:AR61"/>
    <mergeCell ref="AS60:AS61"/>
    <mergeCell ref="G61:K61"/>
    <mergeCell ref="AQ62:AQ63"/>
    <mergeCell ref="AR62:AR63"/>
    <mergeCell ref="AQ58:AQ59"/>
    <mergeCell ref="AR58:AR59"/>
    <mergeCell ref="AS62:AS63"/>
    <mergeCell ref="AV62:AV63"/>
    <mergeCell ref="G63:K63"/>
    <mergeCell ref="AT62:AT63"/>
    <mergeCell ref="AU58:AU59"/>
    <mergeCell ref="AU60:AU61"/>
    <mergeCell ref="AU62:AU63"/>
    <mergeCell ref="G41:K41"/>
    <mergeCell ref="AQ42:AQ43"/>
    <mergeCell ref="AR42:AR43"/>
    <mergeCell ref="AS42:AS43"/>
    <mergeCell ref="AV42:AV43"/>
    <mergeCell ref="G43:K43"/>
    <mergeCell ref="G35:K35"/>
    <mergeCell ref="AV34:AV35"/>
    <mergeCell ref="AS34:AS35"/>
    <mergeCell ref="AR34:AR35"/>
    <mergeCell ref="AQ34:AQ35"/>
    <mergeCell ref="AT34:AT35"/>
    <mergeCell ref="AT36:AT37"/>
    <mergeCell ref="AQ44:AQ45"/>
    <mergeCell ref="AR44:AR45"/>
    <mergeCell ref="AS44:AS45"/>
    <mergeCell ref="AV44:AV45"/>
    <mergeCell ref="G45:K45"/>
    <mergeCell ref="AQ40:AQ41"/>
    <mergeCell ref="AR40:AR41"/>
    <mergeCell ref="AS40:AS41"/>
    <mergeCell ref="AT44:AT45"/>
    <mergeCell ref="AT40:AT41"/>
    <mergeCell ref="AT42:AT43"/>
    <mergeCell ref="AU44:AU45"/>
    <mergeCell ref="AQ38:AQ39"/>
    <mergeCell ref="AR38:AR39"/>
    <mergeCell ref="AS38:AS39"/>
    <mergeCell ref="AV38:AV39"/>
    <mergeCell ref="G39:K39"/>
    <mergeCell ref="AT38:AT39"/>
    <mergeCell ref="AU34:AU35"/>
    <mergeCell ref="AI2:AN2"/>
    <mergeCell ref="L3:V3"/>
    <mergeCell ref="AB3:AL3"/>
    <mergeCell ref="AN3:AP3"/>
    <mergeCell ref="AS3:AT3"/>
    <mergeCell ref="AV18:AV19"/>
    <mergeCell ref="G19:K19"/>
    <mergeCell ref="AQ20:AQ21"/>
    <mergeCell ref="AR20:AR21"/>
    <mergeCell ref="AS20:AS21"/>
    <mergeCell ref="AV20:AV21"/>
    <mergeCell ref="G21:K21"/>
    <mergeCell ref="W3:AA3"/>
    <mergeCell ref="AQ10:AQ11"/>
    <mergeCell ref="AR10:AR11"/>
    <mergeCell ref="AS10:AS11"/>
    <mergeCell ref="AV10:AV11"/>
    <mergeCell ref="G11:K11"/>
    <mergeCell ref="AV2:AV5"/>
    <mergeCell ref="AT6:AU6"/>
    <mergeCell ref="AT18:AT19"/>
    <mergeCell ref="AT20:AT21"/>
    <mergeCell ref="AV8:AV9"/>
    <mergeCell ref="AS16:AS17"/>
    <mergeCell ref="AT7:AU7"/>
    <mergeCell ref="AT10:AT11"/>
    <mergeCell ref="L2:R2"/>
    <mergeCell ref="X2:AB2"/>
    <mergeCell ref="AD2:AG2"/>
    <mergeCell ref="AV14:AV15"/>
    <mergeCell ref="G15:K15"/>
    <mergeCell ref="G13:K13"/>
    <mergeCell ref="AT12:AT13"/>
    <mergeCell ref="AV12:AV13"/>
    <mergeCell ref="AQ12:AQ13"/>
    <mergeCell ref="AQ24:AQ25"/>
    <mergeCell ref="AT28:AT29"/>
    <mergeCell ref="AT24:AT25"/>
    <mergeCell ref="AT26:AT27"/>
    <mergeCell ref="AV30:AV31"/>
    <mergeCell ref="G31:K31"/>
    <mergeCell ref="AQ32:AQ33"/>
    <mergeCell ref="AS30:AS31"/>
    <mergeCell ref="AT30:AT31"/>
    <mergeCell ref="AT32:AT33"/>
    <mergeCell ref="AR36:AR37"/>
    <mergeCell ref="AS36:AS37"/>
    <mergeCell ref="AV36:AV37"/>
    <mergeCell ref="G37:K37"/>
    <mergeCell ref="AQ36:AQ37"/>
    <mergeCell ref="AU16:AU17"/>
    <mergeCell ref="AU18:AU19"/>
    <mergeCell ref="AU20:AU21"/>
    <mergeCell ref="AU22:AU23"/>
    <mergeCell ref="AU24:AU25"/>
    <mergeCell ref="AR32:AR33"/>
    <mergeCell ref="AS32:AS33"/>
    <mergeCell ref="AQ30:AQ31"/>
    <mergeCell ref="AR30:AR31"/>
    <mergeCell ref="AU26:AU27"/>
    <mergeCell ref="AU28:AU29"/>
    <mergeCell ref="AU30:AU31"/>
    <mergeCell ref="AU32:AU33"/>
    <mergeCell ref="AU36:AU37"/>
    <mergeCell ref="AS46:AS47"/>
    <mergeCell ref="AU46:AU47"/>
    <mergeCell ref="AU48:AU49"/>
    <mergeCell ref="AU50:AU51"/>
    <mergeCell ref="AV40:AV41"/>
    <mergeCell ref="AT4:AU4"/>
    <mergeCell ref="AT8:AT9"/>
    <mergeCell ref="AQ8:AQ9"/>
    <mergeCell ref="AR8:AR9"/>
    <mergeCell ref="AS8:AS9"/>
    <mergeCell ref="AP2:AR2"/>
    <mergeCell ref="AS4:AS5"/>
    <mergeCell ref="AQ4:AQ5"/>
    <mergeCell ref="AR4:AR5"/>
    <mergeCell ref="AT14:AT15"/>
    <mergeCell ref="AT16:AT17"/>
    <mergeCell ref="AU8:AU9"/>
    <mergeCell ref="AR22:AR23"/>
    <mergeCell ref="AS22:AS23"/>
    <mergeCell ref="AT22:AT23"/>
    <mergeCell ref="AQ26:AQ27"/>
    <mergeCell ref="AR26:AR27"/>
    <mergeCell ref="AS26:AS27"/>
    <mergeCell ref="AR24:AR25"/>
    <mergeCell ref="AS14:AS15"/>
    <mergeCell ref="AS12:AS13"/>
    <mergeCell ref="AQ18:AQ19"/>
    <mergeCell ref="AR18:AR19"/>
    <mergeCell ref="AS18:AS19"/>
    <mergeCell ref="AU10:AU11"/>
    <mergeCell ref="AU12:AU13"/>
    <mergeCell ref="AU14:AU15"/>
    <mergeCell ref="D57:F57"/>
    <mergeCell ref="D59:F59"/>
    <mergeCell ref="D61:F61"/>
    <mergeCell ref="D63:F63"/>
    <mergeCell ref="AQ16:AQ17"/>
    <mergeCell ref="AR16:AR17"/>
    <mergeCell ref="AR12:AR13"/>
    <mergeCell ref="D69:F69"/>
    <mergeCell ref="D71:F71"/>
    <mergeCell ref="D73:F73"/>
    <mergeCell ref="D75:F75"/>
    <mergeCell ref="D77:F77"/>
    <mergeCell ref="D9:F9"/>
    <mergeCell ref="D11:F11"/>
    <mergeCell ref="D13:F13"/>
    <mergeCell ref="D15:F15"/>
    <mergeCell ref="D17:F17"/>
    <mergeCell ref="D19:F19"/>
    <mergeCell ref="D21:F21"/>
    <mergeCell ref="D23:F23"/>
    <mergeCell ref="D25:F25"/>
    <mergeCell ref="D27:F27"/>
    <mergeCell ref="D29:F29"/>
    <mergeCell ref="D31:F31"/>
    <mergeCell ref="D33:F33"/>
    <mergeCell ref="D35:F35"/>
    <mergeCell ref="D37:F37"/>
    <mergeCell ref="D43:F43"/>
    <mergeCell ref="D45:F45"/>
    <mergeCell ref="AQ14:AQ15"/>
    <mergeCell ref="AR14:AR15"/>
    <mergeCell ref="D65:F65"/>
    <mergeCell ref="D79:F79"/>
    <mergeCell ref="D81:F81"/>
    <mergeCell ref="D83:F83"/>
    <mergeCell ref="D85:F85"/>
    <mergeCell ref="D87:F87"/>
    <mergeCell ref="D89:F89"/>
    <mergeCell ref="D91:F91"/>
    <mergeCell ref="D93:F93"/>
    <mergeCell ref="D95:F95"/>
    <mergeCell ref="D97:F97"/>
    <mergeCell ref="AV16:AV17"/>
    <mergeCell ref="AQ22:AQ23"/>
    <mergeCell ref="AS68:AS69"/>
    <mergeCell ref="AV22:AV23"/>
    <mergeCell ref="G23:K23"/>
    <mergeCell ref="AV24:AV25"/>
    <mergeCell ref="G25:K25"/>
    <mergeCell ref="AV26:AV27"/>
    <mergeCell ref="G27:K27"/>
    <mergeCell ref="AQ28:AQ29"/>
    <mergeCell ref="AR28:AR29"/>
    <mergeCell ref="AS28:AS29"/>
    <mergeCell ref="AV28:AV29"/>
    <mergeCell ref="G29:K29"/>
    <mergeCell ref="AS24:AS25"/>
    <mergeCell ref="AV32:AV33"/>
    <mergeCell ref="G33:K33"/>
    <mergeCell ref="D47:F47"/>
    <mergeCell ref="D49:F49"/>
    <mergeCell ref="D51:F51"/>
    <mergeCell ref="D53:F53"/>
    <mergeCell ref="D55:F55"/>
    <mergeCell ref="D113:F113"/>
    <mergeCell ref="D115:F115"/>
    <mergeCell ref="D177:F177"/>
    <mergeCell ref="D179:F179"/>
    <mergeCell ref="D181:F181"/>
    <mergeCell ref="D183:F183"/>
    <mergeCell ref="D117:F117"/>
    <mergeCell ref="D119:F119"/>
    <mergeCell ref="D121:F121"/>
    <mergeCell ref="D123:F123"/>
    <mergeCell ref="D125:F125"/>
    <mergeCell ref="D127:F127"/>
    <mergeCell ref="D129:F129"/>
    <mergeCell ref="D131:F131"/>
    <mergeCell ref="D133:F133"/>
    <mergeCell ref="D135:F135"/>
    <mergeCell ref="D137:F137"/>
    <mergeCell ref="D139:F139"/>
    <mergeCell ref="D141:F141"/>
    <mergeCell ref="D143:F143"/>
    <mergeCell ref="D145:F145"/>
    <mergeCell ref="D147:F147"/>
    <mergeCell ref="D149:F149"/>
    <mergeCell ref="D175:F175"/>
    <mergeCell ref="D173:F173"/>
    <mergeCell ref="D67:F67"/>
    <mergeCell ref="D219:F219"/>
    <mergeCell ref="D39:F39"/>
    <mergeCell ref="D41:F41"/>
    <mergeCell ref="D185:F185"/>
    <mergeCell ref="D187:F187"/>
    <mergeCell ref="D189:F189"/>
    <mergeCell ref="D191:F191"/>
    <mergeCell ref="D193:F193"/>
    <mergeCell ref="D195:F195"/>
    <mergeCell ref="D197:F197"/>
    <mergeCell ref="D199:F199"/>
    <mergeCell ref="D201:F201"/>
    <mergeCell ref="D203:F203"/>
    <mergeCell ref="D205:F205"/>
    <mergeCell ref="D207:F207"/>
    <mergeCell ref="D209:F209"/>
    <mergeCell ref="D211:F211"/>
    <mergeCell ref="D213:F213"/>
    <mergeCell ref="D215:F215"/>
    <mergeCell ref="D217:F217"/>
    <mergeCell ref="D151:F151"/>
    <mergeCell ref="D153:F153"/>
    <mergeCell ref="D155:F155"/>
    <mergeCell ref="D157:F157"/>
    <mergeCell ref="D159:F159"/>
    <mergeCell ref="D161:F161"/>
    <mergeCell ref="D163:F163"/>
    <mergeCell ref="D165:F165"/>
    <mergeCell ref="D167:F167"/>
    <mergeCell ref="D169:F169"/>
    <mergeCell ref="D171:F171"/>
    <mergeCell ref="A12:A13"/>
    <mergeCell ref="B12:C12"/>
    <mergeCell ref="A14:A15"/>
    <mergeCell ref="B14:C14"/>
    <mergeCell ref="A16:A17"/>
    <mergeCell ref="B16:C16"/>
    <mergeCell ref="A18:A19"/>
    <mergeCell ref="B18:C18"/>
    <mergeCell ref="A20:A21"/>
    <mergeCell ref="B20:C20"/>
    <mergeCell ref="A2:B2"/>
    <mergeCell ref="C2:K2"/>
    <mergeCell ref="A3:K3"/>
    <mergeCell ref="A4:A5"/>
    <mergeCell ref="B4:C4"/>
    <mergeCell ref="A8:A9"/>
    <mergeCell ref="B8:C8"/>
    <mergeCell ref="A10:A11"/>
    <mergeCell ref="B10:C10"/>
    <mergeCell ref="D4:J4"/>
    <mergeCell ref="G9:K9"/>
    <mergeCell ref="G17:K17"/>
    <mergeCell ref="A32:A33"/>
    <mergeCell ref="B32:C32"/>
    <mergeCell ref="A34:A35"/>
    <mergeCell ref="B34:C34"/>
    <mergeCell ref="A36:A37"/>
    <mergeCell ref="B36:C36"/>
    <mergeCell ref="A38:A39"/>
    <mergeCell ref="B38:C38"/>
    <mergeCell ref="A40:A41"/>
    <mergeCell ref="B40:C40"/>
    <mergeCell ref="A22:A23"/>
    <mergeCell ref="B22:C22"/>
    <mergeCell ref="A24:A25"/>
    <mergeCell ref="B24:C24"/>
    <mergeCell ref="A26:A27"/>
    <mergeCell ref="B26:C26"/>
    <mergeCell ref="A28:A29"/>
    <mergeCell ref="B28:C28"/>
    <mergeCell ref="A30:A31"/>
    <mergeCell ref="B30:C30"/>
    <mergeCell ref="A52:A53"/>
    <mergeCell ref="B52:C52"/>
    <mergeCell ref="A54:A55"/>
    <mergeCell ref="B54:C54"/>
    <mergeCell ref="A56:A57"/>
    <mergeCell ref="B56:C56"/>
    <mergeCell ref="A58:A59"/>
    <mergeCell ref="B58:C58"/>
    <mergeCell ref="A60:A61"/>
    <mergeCell ref="B60:C60"/>
    <mergeCell ref="A42:A43"/>
    <mergeCell ref="B42:C42"/>
    <mergeCell ref="A44:A45"/>
    <mergeCell ref="B44:C44"/>
    <mergeCell ref="A46:A47"/>
    <mergeCell ref="B46:C46"/>
    <mergeCell ref="A48:A49"/>
    <mergeCell ref="B48:C48"/>
    <mergeCell ref="A50:A51"/>
    <mergeCell ref="B50:C50"/>
    <mergeCell ref="A72:A73"/>
    <mergeCell ref="B72:C72"/>
    <mergeCell ref="A74:A75"/>
    <mergeCell ref="B74:C74"/>
    <mergeCell ref="A76:A77"/>
    <mergeCell ref="B76:C76"/>
    <mergeCell ref="A78:A79"/>
    <mergeCell ref="B78:C78"/>
    <mergeCell ref="A80:A81"/>
    <mergeCell ref="B80:C80"/>
    <mergeCell ref="A62:A63"/>
    <mergeCell ref="B62:C62"/>
    <mergeCell ref="A64:A65"/>
    <mergeCell ref="B64:C64"/>
    <mergeCell ref="A66:A67"/>
    <mergeCell ref="B66:C66"/>
    <mergeCell ref="A68:A69"/>
    <mergeCell ref="B68:C68"/>
    <mergeCell ref="A70:A71"/>
    <mergeCell ref="B70:C70"/>
    <mergeCell ref="A92:A93"/>
    <mergeCell ref="B92:C92"/>
    <mergeCell ref="A94:A95"/>
    <mergeCell ref="B94:C94"/>
    <mergeCell ref="A96:A97"/>
    <mergeCell ref="B96:C96"/>
    <mergeCell ref="A98:A99"/>
    <mergeCell ref="B98:C98"/>
    <mergeCell ref="A100:A101"/>
    <mergeCell ref="B100:C100"/>
    <mergeCell ref="A82:A83"/>
    <mergeCell ref="B82:C82"/>
    <mergeCell ref="A84:A85"/>
    <mergeCell ref="B84:C84"/>
    <mergeCell ref="A86:A87"/>
    <mergeCell ref="B86:C86"/>
    <mergeCell ref="A88:A89"/>
    <mergeCell ref="B88:C88"/>
    <mergeCell ref="A90:A91"/>
    <mergeCell ref="B90:C90"/>
    <mergeCell ref="A112:A113"/>
    <mergeCell ref="B112:C112"/>
    <mergeCell ref="A114:A115"/>
    <mergeCell ref="B114:C114"/>
    <mergeCell ref="A116:A117"/>
    <mergeCell ref="B116:C116"/>
    <mergeCell ref="A118:A119"/>
    <mergeCell ref="B118:C118"/>
    <mergeCell ref="A120:A121"/>
    <mergeCell ref="B120:C120"/>
    <mergeCell ref="A102:A103"/>
    <mergeCell ref="B102:C102"/>
    <mergeCell ref="A104:A105"/>
    <mergeCell ref="B104:C104"/>
    <mergeCell ref="A106:A107"/>
    <mergeCell ref="B106:C106"/>
    <mergeCell ref="A108:A109"/>
    <mergeCell ref="B108:C108"/>
    <mergeCell ref="A110:A111"/>
    <mergeCell ref="B110:C110"/>
    <mergeCell ref="A132:A133"/>
    <mergeCell ref="B132:C132"/>
    <mergeCell ref="A134:A135"/>
    <mergeCell ref="B134:C134"/>
    <mergeCell ref="A136:A137"/>
    <mergeCell ref="B136:C136"/>
    <mergeCell ref="A138:A139"/>
    <mergeCell ref="B138:C138"/>
    <mergeCell ref="A140:A141"/>
    <mergeCell ref="B140:C140"/>
    <mergeCell ref="A122:A123"/>
    <mergeCell ref="B122:C122"/>
    <mergeCell ref="A124:A125"/>
    <mergeCell ref="B124:C124"/>
    <mergeCell ref="A126:A127"/>
    <mergeCell ref="B126:C126"/>
    <mergeCell ref="A128:A129"/>
    <mergeCell ref="B128:C128"/>
    <mergeCell ref="A130:A131"/>
    <mergeCell ref="B130:C130"/>
    <mergeCell ref="A152:A153"/>
    <mergeCell ref="B152:C152"/>
    <mergeCell ref="A154:A155"/>
    <mergeCell ref="B154:C154"/>
    <mergeCell ref="A156:A157"/>
    <mergeCell ref="B156:C156"/>
    <mergeCell ref="A158:A159"/>
    <mergeCell ref="B158:C158"/>
    <mergeCell ref="A160:A161"/>
    <mergeCell ref="B160:C160"/>
    <mergeCell ref="A142:A143"/>
    <mergeCell ref="B142:C142"/>
    <mergeCell ref="A144:A145"/>
    <mergeCell ref="B144:C144"/>
    <mergeCell ref="A146:A147"/>
    <mergeCell ref="B146:C146"/>
    <mergeCell ref="A148:A149"/>
    <mergeCell ref="B148:C148"/>
    <mergeCell ref="A150:A151"/>
    <mergeCell ref="B150:C150"/>
    <mergeCell ref="A172:A173"/>
    <mergeCell ref="B172:C172"/>
    <mergeCell ref="A174:A175"/>
    <mergeCell ref="B174:C174"/>
    <mergeCell ref="A176:A177"/>
    <mergeCell ref="B176:C176"/>
    <mergeCell ref="A178:A179"/>
    <mergeCell ref="B178:C178"/>
    <mergeCell ref="A180:A181"/>
    <mergeCell ref="B180:C180"/>
    <mergeCell ref="A162:A163"/>
    <mergeCell ref="B162:C162"/>
    <mergeCell ref="A164:A165"/>
    <mergeCell ref="B164:C164"/>
    <mergeCell ref="A166:A167"/>
    <mergeCell ref="B166:C166"/>
    <mergeCell ref="A168:A169"/>
    <mergeCell ref="B168:C168"/>
    <mergeCell ref="A170:A171"/>
    <mergeCell ref="B170:C170"/>
    <mergeCell ref="A192:A193"/>
    <mergeCell ref="B192:C192"/>
    <mergeCell ref="A194:A195"/>
    <mergeCell ref="B194:C194"/>
    <mergeCell ref="A196:A197"/>
    <mergeCell ref="B196:C196"/>
    <mergeCell ref="A198:A199"/>
    <mergeCell ref="B198:C198"/>
    <mergeCell ref="A200:A201"/>
    <mergeCell ref="B200:C200"/>
    <mergeCell ref="A182:A183"/>
    <mergeCell ref="B182:C182"/>
    <mergeCell ref="A184:A185"/>
    <mergeCell ref="B184:C184"/>
    <mergeCell ref="A186:A187"/>
    <mergeCell ref="B186:C186"/>
    <mergeCell ref="A188:A189"/>
    <mergeCell ref="B188:C188"/>
    <mergeCell ref="A190:A191"/>
    <mergeCell ref="B190:C190"/>
    <mergeCell ref="A212:A213"/>
    <mergeCell ref="B212:C212"/>
    <mergeCell ref="A214:A215"/>
    <mergeCell ref="B214:C214"/>
    <mergeCell ref="A216:A217"/>
    <mergeCell ref="B216:C216"/>
    <mergeCell ref="A218:A219"/>
    <mergeCell ref="B218:C218"/>
    <mergeCell ref="A202:A203"/>
    <mergeCell ref="B202:C202"/>
    <mergeCell ref="A204:A205"/>
    <mergeCell ref="B204:C204"/>
    <mergeCell ref="A206:A207"/>
    <mergeCell ref="B206:C206"/>
    <mergeCell ref="A208:A209"/>
    <mergeCell ref="B208:C208"/>
    <mergeCell ref="A210:A211"/>
    <mergeCell ref="B210:C210"/>
    <mergeCell ref="AZ8:AZ9"/>
    <mergeCell ref="AW10:AW11"/>
    <mergeCell ref="AZ10:AZ11"/>
    <mergeCell ref="AW12:AW13"/>
    <mergeCell ref="AZ12:AZ13"/>
    <mergeCell ref="AW14:AW15"/>
    <mergeCell ref="AZ14:AZ15"/>
    <mergeCell ref="AW16:AW17"/>
    <mergeCell ref="AZ16:AZ17"/>
    <mergeCell ref="AW18:AW19"/>
    <mergeCell ref="AZ18:AZ19"/>
    <mergeCell ref="AW20:AW21"/>
    <mergeCell ref="AZ20:AZ21"/>
    <mergeCell ref="AW22:AW23"/>
    <mergeCell ref="AZ22:AZ23"/>
    <mergeCell ref="AW24:AW25"/>
    <mergeCell ref="AZ24:AZ25"/>
    <mergeCell ref="AZ26:AZ27"/>
    <mergeCell ref="AW28:AW29"/>
    <mergeCell ref="AZ28:AZ29"/>
    <mergeCell ref="AW30:AW31"/>
    <mergeCell ref="AZ30:AZ31"/>
    <mergeCell ref="AW32:AW33"/>
    <mergeCell ref="AZ32:AZ33"/>
    <mergeCell ref="AW34:AW35"/>
    <mergeCell ref="AZ34:AZ35"/>
    <mergeCell ref="AW36:AW37"/>
    <mergeCell ref="AZ36:AZ37"/>
    <mergeCell ref="AW38:AW39"/>
    <mergeCell ref="AZ38:AZ39"/>
    <mergeCell ref="AW40:AW41"/>
    <mergeCell ref="AZ40:AZ41"/>
    <mergeCell ref="AW42:AW43"/>
    <mergeCell ref="AZ42:AZ43"/>
    <mergeCell ref="AY40:AY41"/>
    <mergeCell ref="AY42:AY43"/>
    <mergeCell ref="AX26:AX27"/>
    <mergeCell ref="AX28:AX29"/>
    <mergeCell ref="AX30:AX31"/>
    <mergeCell ref="AX32:AX33"/>
    <mergeCell ref="AX34:AX35"/>
    <mergeCell ref="AX36:AX37"/>
    <mergeCell ref="AX38:AX39"/>
    <mergeCell ref="AX40:AX41"/>
    <mergeCell ref="AX42:AX43"/>
    <mergeCell ref="AW44:AW45"/>
    <mergeCell ref="AZ44:AZ45"/>
    <mergeCell ref="AW46:AW47"/>
    <mergeCell ref="AZ46:AZ47"/>
    <mergeCell ref="AW48:AW49"/>
    <mergeCell ref="AZ48:AZ49"/>
    <mergeCell ref="AW50:AW51"/>
    <mergeCell ref="AZ50:AZ51"/>
    <mergeCell ref="AW52:AW53"/>
    <mergeCell ref="AZ52:AZ53"/>
    <mergeCell ref="AW54:AW55"/>
    <mergeCell ref="AZ54:AZ55"/>
    <mergeCell ref="AW56:AW57"/>
    <mergeCell ref="AZ56:AZ57"/>
    <mergeCell ref="AW58:AW59"/>
    <mergeCell ref="AZ58:AZ59"/>
    <mergeCell ref="AW60:AW61"/>
    <mergeCell ref="AZ60:AZ61"/>
    <mergeCell ref="AY44:AY45"/>
    <mergeCell ref="AY46:AY47"/>
    <mergeCell ref="AY48:AY49"/>
    <mergeCell ref="AY50:AY51"/>
    <mergeCell ref="AY52:AY53"/>
    <mergeCell ref="AY54:AY55"/>
    <mergeCell ref="AY56:AY57"/>
    <mergeCell ref="AY58:AY59"/>
    <mergeCell ref="AY60:AY61"/>
    <mergeCell ref="AX44:AX45"/>
    <mergeCell ref="AX46:AX47"/>
    <mergeCell ref="AX48:AX49"/>
    <mergeCell ref="AX50:AX51"/>
    <mergeCell ref="AX52:AX53"/>
    <mergeCell ref="AZ62:AZ63"/>
    <mergeCell ref="AW64:AW65"/>
    <mergeCell ref="AZ64:AZ65"/>
    <mergeCell ref="AW66:AW67"/>
    <mergeCell ref="AZ66:AZ67"/>
    <mergeCell ref="AW68:AW69"/>
    <mergeCell ref="AZ68:AZ69"/>
    <mergeCell ref="AW70:AW71"/>
    <mergeCell ref="AZ70:AZ71"/>
    <mergeCell ref="AW72:AW73"/>
    <mergeCell ref="AZ72:AZ73"/>
    <mergeCell ref="AW74:AW75"/>
    <mergeCell ref="AZ74:AZ75"/>
    <mergeCell ref="AW76:AW77"/>
    <mergeCell ref="AZ76:AZ77"/>
    <mergeCell ref="AW78:AW79"/>
    <mergeCell ref="AZ78:AZ79"/>
    <mergeCell ref="AY62:AY63"/>
    <mergeCell ref="AY64:AY65"/>
    <mergeCell ref="AY66:AY67"/>
    <mergeCell ref="AY68:AY69"/>
    <mergeCell ref="AY70:AY71"/>
    <mergeCell ref="AY72:AY73"/>
    <mergeCell ref="AY74:AY75"/>
    <mergeCell ref="AY76:AY77"/>
    <mergeCell ref="AY78:AY79"/>
    <mergeCell ref="AW62:AW63"/>
    <mergeCell ref="AW80:AW81"/>
    <mergeCell ref="AZ80:AZ81"/>
    <mergeCell ref="AW82:AW83"/>
    <mergeCell ref="AZ82:AZ83"/>
    <mergeCell ref="AW84:AW85"/>
    <mergeCell ref="AZ84:AZ85"/>
    <mergeCell ref="AW86:AW87"/>
    <mergeCell ref="AZ86:AZ87"/>
    <mergeCell ref="AW88:AW89"/>
    <mergeCell ref="AZ88:AZ89"/>
    <mergeCell ref="AW90:AW91"/>
    <mergeCell ref="AZ90:AZ91"/>
    <mergeCell ref="AW92:AW93"/>
    <mergeCell ref="AZ92:AZ93"/>
    <mergeCell ref="AW94:AW95"/>
    <mergeCell ref="AZ94:AZ95"/>
    <mergeCell ref="AW96:AW97"/>
    <mergeCell ref="AZ96:AZ97"/>
    <mergeCell ref="AY80:AY81"/>
    <mergeCell ref="AY82:AY83"/>
    <mergeCell ref="AY84:AY85"/>
    <mergeCell ref="AY86:AY87"/>
    <mergeCell ref="AY88:AY89"/>
    <mergeCell ref="AY90:AY91"/>
    <mergeCell ref="AY92:AY93"/>
    <mergeCell ref="AY94:AY95"/>
    <mergeCell ref="AY96:AY97"/>
    <mergeCell ref="AX88:AX89"/>
    <mergeCell ref="AX90:AX91"/>
    <mergeCell ref="AX92:AX93"/>
    <mergeCell ref="AX94:AX95"/>
    <mergeCell ref="AX96:AX97"/>
    <mergeCell ref="AW98:AW99"/>
    <mergeCell ref="AZ98:AZ99"/>
    <mergeCell ref="AW100:AW101"/>
    <mergeCell ref="AZ100:AZ101"/>
    <mergeCell ref="AW102:AW103"/>
    <mergeCell ref="AZ102:AZ103"/>
    <mergeCell ref="AW104:AW105"/>
    <mergeCell ref="AZ104:AZ105"/>
    <mergeCell ref="AW106:AW107"/>
    <mergeCell ref="AZ106:AZ107"/>
    <mergeCell ref="AW108:AW109"/>
    <mergeCell ref="AZ108:AZ109"/>
    <mergeCell ref="AZ110:AZ111"/>
    <mergeCell ref="AW112:AW113"/>
    <mergeCell ref="AZ112:AZ113"/>
    <mergeCell ref="AW114:AW115"/>
    <mergeCell ref="AZ114:AZ115"/>
    <mergeCell ref="AW110:AW111"/>
    <mergeCell ref="AY98:AY99"/>
    <mergeCell ref="AY100:AY101"/>
    <mergeCell ref="AY102:AY103"/>
    <mergeCell ref="AY104:AY105"/>
    <mergeCell ref="AY106:AY107"/>
    <mergeCell ref="AY108:AY109"/>
    <mergeCell ref="AY110:AY111"/>
    <mergeCell ref="AY112:AY113"/>
    <mergeCell ref="AY114:AY115"/>
    <mergeCell ref="AX98:AX99"/>
    <mergeCell ref="AX100:AX101"/>
    <mergeCell ref="AX102:AX103"/>
    <mergeCell ref="AX104:AX105"/>
    <mergeCell ref="AX106:AX107"/>
    <mergeCell ref="AW116:AW117"/>
    <mergeCell ref="AZ116:AZ117"/>
    <mergeCell ref="AW118:AW119"/>
    <mergeCell ref="AZ118:AZ119"/>
    <mergeCell ref="AW120:AW121"/>
    <mergeCell ref="AZ120:AZ121"/>
    <mergeCell ref="AW122:AW123"/>
    <mergeCell ref="AZ122:AZ123"/>
    <mergeCell ref="AW124:AW125"/>
    <mergeCell ref="AZ124:AZ125"/>
    <mergeCell ref="AW126:AW127"/>
    <mergeCell ref="AZ126:AZ127"/>
    <mergeCell ref="AW128:AW129"/>
    <mergeCell ref="AZ128:AZ129"/>
    <mergeCell ref="AW130:AW131"/>
    <mergeCell ref="AZ130:AZ131"/>
    <mergeCell ref="AW132:AW133"/>
    <mergeCell ref="AZ132:AZ133"/>
    <mergeCell ref="AY116:AY117"/>
    <mergeCell ref="AY118:AY119"/>
    <mergeCell ref="AY120:AY121"/>
    <mergeCell ref="AY122:AY123"/>
    <mergeCell ref="AY124:AY125"/>
    <mergeCell ref="AY126:AY127"/>
    <mergeCell ref="AY128:AY129"/>
    <mergeCell ref="AY130:AY131"/>
    <mergeCell ref="AY132:AY133"/>
    <mergeCell ref="AW134:AW135"/>
    <mergeCell ref="AZ134:AZ135"/>
    <mergeCell ref="AW136:AW137"/>
    <mergeCell ref="AZ136:AZ137"/>
    <mergeCell ref="AW138:AW139"/>
    <mergeCell ref="AZ138:AZ139"/>
    <mergeCell ref="AW140:AW141"/>
    <mergeCell ref="AZ140:AZ141"/>
    <mergeCell ref="AW142:AW143"/>
    <mergeCell ref="AZ142:AZ143"/>
    <mergeCell ref="AW144:AW145"/>
    <mergeCell ref="AZ144:AZ145"/>
    <mergeCell ref="AW146:AW147"/>
    <mergeCell ref="AZ146:AZ147"/>
    <mergeCell ref="AW148:AW149"/>
    <mergeCell ref="AZ148:AZ149"/>
    <mergeCell ref="AW150:AW151"/>
    <mergeCell ref="AZ150:AZ151"/>
    <mergeCell ref="AY134:AY135"/>
    <mergeCell ref="AY136:AY137"/>
    <mergeCell ref="AY138:AY139"/>
    <mergeCell ref="AY140:AY141"/>
    <mergeCell ref="AY142:AY143"/>
    <mergeCell ref="AY144:AY145"/>
    <mergeCell ref="AY146:AY147"/>
    <mergeCell ref="AY148:AY149"/>
    <mergeCell ref="AY150:AY151"/>
    <mergeCell ref="AX142:AX143"/>
    <mergeCell ref="AX144:AX145"/>
    <mergeCell ref="AX146:AX147"/>
    <mergeCell ref="AX148:AX149"/>
    <mergeCell ref="AX150:AX151"/>
    <mergeCell ref="AW176:AW177"/>
    <mergeCell ref="AZ176:AZ177"/>
    <mergeCell ref="AW178:AW179"/>
    <mergeCell ref="AZ178:AZ179"/>
    <mergeCell ref="AW180:AW181"/>
    <mergeCell ref="AZ180:AZ181"/>
    <mergeCell ref="AW182:AW183"/>
    <mergeCell ref="AZ182:AZ183"/>
    <mergeCell ref="AW184:AW185"/>
    <mergeCell ref="AZ184:AZ185"/>
    <mergeCell ref="AW186:AW187"/>
    <mergeCell ref="AZ186:AZ187"/>
    <mergeCell ref="AW152:AW153"/>
    <mergeCell ref="AZ152:AZ153"/>
    <mergeCell ref="AW154:AW155"/>
    <mergeCell ref="AZ154:AZ155"/>
    <mergeCell ref="AW156:AW157"/>
    <mergeCell ref="AZ156:AZ157"/>
    <mergeCell ref="AW158:AW159"/>
    <mergeCell ref="AZ158:AZ159"/>
    <mergeCell ref="AW160:AW161"/>
    <mergeCell ref="AZ160:AZ161"/>
    <mergeCell ref="AW162:AW163"/>
    <mergeCell ref="AZ162:AZ163"/>
    <mergeCell ref="AW164:AW165"/>
    <mergeCell ref="AZ164:AZ165"/>
    <mergeCell ref="AW166:AW167"/>
    <mergeCell ref="AZ166:AZ167"/>
    <mergeCell ref="AW168:AW169"/>
    <mergeCell ref="AZ168:AZ169"/>
    <mergeCell ref="AY152:AY153"/>
    <mergeCell ref="AY154:AY155"/>
    <mergeCell ref="AZ206:AZ207"/>
    <mergeCell ref="AZ208:AZ209"/>
    <mergeCell ref="AZ210:AZ211"/>
    <mergeCell ref="AZ212:AZ213"/>
    <mergeCell ref="AZ214:AZ215"/>
    <mergeCell ref="AZ216:AZ217"/>
    <mergeCell ref="AZ218:AZ219"/>
    <mergeCell ref="AW2:AW5"/>
    <mergeCell ref="AZ2:AZ5"/>
    <mergeCell ref="AW188:AW189"/>
    <mergeCell ref="AZ188:AZ189"/>
    <mergeCell ref="AW190:AW191"/>
    <mergeCell ref="AZ190:AZ191"/>
    <mergeCell ref="AW192:AW193"/>
    <mergeCell ref="AZ192:AZ193"/>
    <mergeCell ref="AW194:AW195"/>
    <mergeCell ref="AZ194:AZ195"/>
    <mergeCell ref="AW196:AW197"/>
    <mergeCell ref="AZ196:AZ197"/>
    <mergeCell ref="AW198:AW199"/>
    <mergeCell ref="AZ198:AZ199"/>
    <mergeCell ref="AW200:AW201"/>
    <mergeCell ref="AZ200:AZ201"/>
    <mergeCell ref="AW202:AW203"/>
    <mergeCell ref="AZ202:AZ203"/>
    <mergeCell ref="AZ204:AZ205"/>
    <mergeCell ref="AW170:AW171"/>
    <mergeCell ref="AZ170:AZ171"/>
    <mergeCell ref="AW172:AW173"/>
    <mergeCell ref="AZ172:AZ173"/>
    <mergeCell ref="AW174:AW175"/>
    <mergeCell ref="AZ174:AZ175"/>
  </mergeCells>
  <phoneticPr fontId="2"/>
  <conditionalFormatting sqref="BB9:BB28">
    <cfRule type="cellIs" dxfId="2" priority="1" operator="equal">
      <formula>"ER"</formula>
    </cfRule>
  </conditionalFormatting>
  <dataValidations count="8">
    <dataValidation type="list" allowBlank="1" showInputMessage="1" showErrorMessage="1" sqref="L3" xr:uid="{CC36B8C3-1330-48AC-B75B-84F43AC58A14}">
      <formula1>"（高齢者配食サービス分）,（障がい者配食サービス分）"</formula1>
    </dataValidation>
    <dataValidation type="list" allowBlank="1" showInputMessage="1" showErrorMessage="1" sqref="C2" xr:uid="{5A03DF30-A473-4115-A689-809A03C0B158}">
      <formula1>"平,小名浜,勿来・田人,常磐・遠野,内郷・好間・三和,四倉・久之浜大久,小川・川前"</formula1>
    </dataValidation>
    <dataValidation type="list" allowBlank="1" showInputMessage="1" showErrorMessage="1" sqref="X2:AB2" xr:uid="{A91EAAE6-0F1E-4511-A24F-29A937287AB7}">
      <formula1>"平,小名浜,勿来,田人,常磐,遠野,内郷,好間,三和,四倉,久之浜大久,小川,川前"</formula1>
    </dataValidation>
    <dataValidation type="list" allowBlank="1" showInputMessage="1" showErrorMessage="1" sqref="D204:J204 D10:J10 D8:J8 D14:J14 D16:J16 D18:J18 D20:J20 D12:J12 D22:J22 D26:J26 D28:J28 D24:J24 D30:J30 D34:J34 D206:J206 D64:J64 D36:J36 D38:J38 D40:J40 D42:J42 D44:J44 D46:J46 D48:J48 D66:J66 D68:J68 D70:J70 D72:J72 D74:J74 D76:J76 D92:J92 D94:J94 D96:J96 D98:J98 D100:J100 D102:J102 D104:J104 D120:J120 D122:J122 D124:J124 D126:J126 D128:J128 D130:J130 D132:J132 D148:J148 D150:J150 D152:J152 D154:J154 D156:J156 D158:J158 D160:J160 D176:J176 D178:J178 D180:J180 D182:J182 D184:J184 D186:J186 D188:J188 D208:J208 D210:J210 D212:J212 D214:J214 D216:J216 D50:J50 D52:J52 D54:J54 D56:J56 D58:J58 D60:J60 D62:J62 D78:J78 D80:J80 D82:J82 D84:J84 D86:J86 D88:J88 D90:J90 D106:J106 D108:J108 D110:J110 D112:J112 D114:J114 D116:J116 D118:J118 D134:J134 D136:J136 D138:J138 D140:J140 D142:J142 D144:J144 D146:J146 D162:J162 D164:J164 D166:J166 D168:J168 D170:J170 D172:J172 D174:J174 D190:J190 D192:J192 D194:J194 D196:J196 D198:J198 D200:J200 D202:J202 D218:J218 D32:J32" xr:uid="{537A065F-96C4-419D-BF95-FE8867CFA4E6}">
      <formula1>"昼,夕"</formula1>
    </dataValidation>
    <dataValidation type="list" allowBlank="1" showInputMessage="1" showErrorMessage="1" sqref="AI2:AN2" xr:uid="{3F92AC4B-EDFE-4E9B-B136-F90D02BF1145}">
      <formula1>"市街地,小川・久之浜大久,遠野・三和,田人・川前"</formula1>
    </dataValidation>
    <dataValidation type="list" allowBlank="1" showInputMessage="1" showErrorMessage="1" sqref="AT8:AT219" xr:uid="{260530DF-7E1D-4E2E-B8EF-713FA1B6C960}">
      <formula1>"○,△,×"</formula1>
    </dataValidation>
    <dataValidation sqref="L8:AP8 L14:AP14 L16:AP16 L18:AP18 L20:AP20 L22:AP22 L24:AP24 L26:AP26 L28:AP28 L30:AP30 L32:AP32 L204:AP204 L34:AP34 L206:AP206 L36:AP36 L38:AP38 L40:AP40 L42:AP42 L44:AP44 L46:AP46 L48:AP48 L64:AP64 L66:AP66 L68:AP68 L70:AP70 L72:AP72 L74:AP74 L76:AP76 L92:AP92 L94:AP94 L96:AP96 L98:AP98 L100:AP100 L102:AP102 L104:AP104 L120:AP120 L122:AP122 L124:AP124 L126:AP126 L128:AP128 L130:AP130 L132:AP132 L148:AP148 L150:AP150 L152:AP152 L154:AP154 L156:AP156 L158:AP158 L160:AP160 L176:AP176 L178:AP178 L180:AP180 L182:AP182 L184:AP184 L186:AP186 L188:AP188 L208:AP208 L210:AP210 L212:AP212 L214:AP214 L216:AP216 L50:AP50 L52:AP52 L54:AP54 L56:AP56 L58:AP58 L60:AP60 L62:AP62 L78:AP78 L80:AP80 L82:AP82 L84:AP84 L86:AP86 L88:AP88 L90:AP90 L106:AP106 L108:AP108 L110:AP110 L112:AP112 L114:AP114 L116:AP116 L118:AP118 L134:AP134 L136:AP136 L138:AP138 L140:AP140 L142:AP142 L144:AP144 L146:AP146 L162:AP162 L164:AP164 L166:AP166 L168:AP168 L170:AP170 L172:AP172 L174:AP174 L190:AP190 L192:AP192 L194:AP194 L196:AP196 L198:AP198 L200:AP200 L202:AP202 L218:AP218 L10:AP10 L12:AP12" xr:uid="{013F0E81-2BF2-404D-B01B-12B39579375A}"/>
    <dataValidation type="list" allowBlank="1" showInputMessage="1" showErrorMessage="1" sqref="L201:AP201 L35:AP35 L217:AP217 L219:AP219 L33:AP33 L11:AP11 L13:AP13 L17:AP17 L19:AP19 L15:AP15 L23:AP23 L25:AP25 L21:AP21 L27:AP27 L29:AP29 L31:AP31 L205:AP205 L37:AP37 L63:AP63 L39:AP39 L41:AP41 L43:AP43 L45:AP45 L47:AP47 L65:AP65 L91:AP91 L67:AP67 L69:AP69 L71:AP71 L73:AP73 L75:AP75 L93:AP93 L119:AP119 L95:AP95 L97:AP97 L99:AP99 L101:AP101 L103:AP103 L121:AP121 L147:AP147 L123:AP123 L125:AP125 L127:AP127 L129:AP129 L131:AP131 L149:AP149 L175:AP175 L151:AP151 L153:AP153 L155:AP155 L157:AP157 L159:AP159 L177:AP177 L203:AP203 L179:AP179 L181:AP181 L183:AP183 L185:AP185 L187:AP187 L207:AP207 L209:AP209 L211:AP211 L213:AP213 L215:AP215 L49:AP49 L51:AP51 L53:AP53 L55:AP55 L57:AP57 L59:AP59 L61:AP61 L77:AP77 L79:AP79 L81:AP81 L83:AP83 L85:AP85 L87:AP87 L89:AP89 L105:AP105 L107:AP107 L109:AP109 L111:AP111 L113:AP113 L115:AP115 L117:AP117 L133:AP133 L135:AP135 L137:AP137 L139:AP139 L141:AP141 L143:AP143 L145:AP145 L161:AP161 L163:AP163 L165:AP165 L167:AP167 L169:AP169 L171:AP171 L173:AP173 L189:AP189 L191:AP191 L193:AP193 L195:AP195 L197:AP197 L199:AP199 L9:AP9" xr:uid="{CA062F3B-E3DF-48F6-83F0-6123AB1777BF}">
      <formula1>$BB$9:$BB$35</formula1>
    </dataValidation>
  </dataValidations>
  <printOptions horizontalCentered="1"/>
  <pageMargins left="0" right="0" top="0.15748031496062992" bottom="0.35433070866141736" header="0.31496062992125984" footer="0.31496062992125984"/>
  <pageSetup paperSize="9" scale="53" fitToHeight="0" orientation="landscape" horizontalDpi="300" verticalDpi="300" r:id="rId1"/>
  <headerFooter>
    <oddFooter>&amp;R&amp;"+,標準"&amp;12（&amp;P / &amp;N ページ）</oddFooter>
  </headerFooter>
  <rowBreaks count="6" manualBreakCount="6">
    <brk id="37" max="16383" man="1"/>
    <brk id="67" max="16383" man="1"/>
    <brk id="97" max="16383" man="1"/>
    <brk id="127" max="16383" man="1"/>
    <brk id="157" max="16383" man="1"/>
    <brk id="18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BDF37-0490-4ACE-89AA-4F0151F00445}">
  <sheetPr>
    <pageSetUpPr fitToPage="1"/>
  </sheetPr>
  <dimension ref="A1:BO219"/>
  <sheetViews>
    <sheetView showGridLines="0" view="pageBreakPreview" zoomScale="86" zoomScaleNormal="51" zoomScaleSheetLayoutView="86" zoomScalePageLayoutView="50" workbookViewId="0">
      <selection activeCell="B5" sqref="A5:XFD5"/>
    </sheetView>
  </sheetViews>
  <sheetFormatPr defaultColWidth="3.90625" defaultRowHeight="22.5" customHeight="1" x14ac:dyDescent="0.2"/>
  <cols>
    <col min="1" max="1" width="2.7265625" style="35" customWidth="1"/>
    <col min="2" max="2" width="8.54296875" style="36" bestFit="1" customWidth="1"/>
    <col min="3" max="4" width="2.1796875" style="64" customWidth="1"/>
    <col min="5" max="11" width="2.26953125" style="36" customWidth="1"/>
    <col min="12" max="12" width="3.81640625" style="36" customWidth="1"/>
    <col min="13" max="44" width="4.453125" style="36" customWidth="1"/>
    <col min="45" max="45" width="8.7265625" style="36" customWidth="1"/>
    <col min="46" max="46" width="6.1796875" style="36" customWidth="1"/>
    <col min="47" max="47" width="6.36328125" style="37" customWidth="1"/>
    <col min="48" max="48" width="26.81640625" style="37" customWidth="1"/>
    <col min="49" max="49" width="9.6328125" style="36" customWidth="1"/>
    <col min="50" max="50" width="6.36328125" style="1" customWidth="1"/>
    <col min="51" max="53" width="11" style="1" customWidth="1"/>
    <col min="54" max="54" width="3.81640625" style="36" customWidth="1"/>
    <col min="55" max="55" width="8.453125" style="37" bestFit="1" customWidth="1"/>
    <col min="56" max="56" width="12.90625" style="36" customWidth="1"/>
    <col min="57" max="57" width="19.54296875" style="36" customWidth="1"/>
    <col min="58" max="58" width="14.1796875" style="36" bestFit="1" customWidth="1"/>
    <col min="59" max="59" width="12.90625" style="36" bestFit="1" customWidth="1"/>
    <col min="60" max="60" width="10.6328125" style="36" customWidth="1"/>
    <col min="61" max="61" width="4.54296875" style="86" customWidth="1"/>
    <col min="62" max="62" width="3.90625" style="86" customWidth="1"/>
    <col min="63" max="63" width="40.90625" style="86" hidden="1" customWidth="1"/>
    <col min="64" max="65" width="3.90625" style="86"/>
    <col min="66" max="66" width="16.6328125" style="86" customWidth="1"/>
    <col min="67" max="67" width="3.90625" style="86"/>
    <col min="68" max="86" width="3.81640625" style="36" customWidth="1"/>
    <col min="87" max="16384" width="3.90625" style="36"/>
  </cols>
  <sheetData>
    <row r="1" spans="1:63" ht="28" customHeight="1" thickBot="1" x14ac:dyDescent="0.25">
      <c r="C1" s="36"/>
      <c r="D1" s="36"/>
      <c r="AW1" s="69"/>
    </row>
    <row r="2" spans="1:63" ht="28" customHeight="1" thickBot="1" x14ac:dyDescent="0.25">
      <c r="A2" s="135" t="s">
        <v>17</v>
      </c>
      <c r="B2" s="190"/>
      <c r="C2" s="137" t="s">
        <v>73</v>
      </c>
      <c r="D2" s="138"/>
      <c r="E2" s="138"/>
      <c r="F2" s="138"/>
      <c r="G2" s="138"/>
      <c r="H2" s="138"/>
      <c r="I2" s="138"/>
      <c r="J2" s="138"/>
      <c r="K2" s="138"/>
      <c r="L2" s="139"/>
      <c r="M2" s="135" t="s">
        <v>12</v>
      </c>
      <c r="N2" s="190"/>
      <c r="O2" s="190"/>
      <c r="P2" s="190"/>
      <c r="Q2" s="190"/>
      <c r="R2" s="190"/>
      <c r="S2" s="136"/>
      <c r="T2" s="38"/>
      <c r="U2" s="39"/>
      <c r="V2" s="39"/>
      <c r="W2" s="40"/>
      <c r="X2" s="114" t="s">
        <v>18</v>
      </c>
      <c r="Y2" s="192" t="s">
        <v>73</v>
      </c>
      <c r="Z2" s="192"/>
      <c r="AA2" s="192"/>
      <c r="AB2" s="192"/>
      <c r="AC2" s="192"/>
      <c r="AD2" s="110" t="s">
        <v>19</v>
      </c>
      <c r="AE2" s="193" t="s">
        <v>65</v>
      </c>
      <c r="AF2" s="194"/>
      <c r="AG2" s="194"/>
      <c r="AH2" s="194"/>
      <c r="AI2" s="111" t="s">
        <v>62</v>
      </c>
      <c r="AJ2" s="169" t="s">
        <v>64</v>
      </c>
      <c r="AK2" s="169"/>
      <c r="AL2" s="169"/>
      <c r="AM2" s="169"/>
      <c r="AN2" s="170"/>
      <c r="AO2" s="170"/>
      <c r="AP2" s="32" t="s">
        <v>63</v>
      </c>
      <c r="AQ2" s="166" t="s">
        <v>75</v>
      </c>
      <c r="AR2" s="166"/>
      <c r="AS2" s="166"/>
      <c r="AT2" s="41">
        <f>VLOOKUP(AJ2,BD32:BE35,2,FALSE)</f>
        <v>30</v>
      </c>
      <c r="AU2" s="83" t="s">
        <v>71</v>
      </c>
      <c r="AV2" s="33"/>
      <c r="AW2" s="183" t="s">
        <v>41</v>
      </c>
      <c r="AX2" s="117" t="s">
        <v>87</v>
      </c>
      <c r="AY2" s="202" t="s">
        <v>101</v>
      </c>
      <c r="AZ2" s="202" t="s">
        <v>89</v>
      </c>
      <c r="BA2" s="120" t="s">
        <v>88</v>
      </c>
    </row>
    <row r="3" spans="1:63" ht="28" customHeight="1" thickBot="1" x14ac:dyDescent="0.25">
      <c r="A3" s="140" t="s">
        <v>43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2"/>
      <c r="M3" s="171" t="s">
        <v>55</v>
      </c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4" t="s">
        <v>0</v>
      </c>
      <c r="Y3" s="175"/>
      <c r="Z3" s="175"/>
      <c r="AA3" s="175"/>
      <c r="AB3" s="176"/>
      <c r="AC3" s="174"/>
      <c r="AD3" s="175"/>
      <c r="AE3" s="175"/>
      <c r="AF3" s="175"/>
      <c r="AG3" s="175"/>
      <c r="AH3" s="175"/>
      <c r="AI3" s="175"/>
      <c r="AJ3" s="175"/>
      <c r="AK3" s="175"/>
      <c r="AL3" s="175"/>
      <c r="AM3" s="176"/>
      <c r="AN3" s="109"/>
      <c r="AO3" s="177">
        <v>2025</v>
      </c>
      <c r="AP3" s="178"/>
      <c r="AQ3" s="178"/>
      <c r="AR3" s="5" t="s">
        <v>13</v>
      </c>
      <c r="AS3" s="82">
        <v>11</v>
      </c>
      <c r="AT3" s="179" t="s">
        <v>54</v>
      </c>
      <c r="AU3" s="180"/>
      <c r="AV3" s="42"/>
      <c r="AW3" s="184"/>
      <c r="AX3" s="118"/>
      <c r="AY3" s="203"/>
      <c r="AZ3" s="203"/>
      <c r="BA3" s="121"/>
    </row>
    <row r="4" spans="1:63" ht="28" customHeight="1" x14ac:dyDescent="0.2">
      <c r="A4" s="133"/>
      <c r="B4" s="144" t="s">
        <v>9</v>
      </c>
      <c r="C4" s="216"/>
      <c r="D4" s="216"/>
      <c r="E4" s="145" t="s">
        <v>15</v>
      </c>
      <c r="F4" s="145"/>
      <c r="G4" s="145"/>
      <c r="H4" s="145"/>
      <c r="I4" s="145"/>
      <c r="J4" s="145"/>
      <c r="K4" s="145"/>
      <c r="L4" s="43" t="s">
        <v>16</v>
      </c>
      <c r="M4" s="44">
        <f t="shared" ref="M4:AQ4" si="0">IF(DAY(DATE($AO3,$AS3,COLUMN()-12))=COLUMN()-12,DATE($AO3,$AS3,COLUMN()-12),"")</f>
        <v>45962</v>
      </c>
      <c r="N4" s="44">
        <f t="shared" si="0"/>
        <v>45963</v>
      </c>
      <c r="O4" s="44">
        <f t="shared" si="0"/>
        <v>45964</v>
      </c>
      <c r="P4" s="44">
        <f t="shared" si="0"/>
        <v>45965</v>
      </c>
      <c r="Q4" s="44">
        <f t="shared" si="0"/>
        <v>45966</v>
      </c>
      <c r="R4" s="44">
        <f t="shared" si="0"/>
        <v>45967</v>
      </c>
      <c r="S4" s="44">
        <f t="shared" si="0"/>
        <v>45968</v>
      </c>
      <c r="T4" s="87">
        <f t="shared" si="0"/>
        <v>45969</v>
      </c>
      <c r="U4" s="87">
        <f t="shared" si="0"/>
        <v>45970</v>
      </c>
      <c r="V4" s="87">
        <f t="shared" si="0"/>
        <v>45971</v>
      </c>
      <c r="W4" s="87">
        <f t="shared" si="0"/>
        <v>45972</v>
      </c>
      <c r="X4" s="87">
        <f t="shared" si="0"/>
        <v>45973</v>
      </c>
      <c r="Y4" s="87">
        <f t="shared" si="0"/>
        <v>45974</v>
      </c>
      <c r="Z4" s="87">
        <f t="shared" si="0"/>
        <v>45975</v>
      </c>
      <c r="AA4" s="44">
        <f t="shared" si="0"/>
        <v>45976</v>
      </c>
      <c r="AB4" s="44">
        <f t="shared" si="0"/>
        <v>45977</v>
      </c>
      <c r="AC4" s="44">
        <f t="shared" si="0"/>
        <v>45978</v>
      </c>
      <c r="AD4" s="44">
        <f t="shared" si="0"/>
        <v>45979</v>
      </c>
      <c r="AE4" s="44">
        <f t="shared" si="0"/>
        <v>45980</v>
      </c>
      <c r="AF4" s="44">
        <f t="shared" si="0"/>
        <v>45981</v>
      </c>
      <c r="AG4" s="44">
        <f t="shared" si="0"/>
        <v>45982</v>
      </c>
      <c r="AH4" s="87">
        <f t="shared" si="0"/>
        <v>45983</v>
      </c>
      <c r="AI4" s="87">
        <f t="shared" si="0"/>
        <v>45984</v>
      </c>
      <c r="AJ4" s="87">
        <f t="shared" si="0"/>
        <v>45985</v>
      </c>
      <c r="AK4" s="87">
        <f t="shared" si="0"/>
        <v>45986</v>
      </c>
      <c r="AL4" s="87">
        <f t="shared" si="0"/>
        <v>45987</v>
      </c>
      <c r="AM4" s="87">
        <f t="shared" si="0"/>
        <v>45988</v>
      </c>
      <c r="AN4" s="87">
        <f t="shared" si="0"/>
        <v>45989</v>
      </c>
      <c r="AO4" s="88">
        <f t="shared" si="0"/>
        <v>45990</v>
      </c>
      <c r="AP4" s="44">
        <f t="shared" si="0"/>
        <v>45991</v>
      </c>
      <c r="AQ4" s="44" t="str">
        <f t="shared" si="0"/>
        <v/>
      </c>
      <c r="AR4" s="167" t="s">
        <v>102</v>
      </c>
      <c r="AS4" s="167" t="s">
        <v>42</v>
      </c>
      <c r="AT4" s="167" t="s">
        <v>76</v>
      </c>
      <c r="AU4" s="162" t="s">
        <v>11</v>
      </c>
      <c r="AV4" s="163"/>
      <c r="AW4" s="184"/>
      <c r="AX4" s="118"/>
      <c r="AY4" s="203"/>
      <c r="AZ4" s="203"/>
      <c r="BA4" s="121"/>
    </row>
    <row r="5" spans="1:63" ht="28" customHeight="1" thickBot="1" x14ac:dyDescent="0.25">
      <c r="A5" s="134"/>
      <c r="B5" s="70" t="s">
        <v>8</v>
      </c>
      <c r="C5" s="217" t="s">
        <v>10</v>
      </c>
      <c r="D5" s="217"/>
      <c r="E5" s="45" t="s">
        <v>2</v>
      </c>
      <c r="F5" s="46" t="s">
        <v>3</v>
      </c>
      <c r="G5" s="46" t="s">
        <v>4</v>
      </c>
      <c r="H5" s="46" t="s">
        <v>5</v>
      </c>
      <c r="I5" s="46" t="s">
        <v>6</v>
      </c>
      <c r="J5" s="46" t="s">
        <v>7</v>
      </c>
      <c r="K5" s="45" t="s">
        <v>1</v>
      </c>
      <c r="L5" s="47" t="s">
        <v>14</v>
      </c>
      <c r="M5" s="48">
        <f t="shared" ref="M5:AQ5" si="1">IF(M4="","",DATE($AO3,$AS3,COLUMN()-12))</f>
        <v>45962</v>
      </c>
      <c r="N5" s="48">
        <f t="shared" si="1"/>
        <v>45963</v>
      </c>
      <c r="O5" s="48">
        <f t="shared" si="1"/>
        <v>45964</v>
      </c>
      <c r="P5" s="48">
        <f t="shared" si="1"/>
        <v>45965</v>
      </c>
      <c r="Q5" s="48">
        <f t="shared" si="1"/>
        <v>45966</v>
      </c>
      <c r="R5" s="48">
        <f t="shared" si="1"/>
        <v>45967</v>
      </c>
      <c r="S5" s="48">
        <f t="shared" si="1"/>
        <v>45968</v>
      </c>
      <c r="T5" s="89">
        <f t="shared" si="1"/>
        <v>45969</v>
      </c>
      <c r="U5" s="89">
        <f t="shared" si="1"/>
        <v>45970</v>
      </c>
      <c r="V5" s="89">
        <f t="shared" si="1"/>
        <v>45971</v>
      </c>
      <c r="W5" s="89">
        <f t="shared" si="1"/>
        <v>45972</v>
      </c>
      <c r="X5" s="89">
        <f t="shared" si="1"/>
        <v>45973</v>
      </c>
      <c r="Y5" s="89">
        <f t="shared" si="1"/>
        <v>45974</v>
      </c>
      <c r="Z5" s="89">
        <f t="shared" si="1"/>
        <v>45975</v>
      </c>
      <c r="AA5" s="48">
        <f t="shared" si="1"/>
        <v>45976</v>
      </c>
      <c r="AB5" s="48">
        <f t="shared" si="1"/>
        <v>45977</v>
      </c>
      <c r="AC5" s="48">
        <f t="shared" si="1"/>
        <v>45978</v>
      </c>
      <c r="AD5" s="48">
        <f t="shared" si="1"/>
        <v>45979</v>
      </c>
      <c r="AE5" s="48">
        <f t="shared" si="1"/>
        <v>45980</v>
      </c>
      <c r="AF5" s="48">
        <f t="shared" si="1"/>
        <v>45981</v>
      </c>
      <c r="AG5" s="48">
        <f t="shared" si="1"/>
        <v>45982</v>
      </c>
      <c r="AH5" s="89">
        <f t="shared" si="1"/>
        <v>45983</v>
      </c>
      <c r="AI5" s="89">
        <f t="shared" si="1"/>
        <v>45984</v>
      </c>
      <c r="AJ5" s="89">
        <f t="shared" si="1"/>
        <v>45985</v>
      </c>
      <c r="AK5" s="89">
        <f t="shared" si="1"/>
        <v>45986</v>
      </c>
      <c r="AL5" s="89">
        <f t="shared" si="1"/>
        <v>45987</v>
      </c>
      <c r="AM5" s="89">
        <f t="shared" si="1"/>
        <v>45988</v>
      </c>
      <c r="AN5" s="89">
        <f t="shared" si="1"/>
        <v>45989</v>
      </c>
      <c r="AO5" s="90">
        <f t="shared" si="1"/>
        <v>45990</v>
      </c>
      <c r="AP5" s="48">
        <f t="shared" si="1"/>
        <v>45991</v>
      </c>
      <c r="AQ5" s="48" t="str">
        <f t="shared" si="1"/>
        <v/>
      </c>
      <c r="AR5" s="168"/>
      <c r="AS5" s="168"/>
      <c r="AT5" s="168"/>
      <c r="AU5" s="49" t="s">
        <v>74</v>
      </c>
      <c r="AV5" s="50" t="s">
        <v>86</v>
      </c>
      <c r="AW5" s="185"/>
      <c r="AX5" s="119"/>
      <c r="AY5" s="204"/>
      <c r="AZ5" s="204"/>
      <c r="BA5" s="116"/>
    </row>
    <row r="6" spans="1:63" ht="28" hidden="1" customHeight="1" thickBot="1" x14ac:dyDescent="0.25">
      <c r="A6" s="51"/>
      <c r="B6" s="71" t="s">
        <v>8</v>
      </c>
      <c r="C6" s="214" t="s">
        <v>10</v>
      </c>
      <c r="D6" s="214"/>
      <c r="E6" s="52" t="s">
        <v>2</v>
      </c>
      <c r="F6" s="53" t="s">
        <v>3</v>
      </c>
      <c r="G6" s="53" t="s">
        <v>4</v>
      </c>
      <c r="H6" s="53" t="s">
        <v>5</v>
      </c>
      <c r="I6" s="53" t="s">
        <v>6</v>
      </c>
      <c r="J6" s="53" t="s">
        <v>7</v>
      </c>
      <c r="K6" s="54" t="s">
        <v>1</v>
      </c>
      <c r="L6" s="55" t="s">
        <v>14</v>
      </c>
      <c r="M6" s="56">
        <f>IF(M5="","",MOD(M5,7))</f>
        <v>0</v>
      </c>
      <c r="N6" s="56">
        <f t="shared" ref="N6:AQ6" si="2">IF(N5="","",MOD(N5,7))</f>
        <v>1</v>
      </c>
      <c r="O6" s="56">
        <f t="shared" si="2"/>
        <v>2</v>
      </c>
      <c r="P6" s="56">
        <f t="shared" si="2"/>
        <v>3</v>
      </c>
      <c r="Q6" s="56">
        <f t="shared" si="2"/>
        <v>4</v>
      </c>
      <c r="R6" s="56">
        <f t="shared" si="2"/>
        <v>5</v>
      </c>
      <c r="S6" s="56">
        <f t="shared" si="2"/>
        <v>6</v>
      </c>
      <c r="T6" s="56">
        <f t="shared" si="2"/>
        <v>0</v>
      </c>
      <c r="U6" s="56">
        <f t="shared" si="2"/>
        <v>1</v>
      </c>
      <c r="V6" s="56">
        <f t="shared" si="2"/>
        <v>2</v>
      </c>
      <c r="W6" s="56">
        <f t="shared" si="2"/>
        <v>3</v>
      </c>
      <c r="X6" s="56">
        <f t="shared" si="2"/>
        <v>4</v>
      </c>
      <c r="Y6" s="56">
        <f t="shared" si="2"/>
        <v>5</v>
      </c>
      <c r="Z6" s="56">
        <f t="shared" si="2"/>
        <v>6</v>
      </c>
      <c r="AA6" s="56">
        <f t="shared" si="2"/>
        <v>0</v>
      </c>
      <c r="AB6" s="56">
        <f t="shared" si="2"/>
        <v>1</v>
      </c>
      <c r="AC6" s="56">
        <f t="shared" si="2"/>
        <v>2</v>
      </c>
      <c r="AD6" s="56">
        <f t="shared" si="2"/>
        <v>3</v>
      </c>
      <c r="AE6" s="56">
        <f t="shared" si="2"/>
        <v>4</v>
      </c>
      <c r="AF6" s="56">
        <f t="shared" si="2"/>
        <v>5</v>
      </c>
      <c r="AG6" s="56">
        <f t="shared" si="2"/>
        <v>6</v>
      </c>
      <c r="AH6" s="56">
        <f t="shared" si="2"/>
        <v>0</v>
      </c>
      <c r="AI6" s="56">
        <f t="shared" si="2"/>
        <v>1</v>
      </c>
      <c r="AJ6" s="56">
        <f t="shared" si="2"/>
        <v>2</v>
      </c>
      <c r="AK6" s="56">
        <f t="shared" si="2"/>
        <v>3</v>
      </c>
      <c r="AL6" s="56">
        <f t="shared" si="2"/>
        <v>4</v>
      </c>
      <c r="AM6" s="56">
        <f t="shared" si="2"/>
        <v>5</v>
      </c>
      <c r="AN6" s="56">
        <f t="shared" si="2"/>
        <v>6</v>
      </c>
      <c r="AO6" s="91">
        <f t="shared" si="2"/>
        <v>0</v>
      </c>
      <c r="AP6" s="56">
        <f t="shared" si="2"/>
        <v>1</v>
      </c>
      <c r="AQ6" s="56" t="str">
        <f t="shared" si="2"/>
        <v/>
      </c>
      <c r="AR6" s="27"/>
      <c r="AS6" s="27"/>
      <c r="AT6" s="28"/>
      <c r="AU6" s="186"/>
      <c r="AV6" s="187"/>
      <c r="AW6" s="74"/>
      <c r="AX6" s="76"/>
      <c r="AY6" s="9"/>
      <c r="AZ6" s="9"/>
      <c r="BA6" s="77"/>
    </row>
    <row r="7" spans="1:63" ht="28" hidden="1" customHeight="1" thickBot="1" x14ac:dyDescent="0.25">
      <c r="A7" s="57"/>
      <c r="B7" s="72" t="s">
        <v>8</v>
      </c>
      <c r="C7" s="215" t="s">
        <v>10</v>
      </c>
      <c r="D7" s="215"/>
      <c r="E7" s="58" t="s">
        <v>2</v>
      </c>
      <c r="F7" s="59" t="s">
        <v>3</v>
      </c>
      <c r="G7" s="59" t="s">
        <v>4</v>
      </c>
      <c r="H7" s="59" t="s">
        <v>5</v>
      </c>
      <c r="I7" s="59" t="s">
        <v>6</v>
      </c>
      <c r="J7" s="59" t="s">
        <v>7</v>
      </c>
      <c r="K7" s="60" t="s">
        <v>1</v>
      </c>
      <c r="L7" s="61" t="s">
        <v>14</v>
      </c>
      <c r="M7" s="62" t="str">
        <f t="shared" ref="M7:AQ7" si="3">IF(M6=0,"土",IF(M6=1,"日",IF(M6=2,"月",IF(M6=3,"火",IF(M6=4,"水",IF(M6=5,"木",IF(M6=6,"金","")))))))</f>
        <v>土</v>
      </c>
      <c r="N7" s="62" t="str">
        <f t="shared" si="3"/>
        <v>日</v>
      </c>
      <c r="O7" s="62" t="str">
        <f t="shared" si="3"/>
        <v>月</v>
      </c>
      <c r="P7" s="62" t="str">
        <f t="shared" si="3"/>
        <v>火</v>
      </c>
      <c r="Q7" s="62" t="str">
        <f t="shared" si="3"/>
        <v>水</v>
      </c>
      <c r="R7" s="62" t="str">
        <f t="shared" si="3"/>
        <v>木</v>
      </c>
      <c r="S7" s="62" t="str">
        <f t="shared" si="3"/>
        <v>金</v>
      </c>
      <c r="T7" s="62" t="str">
        <f t="shared" si="3"/>
        <v>土</v>
      </c>
      <c r="U7" s="62" t="str">
        <f t="shared" si="3"/>
        <v>日</v>
      </c>
      <c r="V7" s="62" t="str">
        <f t="shared" si="3"/>
        <v>月</v>
      </c>
      <c r="W7" s="62" t="str">
        <f t="shared" si="3"/>
        <v>火</v>
      </c>
      <c r="X7" s="62" t="str">
        <f t="shared" si="3"/>
        <v>水</v>
      </c>
      <c r="Y7" s="62" t="str">
        <f t="shared" si="3"/>
        <v>木</v>
      </c>
      <c r="Z7" s="62" t="str">
        <f t="shared" si="3"/>
        <v>金</v>
      </c>
      <c r="AA7" s="62" t="str">
        <f t="shared" si="3"/>
        <v>土</v>
      </c>
      <c r="AB7" s="62" t="str">
        <f t="shared" si="3"/>
        <v>日</v>
      </c>
      <c r="AC7" s="62" t="str">
        <f t="shared" si="3"/>
        <v>月</v>
      </c>
      <c r="AD7" s="62" t="str">
        <f t="shared" si="3"/>
        <v>火</v>
      </c>
      <c r="AE7" s="62" t="str">
        <f t="shared" si="3"/>
        <v>水</v>
      </c>
      <c r="AF7" s="62" t="str">
        <f t="shared" si="3"/>
        <v>木</v>
      </c>
      <c r="AG7" s="62" t="str">
        <f t="shared" si="3"/>
        <v>金</v>
      </c>
      <c r="AH7" s="62" t="str">
        <f t="shared" si="3"/>
        <v>土</v>
      </c>
      <c r="AI7" s="62" t="str">
        <f t="shared" si="3"/>
        <v>日</v>
      </c>
      <c r="AJ7" s="62" t="str">
        <f t="shared" si="3"/>
        <v>月</v>
      </c>
      <c r="AK7" s="62" t="str">
        <f t="shared" si="3"/>
        <v>火</v>
      </c>
      <c r="AL7" s="62" t="str">
        <f t="shared" si="3"/>
        <v>水</v>
      </c>
      <c r="AM7" s="62" t="str">
        <f t="shared" si="3"/>
        <v>木</v>
      </c>
      <c r="AN7" s="62" t="str">
        <f t="shared" si="3"/>
        <v>金</v>
      </c>
      <c r="AO7" s="92" t="str">
        <f t="shared" si="3"/>
        <v>土</v>
      </c>
      <c r="AP7" s="62" t="str">
        <f t="shared" si="3"/>
        <v>日</v>
      </c>
      <c r="AQ7" s="62" t="str">
        <f t="shared" si="3"/>
        <v/>
      </c>
      <c r="AR7" s="29"/>
      <c r="AS7" s="29"/>
      <c r="AT7" s="30"/>
      <c r="AU7" s="188"/>
      <c r="AV7" s="189"/>
      <c r="AW7" s="75"/>
      <c r="AX7" s="76"/>
      <c r="AY7" s="9"/>
      <c r="AZ7" s="9"/>
      <c r="BA7" s="77"/>
    </row>
    <row r="8" spans="1:63" ht="28" customHeight="1" thickBot="1" x14ac:dyDescent="0.25">
      <c r="A8" s="133">
        <v>1</v>
      </c>
      <c r="B8" s="131" t="s">
        <v>103</v>
      </c>
      <c r="C8" s="207"/>
      <c r="D8" s="132"/>
      <c r="E8" s="3" t="s">
        <v>104</v>
      </c>
      <c r="F8" s="3" t="s">
        <v>104</v>
      </c>
      <c r="G8" s="3" t="s">
        <v>104</v>
      </c>
      <c r="H8" s="3" t="s">
        <v>104</v>
      </c>
      <c r="I8" s="3" t="s">
        <v>104</v>
      </c>
      <c r="J8" s="3" t="s">
        <v>104</v>
      </c>
      <c r="K8" s="3" t="s">
        <v>104</v>
      </c>
      <c r="L8" s="78">
        <f>IF(COUNTA(E8:K8)=0,"",COUNTA(E8:K8))</f>
        <v>7</v>
      </c>
      <c r="M8" s="63" t="str">
        <f t="shared" ref="M8:AQ8" si="4">IF(M$7="","",IF( HLOOKUP(M$7,$E$7:$K$35,2*$A8,FALSE)="","","○"))</f>
        <v>○</v>
      </c>
      <c r="N8" s="63" t="str">
        <f t="shared" si="4"/>
        <v>○</v>
      </c>
      <c r="O8" s="63" t="str">
        <f t="shared" si="4"/>
        <v>○</v>
      </c>
      <c r="P8" s="63" t="str">
        <f t="shared" si="4"/>
        <v>○</v>
      </c>
      <c r="Q8" s="63" t="str">
        <f t="shared" si="4"/>
        <v>○</v>
      </c>
      <c r="R8" s="63" t="str">
        <f t="shared" si="4"/>
        <v>○</v>
      </c>
      <c r="S8" s="63" t="str">
        <f t="shared" si="4"/>
        <v>○</v>
      </c>
      <c r="T8" s="73" t="str">
        <f t="shared" si="4"/>
        <v>○</v>
      </c>
      <c r="U8" s="73" t="str">
        <f t="shared" si="4"/>
        <v>○</v>
      </c>
      <c r="V8" s="73" t="str">
        <f t="shared" si="4"/>
        <v>○</v>
      </c>
      <c r="W8" s="73" t="str">
        <f t="shared" si="4"/>
        <v>○</v>
      </c>
      <c r="X8" s="73" t="str">
        <f t="shared" si="4"/>
        <v>○</v>
      </c>
      <c r="Y8" s="73" t="str">
        <f t="shared" si="4"/>
        <v>○</v>
      </c>
      <c r="Z8" s="73" t="str">
        <f t="shared" si="4"/>
        <v>○</v>
      </c>
      <c r="AA8" s="63" t="str">
        <f t="shared" si="4"/>
        <v>○</v>
      </c>
      <c r="AB8" s="63" t="str">
        <f t="shared" si="4"/>
        <v>○</v>
      </c>
      <c r="AC8" s="63" t="str">
        <f t="shared" si="4"/>
        <v>○</v>
      </c>
      <c r="AD8" s="63" t="str">
        <f t="shared" si="4"/>
        <v>○</v>
      </c>
      <c r="AE8" s="63" t="str">
        <f t="shared" si="4"/>
        <v>○</v>
      </c>
      <c r="AF8" s="63" t="str">
        <f t="shared" si="4"/>
        <v>○</v>
      </c>
      <c r="AG8" s="63" t="str">
        <f t="shared" si="4"/>
        <v>○</v>
      </c>
      <c r="AH8" s="73" t="str">
        <f t="shared" si="4"/>
        <v>○</v>
      </c>
      <c r="AI8" s="73" t="str">
        <f t="shared" si="4"/>
        <v>○</v>
      </c>
      <c r="AJ8" s="73" t="str">
        <f t="shared" si="4"/>
        <v>○</v>
      </c>
      <c r="AK8" s="73" t="str">
        <f t="shared" si="4"/>
        <v>○</v>
      </c>
      <c r="AL8" s="73" t="str">
        <f t="shared" si="4"/>
        <v>○</v>
      </c>
      <c r="AM8" s="73" t="str">
        <f t="shared" si="4"/>
        <v>○</v>
      </c>
      <c r="AN8" s="73" t="str">
        <f t="shared" si="4"/>
        <v>○</v>
      </c>
      <c r="AO8" s="63" t="str">
        <f t="shared" si="4"/>
        <v>○</v>
      </c>
      <c r="AP8" s="63" t="str">
        <f t="shared" si="4"/>
        <v>○</v>
      </c>
      <c r="AQ8" s="63" t="str">
        <f t="shared" si="4"/>
        <v/>
      </c>
      <c r="AR8" s="154">
        <f>COUNTA(M9:AQ9)</f>
        <v>21</v>
      </c>
      <c r="AS8" s="154">
        <f>COUNTIF(M9:AQ9,"/")*$BG$9</f>
        <v>7350</v>
      </c>
      <c r="AT8" s="156">
        <f>AR8*AT$2</f>
        <v>630</v>
      </c>
      <c r="AU8" s="164" t="s">
        <v>105</v>
      </c>
      <c r="AV8" s="158" t="s">
        <v>106</v>
      </c>
      <c r="AW8" s="152">
        <f>AS8+AT8</f>
        <v>7980</v>
      </c>
      <c r="AX8" s="206">
        <f>AR8</f>
        <v>21</v>
      </c>
      <c r="AY8" s="205">
        <f>AS8</f>
        <v>7350</v>
      </c>
      <c r="AZ8" s="205">
        <f>AT8</f>
        <v>630</v>
      </c>
      <c r="BA8" s="128">
        <f>AY8+AZ8</f>
        <v>7980</v>
      </c>
      <c r="BC8" s="66" t="s">
        <v>84</v>
      </c>
      <c r="BD8" s="66" t="s">
        <v>83</v>
      </c>
      <c r="BE8" s="66" t="s">
        <v>56</v>
      </c>
      <c r="BF8" s="66" t="s">
        <v>82</v>
      </c>
      <c r="BG8" s="66" t="s">
        <v>40</v>
      </c>
      <c r="BH8" s="66" t="s">
        <v>39</v>
      </c>
      <c r="BK8" s="22" t="s">
        <v>72</v>
      </c>
    </row>
    <row r="9" spans="1:63" ht="28" customHeight="1" thickBot="1" x14ac:dyDescent="0.25">
      <c r="A9" s="134"/>
      <c r="B9" s="68">
        <v>18388</v>
      </c>
      <c r="C9" s="208">
        <f ca="1">IF(B9="","",DATEDIF(B9,$BG$32,"y"))</f>
        <v>75</v>
      </c>
      <c r="D9" s="209"/>
      <c r="E9" s="210" t="s">
        <v>78</v>
      </c>
      <c r="F9" s="211"/>
      <c r="G9" s="211"/>
      <c r="H9" s="146">
        <v>45435</v>
      </c>
      <c r="I9" s="147"/>
      <c r="J9" s="147"/>
      <c r="K9" s="147"/>
      <c r="L9" s="148"/>
      <c r="M9" s="7" t="s">
        <v>107</v>
      </c>
      <c r="N9" s="7" t="s">
        <v>107</v>
      </c>
      <c r="O9" s="7" t="s">
        <v>107</v>
      </c>
      <c r="P9" s="7" t="s">
        <v>107</v>
      </c>
      <c r="Q9" s="7" t="s">
        <v>107</v>
      </c>
      <c r="R9" s="7" t="s">
        <v>107</v>
      </c>
      <c r="S9" s="7" t="s">
        <v>107</v>
      </c>
      <c r="T9" s="7" t="s">
        <v>107</v>
      </c>
      <c r="U9" s="7" t="s">
        <v>107</v>
      </c>
      <c r="V9" s="7" t="s">
        <v>107</v>
      </c>
      <c r="W9" s="7" t="s">
        <v>107</v>
      </c>
      <c r="X9" s="7" t="s">
        <v>107</v>
      </c>
      <c r="Y9" s="7" t="s">
        <v>107</v>
      </c>
      <c r="Z9" s="7" t="s">
        <v>107</v>
      </c>
      <c r="AA9" s="7" t="s">
        <v>107</v>
      </c>
      <c r="AB9" s="7" t="s">
        <v>107</v>
      </c>
      <c r="AC9" s="7" t="s">
        <v>107</v>
      </c>
      <c r="AD9" s="7" t="s">
        <v>107</v>
      </c>
      <c r="AE9" s="7" t="s">
        <v>107</v>
      </c>
      <c r="AF9" s="7" t="s">
        <v>107</v>
      </c>
      <c r="AG9" s="7" t="s">
        <v>107</v>
      </c>
      <c r="AH9" s="7"/>
      <c r="AI9" s="7"/>
      <c r="AJ9" s="7"/>
      <c r="AK9" s="7"/>
      <c r="AL9" s="7"/>
      <c r="AM9" s="7"/>
      <c r="AN9" s="7"/>
      <c r="AO9" s="7"/>
      <c r="AP9" s="7"/>
      <c r="AQ9" s="7"/>
      <c r="AR9" s="155"/>
      <c r="AS9" s="155"/>
      <c r="AT9" s="157"/>
      <c r="AU9" s="165"/>
      <c r="AV9" s="159"/>
      <c r="AW9" s="153"/>
      <c r="AX9" s="119"/>
      <c r="AY9" s="124"/>
      <c r="AZ9" s="124"/>
      <c r="BA9" s="116"/>
      <c r="BC9" s="65" t="str">
        <f>IF(BG9=350,"/","ER")</f>
        <v>/</v>
      </c>
      <c r="BD9" s="65" t="s">
        <v>23</v>
      </c>
      <c r="BE9" s="20" t="s">
        <v>85</v>
      </c>
      <c r="BF9" s="6">
        <v>700</v>
      </c>
      <c r="BG9" s="21">
        <f t="array" ref="BG9">_xlfn.IFS(BF9="","",BF9&gt;=700,350,BF9&lt;700,BF9-350)</f>
        <v>350</v>
      </c>
      <c r="BH9" s="21" cm="1">
        <f t="array" ref="BH9">_xlfn.IFS(BF9="","",BF9&gt;700,BF9-350,BF9&lt;=700,350)</f>
        <v>350</v>
      </c>
      <c r="BK9" s="23" t="s">
        <v>49</v>
      </c>
    </row>
    <row r="10" spans="1:63" ht="28" customHeight="1" thickBot="1" x14ac:dyDescent="0.25">
      <c r="A10" s="213">
        <v>2</v>
      </c>
      <c r="B10" s="131" t="s">
        <v>108</v>
      </c>
      <c r="C10" s="207"/>
      <c r="D10" s="132"/>
      <c r="E10" s="3" t="s">
        <v>104</v>
      </c>
      <c r="F10" s="3" t="s">
        <v>104</v>
      </c>
      <c r="G10" s="3" t="s">
        <v>104</v>
      </c>
      <c r="H10" s="3" t="s">
        <v>104</v>
      </c>
      <c r="I10" s="3" t="s">
        <v>104</v>
      </c>
      <c r="J10" s="3" t="s">
        <v>104</v>
      </c>
      <c r="K10" s="3" t="s">
        <v>104</v>
      </c>
      <c r="L10" s="78">
        <f>IF(COUNTA(E10:K10)=0,"",COUNTA(E10:K10))</f>
        <v>7</v>
      </c>
      <c r="M10" s="63" t="str">
        <f t="shared" ref="M10:AQ10" si="5">IF(M$7="","",IF( HLOOKUP(M$7,$E$7:$K$35,2*$A10,FALSE)="","","○"))</f>
        <v>○</v>
      </c>
      <c r="N10" s="63" t="str">
        <f t="shared" si="5"/>
        <v>○</v>
      </c>
      <c r="O10" s="63" t="str">
        <f t="shared" si="5"/>
        <v>○</v>
      </c>
      <c r="P10" s="63" t="str">
        <f t="shared" si="5"/>
        <v>○</v>
      </c>
      <c r="Q10" s="63" t="str">
        <f t="shared" si="5"/>
        <v>○</v>
      </c>
      <c r="R10" s="63" t="str">
        <f t="shared" si="5"/>
        <v>○</v>
      </c>
      <c r="S10" s="63" t="str">
        <f t="shared" si="5"/>
        <v>○</v>
      </c>
      <c r="T10" s="73" t="str">
        <f t="shared" si="5"/>
        <v>○</v>
      </c>
      <c r="U10" s="73" t="str">
        <f t="shared" si="5"/>
        <v>○</v>
      </c>
      <c r="V10" s="73" t="str">
        <f t="shared" si="5"/>
        <v>○</v>
      </c>
      <c r="W10" s="73" t="str">
        <f t="shared" si="5"/>
        <v>○</v>
      </c>
      <c r="X10" s="73" t="str">
        <f t="shared" si="5"/>
        <v>○</v>
      </c>
      <c r="Y10" s="73" t="str">
        <f t="shared" si="5"/>
        <v>○</v>
      </c>
      <c r="Z10" s="73" t="str">
        <f t="shared" si="5"/>
        <v>○</v>
      </c>
      <c r="AA10" s="63" t="str">
        <f t="shared" si="5"/>
        <v>○</v>
      </c>
      <c r="AB10" s="63" t="str">
        <f t="shared" si="5"/>
        <v>○</v>
      </c>
      <c r="AC10" s="63" t="str">
        <f t="shared" si="5"/>
        <v>○</v>
      </c>
      <c r="AD10" s="63" t="str">
        <f t="shared" si="5"/>
        <v>○</v>
      </c>
      <c r="AE10" s="63" t="str">
        <f t="shared" si="5"/>
        <v>○</v>
      </c>
      <c r="AF10" s="63" t="str">
        <f t="shared" si="5"/>
        <v>○</v>
      </c>
      <c r="AG10" s="63" t="str">
        <f t="shared" si="5"/>
        <v>○</v>
      </c>
      <c r="AH10" s="73" t="str">
        <f t="shared" si="5"/>
        <v>○</v>
      </c>
      <c r="AI10" s="73" t="str">
        <f t="shared" si="5"/>
        <v>○</v>
      </c>
      <c r="AJ10" s="73" t="str">
        <f t="shared" si="5"/>
        <v>○</v>
      </c>
      <c r="AK10" s="73" t="str">
        <f t="shared" si="5"/>
        <v>○</v>
      </c>
      <c r="AL10" s="73" t="str">
        <f t="shared" si="5"/>
        <v>○</v>
      </c>
      <c r="AM10" s="73" t="str">
        <f t="shared" si="5"/>
        <v>○</v>
      </c>
      <c r="AN10" s="73" t="str">
        <f t="shared" si="5"/>
        <v>○</v>
      </c>
      <c r="AO10" s="63" t="str">
        <f t="shared" si="5"/>
        <v>○</v>
      </c>
      <c r="AP10" s="63" t="str">
        <f t="shared" si="5"/>
        <v>○</v>
      </c>
      <c r="AQ10" s="63" t="str">
        <f t="shared" si="5"/>
        <v/>
      </c>
      <c r="AR10" s="154">
        <f>COUNTA(M11:AQ11)</f>
        <v>30</v>
      </c>
      <c r="AS10" s="154">
        <f t="shared" ref="AS10" si="6">COUNTIF(M11:AQ11,"/")*$BG$9</f>
        <v>10500</v>
      </c>
      <c r="AT10" s="156">
        <f>AR10*AT$2</f>
        <v>900</v>
      </c>
      <c r="AU10" s="164" t="s">
        <v>105</v>
      </c>
      <c r="AV10" s="158"/>
      <c r="AW10" s="152">
        <f t="shared" ref="AW10" si="7">AS10+AT10</f>
        <v>11400</v>
      </c>
      <c r="AX10" s="122">
        <f>AX8+AR10</f>
        <v>51</v>
      </c>
      <c r="AY10" s="123">
        <f>AY8+AS10</f>
        <v>17850</v>
      </c>
      <c r="AZ10" s="123">
        <f>AZ8+AT10</f>
        <v>1530</v>
      </c>
      <c r="BA10" s="115">
        <f>BA8+AW10</f>
        <v>19380</v>
      </c>
      <c r="BC10" s="65" t="str">
        <f t="shared" ref="BC10:BC28" si="8">IF(BG10=350,"/","ER")</f>
        <v>/</v>
      </c>
      <c r="BD10" s="65" t="s">
        <v>24</v>
      </c>
      <c r="BE10" s="20" t="s">
        <v>85</v>
      </c>
      <c r="BF10" s="6">
        <v>700</v>
      </c>
      <c r="BG10" s="21" cm="1">
        <f t="array" ref="BG10">_xlfn.IFS(BF10="","",BF10&gt;=700,350,BF10&lt;700,BF10-350)</f>
        <v>350</v>
      </c>
      <c r="BH10" s="21">
        <f t="array" ref="BH10">_xlfn.IFS(BF10="","",BF10&gt;700,BF10-350,BF10&lt;=700,350)</f>
        <v>350</v>
      </c>
      <c r="BK10" s="24" t="s">
        <v>50</v>
      </c>
    </row>
    <row r="11" spans="1:63" ht="28" customHeight="1" thickBot="1" x14ac:dyDescent="0.25">
      <c r="A11" s="213"/>
      <c r="B11" s="68">
        <v>18388</v>
      </c>
      <c r="C11" s="208">
        <f ca="1">IF(B11="","",DATEDIF(B11,$BG$32,"y"))</f>
        <v>75</v>
      </c>
      <c r="D11" s="209"/>
      <c r="E11" s="210" t="s">
        <v>78</v>
      </c>
      <c r="F11" s="211"/>
      <c r="G11" s="211"/>
      <c r="H11" s="146">
        <v>45435</v>
      </c>
      <c r="I11" s="147"/>
      <c r="J11" s="147"/>
      <c r="K11" s="147"/>
      <c r="L11" s="148"/>
      <c r="M11" s="7" t="s">
        <v>107</v>
      </c>
      <c r="N11" s="7" t="s">
        <v>107</v>
      </c>
      <c r="O11" s="7" t="s">
        <v>107</v>
      </c>
      <c r="P11" s="7" t="s">
        <v>107</v>
      </c>
      <c r="Q11" s="7" t="s">
        <v>107</v>
      </c>
      <c r="R11" s="7" t="s">
        <v>107</v>
      </c>
      <c r="S11" s="7" t="s">
        <v>107</v>
      </c>
      <c r="T11" s="7" t="s">
        <v>107</v>
      </c>
      <c r="U11" s="7" t="s">
        <v>107</v>
      </c>
      <c r="V11" s="7" t="s">
        <v>107</v>
      </c>
      <c r="W11" s="7" t="s">
        <v>107</v>
      </c>
      <c r="X11" s="7" t="s">
        <v>107</v>
      </c>
      <c r="Y11" s="7" t="s">
        <v>107</v>
      </c>
      <c r="Z11" s="7" t="s">
        <v>107</v>
      </c>
      <c r="AA11" s="7" t="s">
        <v>107</v>
      </c>
      <c r="AB11" s="7" t="s">
        <v>107</v>
      </c>
      <c r="AC11" s="7" t="s">
        <v>107</v>
      </c>
      <c r="AD11" s="7" t="s">
        <v>107</v>
      </c>
      <c r="AE11" s="7" t="s">
        <v>107</v>
      </c>
      <c r="AF11" s="7" t="s">
        <v>107</v>
      </c>
      <c r="AG11" s="7" t="s">
        <v>107</v>
      </c>
      <c r="AH11" s="7" t="s">
        <v>107</v>
      </c>
      <c r="AI11" s="7" t="s">
        <v>107</v>
      </c>
      <c r="AJ11" s="7" t="s">
        <v>107</v>
      </c>
      <c r="AK11" s="7" t="s">
        <v>107</v>
      </c>
      <c r="AL11" s="7" t="s">
        <v>107</v>
      </c>
      <c r="AM11" s="7" t="s">
        <v>107</v>
      </c>
      <c r="AN11" s="7" t="s">
        <v>107</v>
      </c>
      <c r="AO11" s="7" t="s">
        <v>107</v>
      </c>
      <c r="AP11" s="7" t="s">
        <v>107</v>
      </c>
      <c r="AQ11" s="7"/>
      <c r="AR11" s="155"/>
      <c r="AS11" s="155"/>
      <c r="AT11" s="157"/>
      <c r="AU11" s="165"/>
      <c r="AV11" s="159"/>
      <c r="AW11" s="153"/>
      <c r="AX11" s="119"/>
      <c r="AY11" s="124"/>
      <c r="AZ11" s="124"/>
      <c r="BA11" s="116"/>
      <c r="BB11" s="37"/>
      <c r="BC11" s="65" t="str">
        <f t="shared" si="8"/>
        <v>/</v>
      </c>
      <c r="BD11" s="65" t="s">
        <v>25</v>
      </c>
      <c r="BE11" s="20" t="s">
        <v>85</v>
      </c>
      <c r="BF11" s="6">
        <v>700</v>
      </c>
      <c r="BG11" s="21" cm="1">
        <f t="array" ref="BG11">_xlfn.IFS(BF11="","",BF11&gt;=700,350,BF11&lt;700,BF11-350)</f>
        <v>350</v>
      </c>
      <c r="BH11" s="21">
        <f t="array" ref="BH11">_xlfn.IFS(BF11="","",BF11&gt;700,BF11-350,BF11&lt;=700,350)</f>
        <v>350</v>
      </c>
      <c r="BK11" s="24" t="s">
        <v>91</v>
      </c>
    </row>
    <row r="12" spans="1:63" ht="28" customHeight="1" x14ac:dyDescent="0.2">
      <c r="A12" s="133">
        <v>3</v>
      </c>
      <c r="B12" s="131" t="s">
        <v>109</v>
      </c>
      <c r="C12" s="207"/>
      <c r="D12" s="132"/>
      <c r="E12" s="3" t="s">
        <v>104</v>
      </c>
      <c r="F12" s="3" t="s">
        <v>104</v>
      </c>
      <c r="G12" s="3" t="s">
        <v>104</v>
      </c>
      <c r="H12" s="3" t="s">
        <v>104</v>
      </c>
      <c r="I12" s="3" t="s">
        <v>104</v>
      </c>
      <c r="J12" s="3" t="s">
        <v>104</v>
      </c>
      <c r="K12" s="3" t="s">
        <v>104</v>
      </c>
      <c r="L12" s="78">
        <f>IF(COUNTA(E12:K12)=0,"",COUNTA(E12:K12))</f>
        <v>7</v>
      </c>
      <c r="M12" s="63" t="str">
        <f t="shared" ref="M12:AQ12" si="9">IF(M$7="","",IF( HLOOKUP(M$7,$E$7:$K$35,2*$A12,FALSE)="","","○"))</f>
        <v>○</v>
      </c>
      <c r="N12" s="63" t="str">
        <f t="shared" si="9"/>
        <v>○</v>
      </c>
      <c r="O12" s="63" t="str">
        <f t="shared" si="9"/>
        <v>○</v>
      </c>
      <c r="P12" s="63" t="str">
        <f t="shared" si="9"/>
        <v>○</v>
      </c>
      <c r="Q12" s="63" t="str">
        <f t="shared" si="9"/>
        <v>○</v>
      </c>
      <c r="R12" s="63" t="str">
        <f t="shared" si="9"/>
        <v>○</v>
      </c>
      <c r="S12" s="63" t="str">
        <f t="shared" si="9"/>
        <v>○</v>
      </c>
      <c r="T12" s="73" t="str">
        <f t="shared" si="9"/>
        <v>○</v>
      </c>
      <c r="U12" s="73" t="str">
        <f t="shared" si="9"/>
        <v>○</v>
      </c>
      <c r="V12" s="73" t="str">
        <f t="shared" si="9"/>
        <v>○</v>
      </c>
      <c r="W12" s="73" t="str">
        <f t="shared" si="9"/>
        <v>○</v>
      </c>
      <c r="X12" s="73" t="str">
        <f t="shared" si="9"/>
        <v>○</v>
      </c>
      <c r="Y12" s="73" t="str">
        <f t="shared" si="9"/>
        <v>○</v>
      </c>
      <c r="Z12" s="73" t="str">
        <f t="shared" si="9"/>
        <v>○</v>
      </c>
      <c r="AA12" s="63" t="str">
        <f t="shared" si="9"/>
        <v>○</v>
      </c>
      <c r="AB12" s="63" t="str">
        <f t="shared" si="9"/>
        <v>○</v>
      </c>
      <c r="AC12" s="63" t="str">
        <f t="shared" si="9"/>
        <v>○</v>
      </c>
      <c r="AD12" s="63" t="str">
        <f t="shared" si="9"/>
        <v>○</v>
      </c>
      <c r="AE12" s="63" t="str">
        <f t="shared" si="9"/>
        <v>○</v>
      </c>
      <c r="AF12" s="63" t="str">
        <f t="shared" si="9"/>
        <v>○</v>
      </c>
      <c r="AG12" s="63" t="str">
        <f t="shared" si="9"/>
        <v>○</v>
      </c>
      <c r="AH12" s="73" t="str">
        <f t="shared" si="9"/>
        <v>○</v>
      </c>
      <c r="AI12" s="73" t="str">
        <f t="shared" si="9"/>
        <v>○</v>
      </c>
      <c r="AJ12" s="73" t="str">
        <f t="shared" si="9"/>
        <v>○</v>
      </c>
      <c r="AK12" s="73" t="str">
        <f t="shared" si="9"/>
        <v>○</v>
      </c>
      <c r="AL12" s="73" t="str">
        <f t="shared" si="9"/>
        <v>○</v>
      </c>
      <c r="AM12" s="73" t="str">
        <f t="shared" si="9"/>
        <v>○</v>
      </c>
      <c r="AN12" s="73" t="str">
        <f t="shared" si="9"/>
        <v>○</v>
      </c>
      <c r="AO12" s="63" t="str">
        <f t="shared" si="9"/>
        <v>○</v>
      </c>
      <c r="AP12" s="63" t="str">
        <f t="shared" si="9"/>
        <v>○</v>
      </c>
      <c r="AQ12" s="63" t="str">
        <f t="shared" si="9"/>
        <v/>
      </c>
      <c r="AR12" s="154">
        <f>COUNTA(M13:AQ13)</f>
        <v>30</v>
      </c>
      <c r="AS12" s="154">
        <f t="shared" ref="AS12" si="10">COUNTIF(M13:AQ13,"/")*$BG$9</f>
        <v>10500</v>
      </c>
      <c r="AT12" s="156">
        <f t="shared" ref="AT12" si="11">AR12*AT$2</f>
        <v>900</v>
      </c>
      <c r="AU12" s="164" t="s">
        <v>105</v>
      </c>
      <c r="AV12" s="158"/>
      <c r="AW12" s="152">
        <f>AS12+AT12</f>
        <v>11400</v>
      </c>
      <c r="AX12" s="122">
        <f t="shared" ref="AX12:AZ12" si="12">AX10+AR12</f>
        <v>81</v>
      </c>
      <c r="AY12" s="123">
        <f t="shared" si="12"/>
        <v>28350</v>
      </c>
      <c r="AZ12" s="123">
        <f t="shared" si="12"/>
        <v>2430</v>
      </c>
      <c r="BA12" s="115">
        <f t="shared" ref="BA12" si="13">BA10+AW12</f>
        <v>30780</v>
      </c>
      <c r="BB12" s="37"/>
      <c r="BC12" s="65" t="str">
        <f t="shared" si="8"/>
        <v>/</v>
      </c>
      <c r="BD12" s="65" t="s">
        <v>26</v>
      </c>
      <c r="BE12" s="20" t="s">
        <v>85</v>
      </c>
      <c r="BF12" s="6">
        <v>900</v>
      </c>
      <c r="BG12" s="21">
        <f t="array" ref="BG12">_xlfn.IFS(BF12="","",BF12&gt;=700,350,BF12&lt;700,BF12-350)</f>
        <v>350</v>
      </c>
      <c r="BH12" s="21">
        <f t="array" ref="BH12">_xlfn.IFS(BF12="","",BF12&gt;700,BF12-350,BF12&lt;=700,350)</f>
        <v>550</v>
      </c>
      <c r="BK12" s="24" t="s">
        <v>44</v>
      </c>
    </row>
    <row r="13" spans="1:63" ht="28" customHeight="1" thickBot="1" x14ac:dyDescent="0.25">
      <c r="A13" s="134"/>
      <c r="B13" s="68">
        <v>18388</v>
      </c>
      <c r="C13" s="208">
        <f ca="1">IF(B13="","",DATEDIF(B13,$BG$32,"y"))</f>
        <v>75</v>
      </c>
      <c r="D13" s="209"/>
      <c r="E13" s="210" t="s">
        <v>78</v>
      </c>
      <c r="F13" s="211"/>
      <c r="G13" s="211"/>
      <c r="H13" s="146">
        <v>45435</v>
      </c>
      <c r="I13" s="147"/>
      <c r="J13" s="147"/>
      <c r="K13" s="147"/>
      <c r="L13" s="148"/>
      <c r="M13" s="7" t="s">
        <v>107</v>
      </c>
      <c r="N13" s="7" t="s">
        <v>107</v>
      </c>
      <c r="O13" s="7" t="s">
        <v>107</v>
      </c>
      <c r="P13" s="7" t="s">
        <v>107</v>
      </c>
      <c r="Q13" s="7" t="s">
        <v>107</v>
      </c>
      <c r="R13" s="7" t="s">
        <v>107</v>
      </c>
      <c r="S13" s="7" t="s">
        <v>107</v>
      </c>
      <c r="T13" s="7" t="s">
        <v>107</v>
      </c>
      <c r="U13" s="7" t="s">
        <v>107</v>
      </c>
      <c r="V13" s="7" t="s">
        <v>107</v>
      </c>
      <c r="W13" s="7" t="s">
        <v>107</v>
      </c>
      <c r="X13" s="7" t="s">
        <v>107</v>
      </c>
      <c r="Y13" s="7" t="s">
        <v>107</v>
      </c>
      <c r="Z13" s="7" t="s">
        <v>107</v>
      </c>
      <c r="AA13" s="7" t="s">
        <v>107</v>
      </c>
      <c r="AB13" s="7" t="s">
        <v>107</v>
      </c>
      <c r="AC13" s="7" t="s">
        <v>107</v>
      </c>
      <c r="AD13" s="7" t="s">
        <v>107</v>
      </c>
      <c r="AE13" s="7" t="s">
        <v>107</v>
      </c>
      <c r="AF13" s="7" t="s">
        <v>107</v>
      </c>
      <c r="AG13" s="7" t="s">
        <v>107</v>
      </c>
      <c r="AH13" s="7" t="s">
        <v>107</v>
      </c>
      <c r="AI13" s="7" t="s">
        <v>107</v>
      </c>
      <c r="AJ13" s="7" t="s">
        <v>107</v>
      </c>
      <c r="AK13" s="7" t="s">
        <v>107</v>
      </c>
      <c r="AL13" s="7" t="s">
        <v>107</v>
      </c>
      <c r="AM13" s="7" t="s">
        <v>107</v>
      </c>
      <c r="AN13" s="7" t="s">
        <v>107</v>
      </c>
      <c r="AO13" s="7" t="s">
        <v>107</v>
      </c>
      <c r="AP13" s="7" t="s">
        <v>107</v>
      </c>
      <c r="AQ13" s="7"/>
      <c r="AR13" s="155"/>
      <c r="AS13" s="155"/>
      <c r="AT13" s="157"/>
      <c r="AU13" s="165"/>
      <c r="AV13" s="159"/>
      <c r="AW13" s="153"/>
      <c r="AX13" s="119"/>
      <c r="AY13" s="124"/>
      <c r="AZ13" s="124"/>
      <c r="BA13" s="116"/>
      <c r="BC13" s="65" t="str">
        <f t="shared" si="8"/>
        <v>/</v>
      </c>
      <c r="BD13" s="65" t="s">
        <v>27</v>
      </c>
      <c r="BE13" s="20" t="s">
        <v>85</v>
      </c>
      <c r="BF13" s="6">
        <v>1000</v>
      </c>
      <c r="BG13" s="21">
        <f t="array" ref="BG13">_xlfn.IFS(BF13="","",BF13&gt;=700,350,BF13&lt;700,BF13-350)</f>
        <v>350</v>
      </c>
      <c r="BH13" s="21">
        <f t="array" ref="BH13">_xlfn.IFS(BF13="","",BF13&gt;700,BF13-350,BF13&lt;=700,350)</f>
        <v>650</v>
      </c>
      <c r="BK13" s="24" t="s">
        <v>92</v>
      </c>
    </row>
    <row r="14" spans="1:63" ht="28" customHeight="1" thickBot="1" x14ac:dyDescent="0.25">
      <c r="A14" s="213">
        <v>4</v>
      </c>
      <c r="B14" s="131" t="s">
        <v>110</v>
      </c>
      <c r="C14" s="207"/>
      <c r="D14" s="132"/>
      <c r="E14" s="3" t="s">
        <v>104</v>
      </c>
      <c r="F14" s="3"/>
      <c r="G14" s="3" t="s">
        <v>104</v>
      </c>
      <c r="H14" s="3"/>
      <c r="I14" s="3" t="s">
        <v>104</v>
      </c>
      <c r="J14" s="3"/>
      <c r="K14" s="3"/>
      <c r="L14" s="78">
        <f>IF(COUNTA(E14:K14)=0,"",COUNTA(E14:K14))</f>
        <v>3</v>
      </c>
      <c r="M14" s="63" t="str">
        <f t="shared" ref="M14:AQ14" si="14">IF(M$7="","",IF( HLOOKUP(M$7,$E$7:$K$35,2*$A14,FALSE)="","","○"))</f>
        <v/>
      </c>
      <c r="N14" s="63" t="str">
        <f t="shared" si="14"/>
        <v/>
      </c>
      <c r="O14" s="63" t="str">
        <f t="shared" si="14"/>
        <v>○</v>
      </c>
      <c r="P14" s="63" t="str">
        <f t="shared" si="14"/>
        <v/>
      </c>
      <c r="Q14" s="63" t="str">
        <f t="shared" si="14"/>
        <v>○</v>
      </c>
      <c r="R14" s="63" t="str">
        <f t="shared" si="14"/>
        <v/>
      </c>
      <c r="S14" s="63" t="str">
        <f t="shared" si="14"/>
        <v>○</v>
      </c>
      <c r="T14" s="73" t="str">
        <f t="shared" si="14"/>
        <v/>
      </c>
      <c r="U14" s="73" t="str">
        <f t="shared" si="14"/>
        <v/>
      </c>
      <c r="V14" s="73" t="str">
        <f t="shared" si="14"/>
        <v>○</v>
      </c>
      <c r="W14" s="73" t="str">
        <f t="shared" si="14"/>
        <v/>
      </c>
      <c r="X14" s="73" t="str">
        <f t="shared" si="14"/>
        <v>○</v>
      </c>
      <c r="Y14" s="73" t="str">
        <f t="shared" si="14"/>
        <v/>
      </c>
      <c r="Z14" s="73" t="str">
        <f t="shared" si="14"/>
        <v>○</v>
      </c>
      <c r="AA14" s="63" t="str">
        <f t="shared" si="14"/>
        <v/>
      </c>
      <c r="AB14" s="63" t="str">
        <f t="shared" si="14"/>
        <v/>
      </c>
      <c r="AC14" s="63" t="str">
        <f t="shared" si="14"/>
        <v>○</v>
      </c>
      <c r="AD14" s="63" t="str">
        <f t="shared" si="14"/>
        <v/>
      </c>
      <c r="AE14" s="63" t="str">
        <f t="shared" si="14"/>
        <v>○</v>
      </c>
      <c r="AF14" s="63" t="str">
        <f t="shared" si="14"/>
        <v/>
      </c>
      <c r="AG14" s="63" t="str">
        <f t="shared" si="14"/>
        <v>○</v>
      </c>
      <c r="AH14" s="73" t="str">
        <f t="shared" si="14"/>
        <v/>
      </c>
      <c r="AI14" s="73" t="str">
        <f t="shared" si="14"/>
        <v/>
      </c>
      <c r="AJ14" s="73" t="str">
        <f t="shared" si="14"/>
        <v>○</v>
      </c>
      <c r="AK14" s="73" t="str">
        <f t="shared" si="14"/>
        <v/>
      </c>
      <c r="AL14" s="73" t="str">
        <f t="shared" si="14"/>
        <v>○</v>
      </c>
      <c r="AM14" s="73" t="str">
        <f t="shared" si="14"/>
        <v/>
      </c>
      <c r="AN14" s="73" t="str">
        <f t="shared" si="14"/>
        <v>○</v>
      </c>
      <c r="AO14" s="63" t="str">
        <f t="shared" si="14"/>
        <v/>
      </c>
      <c r="AP14" s="63" t="str">
        <f t="shared" si="14"/>
        <v/>
      </c>
      <c r="AQ14" s="63" t="str">
        <f t="shared" si="14"/>
        <v/>
      </c>
      <c r="AR14" s="154">
        <f>COUNTA(M15:AQ15)</f>
        <v>12</v>
      </c>
      <c r="AS14" s="154">
        <f t="shared" ref="AS14" si="15">COUNTIF(M15:AQ15,"/")*$BG$9</f>
        <v>4200</v>
      </c>
      <c r="AT14" s="156">
        <f t="shared" ref="AT14" si="16">AR14*AT$2</f>
        <v>360</v>
      </c>
      <c r="AU14" s="164" t="s">
        <v>105</v>
      </c>
      <c r="AV14" s="158"/>
      <c r="AW14" s="152">
        <f t="shared" ref="AW14" si="17">AS14+AT14</f>
        <v>4560</v>
      </c>
      <c r="AX14" s="122">
        <f t="shared" ref="AX14:AZ14" si="18">AX12+AR14</f>
        <v>93</v>
      </c>
      <c r="AY14" s="123">
        <f t="shared" si="18"/>
        <v>32550</v>
      </c>
      <c r="AZ14" s="123">
        <f t="shared" si="18"/>
        <v>2790</v>
      </c>
      <c r="BA14" s="115">
        <f t="shared" ref="BA14" si="19">BA12+AW14</f>
        <v>35340</v>
      </c>
      <c r="BC14" s="65" t="str">
        <f t="shared" si="8"/>
        <v>/</v>
      </c>
      <c r="BD14" s="65" t="s">
        <v>28</v>
      </c>
      <c r="BE14" s="20" t="s">
        <v>85</v>
      </c>
      <c r="BF14" s="6">
        <v>800</v>
      </c>
      <c r="BG14" s="21">
        <f t="array" ref="BG14">_xlfn.IFS(BF14="","",BF14&gt;=700,350,BF14&lt;700,BF14-350)</f>
        <v>350</v>
      </c>
      <c r="BH14" s="21">
        <f t="array" ref="BH14">_xlfn.IFS(BF14="","",BF14&gt;700,BF14-350,BF14&lt;=700,350)</f>
        <v>450</v>
      </c>
      <c r="BK14" s="24" t="s">
        <v>20</v>
      </c>
    </row>
    <row r="15" spans="1:63" ht="28" customHeight="1" thickBot="1" x14ac:dyDescent="0.25">
      <c r="A15" s="213"/>
      <c r="B15" s="68">
        <v>18388</v>
      </c>
      <c r="C15" s="208">
        <f ca="1">IF(B15="","",DATEDIF(B15,$BG$32,"y"))</f>
        <v>75</v>
      </c>
      <c r="D15" s="209"/>
      <c r="E15" s="210" t="s">
        <v>78</v>
      </c>
      <c r="F15" s="211"/>
      <c r="G15" s="211"/>
      <c r="H15" s="146">
        <v>45435</v>
      </c>
      <c r="I15" s="147"/>
      <c r="J15" s="147"/>
      <c r="K15" s="147"/>
      <c r="L15" s="148"/>
      <c r="M15" s="7"/>
      <c r="N15" s="7"/>
      <c r="O15" s="7" t="s">
        <v>107</v>
      </c>
      <c r="P15" s="7"/>
      <c r="Q15" s="7" t="s">
        <v>107</v>
      </c>
      <c r="R15" s="7"/>
      <c r="S15" s="7" t="s">
        <v>107</v>
      </c>
      <c r="T15" s="7"/>
      <c r="U15" s="7"/>
      <c r="V15" s="7" t="s">
        <v>107</v>
      </c>
      <c r="W15" s="7"/>
      <c r="X15" s="7" t="s">
        <v>107</v>
      </c>
      <c r="Y15" s="7"/>
      <c r="Z15" s="7" t="s">
        <v>107</v>
      </c>
      <c r="AA15" s="7"/>
      <c r="AB15" s="7"/>
      <c r="AC15" s="7" t="s">
        <v>107</v>
      </c>
      <c r="AD15" s="7"/>
      <c r="AE15" s="7" t="s">
        <v>107</v>
      </c>
      <c r="AF15" s="7"/>
      <c r="AG15" s="7" t="s">
        <v>107</v>
      </c>
      <c r="AH15" s="7"/>
      <c r="AI15" s="7"/>
      <c r="AJ15" s="7" t="s">
        <v>107</v>
      </c>
      <c r="AK15" s="7"/>
      <c r="AL15" s="7" t="s">
        <v>107</v>
      </c>
      <c r="AM15" s="7"/>
      <c r="AN15" s="7" t="s">
        <v>107</v>
      </c>
      <c r="AO15" s="7"/>
      <c r="AP15" s="7"/>
      <c r="AQ15" s="7"/>
      <c r="AR15" s="155"/>
      <c r="AS15" s="155"/>
      <c r="AT15" s="157"/>
      <c r="AU15" s="165"/>
      <c r="AV15" s="159"/>
      <c r="AW15" s="153"/>
      <c r="AX15" s="119"/>
      <c r="AY15" s="124"/>
      <c r="AZ15" s="124"/>
      <c r="BA15" s="116"/>
      <c r="BC15" s="65" t="str">
        <f t="shared" si="8"/>
        <v>/</v>
      </c>
      <c r="BD15" s="65" t="s">
        <v>29</v>
      </c>
      <c r="BE15" s="20" t="s">
        <v>85</v>
      </c>
      <c r="BF15" s="6">
        <v>750</v>
      </c>
      <c r="BG15" s="21">
        <f t="array" ref="BG15">_xlfn.IFS(BF15="","",BF15&gt;=700,350,BF15&lt;700,BF15-350)</f>
        <v>350</v>
      </c>
      <c r="BH15" s="21">
        <f t="array" ref="BH15">_xlfn.IFS(BF15="","",BF15&gt;700,BF15-350,BF15&lt;=700,350)</f>
        <v>400</v>
      </c>
      <c r="BK15" s="24" t="s">
        <v>53</v>
      </c>
    </row>
    <row r="16" spans="1:63" ht="28" customHeight="1" thickBot="1" x14ac:dyDescent="0.25">
      <c r="A16" s="213">
        <v>5</v>
      </c>
      <c r="B16" s="131" t="s">
        <v>111</v>
      </c>
      <c r="C16" s="207"/>
      <c r="D16" s="132"/>
      <c r="E16" s="3" t="s">
        <v>104</v>
      </c>
      <c r="F16" s="3"/>
      <c r="G16" s="3" t="s">
        <v>104</v>
      </c>
      <c r="H16" s="3"/>
      <c r="I16" s="3" t="s">
        <v>104</v>
      </c>
      <c r="J16" s="3"/>
      <c r="K16" s="3"/>
      <c r="L16" s="78">
        <f>IF(COUNTA(E16:K16)=0,"",COUNTA(E16:K16))</f>
        <v>3</v>
      </c>
      <c r="M16" s="63" t="str">
        <f t="shared" ref="M16:AQ16" si="20">IF(M$7="","",IF( HLOOKUP(M$7,$E$7:$K$35,2*$A16,FALSE)="","","○"))</f>
        <v/>
      </c>
      <c r="N16" s="63" t="str">
        <f t="shared" si="20"/>
        <v/>
      </c>
      <c r="O16" s="63" t="str">
        <f t="shared" si="20"/>
        <v>○</v>
      </c>
      <c r="P16" s="63" t="str">
        <f t="shared" si="20"/>
        <v/>
      </c>
      <c r="Q16" s="63" t="str">
        <f t="shared" si="20"/>
        <v>○</v>
      </c>
      <c r="R16" s="63" t="str">
        <f t="shared" si="20"/>
        <v/>
      </c>
      <c r="S16" s="63" t="str">
        <f t="shared" si="20"/>
        <v>○</v>
      </c>
      <c r="T16" s="73" t="str">
        <f t="shared" si="20"/>
        <v/>
      </c>
      <c r="U16" s="73" t="str">
        <f t="shared" si="20"/>
        <v/>
      </c>
      <c r="V16" s="73" t="str">
        <f t="shared" si="20"/>
        <v>○</v>
      </c>
      <c r="W16" s="73" t="str">
        <f t="shared" si="20"/>
        <v/>
      </c>
      <c r="X16" s="73" t="str">
        <f t="shared" si="20"/>
        <v>○</v>
      </c>
      <c r="Y16" s="73" t="str">
        <f t="shared" si="20"/>
        <v/>
      </c>
      <c r="Z16" s="73" t="str">
        <f t="shared" si="20"/>
        <v>○</v>
      </c>
      <c r="AA16" s="63" t="str">
        <f t="shared" si="20"/>
        <v/>
      </c>
      <c r="AB16" s="63" t="str">
        <f t="shared" si="20"/>
        <v/>
      </c>
      <c r="AC16" s="63" t="str">
        <f t="shared" si="20"/>
        <v>○</v>
      </c>
      <c r="AD16" s="63" t="str">
        <f t="shared" si="20"/>
        <v/>
      </c>
      <c r="AE16" s="63" t="str">
        <f t="shared" si="20"/>
        <v>○</v>
      </c>
      <c r="AF16" s="63" t="str">
        <f t="shared" si="20"/>
        <v/>
      </c>
      <c r="AG16" s="63" t="str">
        <f t="shared" si="20"/>
        <v>○</v>
      </c>
      <c r="AH16" s="73" t="str">
        <f t="shared" si="20"/>
        <v/>
      </c>
      <c r="AI16" s="73" t="str">
        <f t="shared" si="20"/>
        <v/>
      </c>
      <c r="AJ16" s="73" t="str">
        <f t="shared" si="20"/>
        <v>○</v>
      </c>
      <c r="AK16" s="73" t="str">
        <f t="shared" si="20"/>
        <v/>
      </c>
      <c r="AL16" s="73" t="str">
        <f t="shared" si="20"/>
        <v>○</v>
      </c>
      <c r="AM16" s="73" t="str">
        <f t="shared" si="20"/>
        <v/>
      </c>
      <c r="AN16" s="73" t="str">
        <f t="shared" si="20"/>
        <v>○</v>
      </c>
      <c r="AO16" s="63" t="str">
        <f t="shared" si="20"/>
        <v/>
      </c>
      <c r="AP16" s="63" t="str">
        <f t="shared" si="20"/>
        <v/>
      </c>
      <c r="AQ16" s="63" t="str">
        <f t="shared" si="20"/>
        <v/>
      </c>
      <c r="AR16" s="154">
        <f>COUNTA(M17:AQ17)</f>
        <v>12</v>
      </c>
      <c r="AS16" s="154">
        <f t="shared" ref="AS16" si="21">COUNTIF(M17:AQ17,"/")*$BG$9</f>
        <v>4200</v>
      </c>
      <c r="AT16" s="156">
        <f t="shared" ref="AT16" si="22">AR16*AT$2</f>
        <v>360</v>
      </c>
      <c r="AU16" s="164" t="s">
        <v>105</v>
      </c>
      <c r="AV16" s="158"/>
      <c r="AW16" s="152">
        <f t="shared" ref="AW16" si="23">AS16+AT16</f>
        <v>4560</v>
      </c>
      <c r="AX16" s="122">
        <f t="shared" ref="AX16:AZ16" si="24">AX14+AR16</f>
        <v>105</v>
      </c>
      <c r="AY16" s="123">
        <f t="shared" si="24"/>
        <v>36750</v>
      </c>
      <c r="AZ16" s="123">
        <f t="shared" si="24"/>
        <v>3150</v>
      </c>
      <c r="BA16" s="115">
        <f t="shared" ref="BA16" si="25">BA14+AW16</f>
        <v>39900</v>
      </c>
      <c r="BC16" s="65"/>
      <c r="BD16" s="65" t="s">
        <v>30</v>
      </c>
      <c r="BE16" s="20" t="s">
        <v>85</v>
      </c>
      <c r="BF16" s="6">
        <v>800</v>
      </c>
      <c r="BG16" s="21">
        <f t="array" ref="BG16">_xlfn.IFS(BF16="","",BF16&gt;=700,350,BF16&lt;700,BF16-350)</f>
        <v>350</v>
      </c>
      <c r="BH16" s="21">
        <f t="array" ref="BH16">_xlfn.IFS(BF16="","",BF16&gt;700,BF16-350,BF16&lt;=700,350)</f>
        <v>450</v>
      </c>
      <c r="BK16" s="24" t="s">
        <v>93</v>
      </c>
    </row>
    <row r="17" spans="1:67" ht="28" customHeight="1" thickBot="1" x14ac:dyDescent="0.25">
      <c r="A17" s="213"/>
      <c r="B17" s="68">
        <v>18388</v>
      </c>
      <c r="C17" s="208">
        <f ca="1">IF(B17="","",DATEDIF(B17,$BG$32,"y"))</f>
        <v>75</v>
      </c>
      <c r="D17" s="209"/>
      <c r="E17" s="210" t="s">
        <v>78</v>
      </c>
      <c r="F17" s="211"/>
      <c r="G17" s="211"/>
      <c r="H17" s="146">
        <v>45435</v>
      </c>
      <c r="I17" s="147"/>
      <c r="J17" s="147"/>
      <c r="K17" s="147"/>
      <c r="L17" s="148"/>
      <c r="M17" s="7"/>
      <c r="N17" s="7"/>
      <c r="O17" s="7" t="s">
        <v>107</v>
      </c>
      <c r="P17" s="7"/>
      <c r="Q17" s="7" t="s">
        <v>107</v>
      </c>
      <c r="R17" s="7"/>
      <c r="S17" s="7" t="s">
        <v>107</v>
      </c>
      <c r="T17" s="7"/>
      <c r="U17" s="7"/>
      <c r="V17" s="7" t="s">
        <v>107</v>
      </c>
      <c r="W17" s="7"/>
      <c r="X17" s="7" t="s">
        <v>107</v>
      </c>
      <c r="Y17" s="7"/>
      <c r="Z17" s="7" t="s">
        <v>107</v>
      </c>
      <c r="AA17" s="7"/>
      <c r="AB17" s="7"/>
      <c r="AC17" s="7" t="s">
        <v>107</v>
      </c>
      <c r="AD17" s="7"/>
      <c r="AE17" s="7" t="s">
        <v>107</v>
      </c>
      <c r="AF17" s="7"/>
      <c r="AG17" s="7" t="s">
        <v>107</v>
      </c>
      <c r="AH17" s="7"/>
      <c r="AI17" s="7"/>
      <c r="AJ17" s="7" t="s">
        <v>107</v>
      </c>
      <c r="AK17" s="7"/>
      <c r="AL17" s="7" t="s">
        <v>107</v>
      </c>
      <c r="AM17" s="7"/>
      <c r="AN17" s="7" t="s">
        <v>107</v>
      </c>
      <c r="AO17" s="7"/>
      <c r="AP17" s="7"/>
      <c r="AQ17" s="7"/>
      <c r="AR17" s="155"/>
      <c r="AS17" s="155"/>
      <c r="AT17" s="157"/>
      <c r="AU17" s="165"/>
      <c r="AV17" s="159"/>
      <c r="AW17" s="153"/>
      <c r="AX17" s="119"/>
      <c r="AY17" s="124"/>
      <c r="AZ17" s="124"/>
      <c r="BA17" s="116"/>
      <c r="BC17" s="65" t="str">
        <f t="shared" si="8"/>
        <v>/</v>
      </c>
      <c r="BD17" s="66" t="s">
        <v>31</v>
      </c>
      <c r="BE17" s="20" t="s">
        <v>85</v>
      </c>
      <c r="BF17" s="6">
        <v>900</v>
      </c>
      <c r="BG17" s="21">
        <f t="array" ref="BG17">_xlfn.IFS(BF17="","",BF17&gt;=700,350,BF17&lt;700,BF17-350)</f>
        <v>350</v>
      </c>
      <c r="BH17" s="21">
        <f t="array" ref="BH17">_xlfn.IFS(BF17="","",BF17&gt;700,BF17-350,BF17&lt;=700,350)</f>
        <v>550</v>
      </c>
      <c r="BK17" s="24" t="s">
        <v>46</v>
      </c>
    </row>
    <row r="18" spans="1:67" ht="28" customHeight="1" thickBot="1" x14ac:dyDescent="0.25">
      <c r="A18" s="213">
        <v>6</v>
      </c>
      <c r="B18" s="131" t="s">
        <v>112</v>
      </c>
      <c r="C18" s="207"/>
      <c r="D18" s="132"/>
      <c r="E18" s="3" t="s">
        <v>104</v>
      </c>
      <c r="F18" s="3"/>
      <c r="G18" s="3" t="s">
        <v>104</v>
      </c>
      <c r="H18" s="3"/>
      <c r="I18" s="3" t="s">
        <v>104</v>
      </c>
      <c r="J18" s="3"/>
      <c r="K18" s="3"/>
      <c r="L18" s="78">
        <f>IF(COUNTA(E18:K18)=0,"",COUNTA(E18:K18))</f>
        <v>3</v>
      </c>
      <c r="M18" s="63" t="str">
        <f t="shared" ref="M18:AQ18" si="26">IF(M$7="","",IF( HLOOKUP(M$7,$E$7:$K$35,2*$A18,FALSE)="","","○"))</f>
        <v/>
      </c>
      <c r="N18" s="63" t="str">
        <f t="shared" si="26"/>
        <v/>
      </c>
      <c r="O18" s="63" t="str">
        <f t="shared" si="26"/>
        <v>○</v>
      </c>
      <c r="P18" s="63" t="str">
        <f t="shared" si="26"/>
        <v/>
      </c>
      <c r="Q18" s="63" t="str">
        <f t="shared" si="26"/>
        <v>○</v>
      </c>
      <c r="R18" s="63" t="str">
        <f t="shared" si="26"/>
        <v/>
      </c>
      <c r="S18" s="63" t="str">
        <f t="shared" si="26"/>
        <v>○</v>
      </c>
      <c r="T18" s="73" t="str">
        <f t="shared" si="26"/>
        <v/>
      </c>
      <c r="U18" s="73" t="str">
        <f t="shared" si="26"/>
        <v/>
      </c>
      <c r="V18" s="73" t="str">
        <f t="shared" si="26"/>
        <v>○</v>
      </c>
      <c r="W18" s="73" t="str">
        <f t="shared" si="26"/>
        <v/>
      </c>
      <c r="X18" s="73" t="str">
        <f t="shared" si="26"/>
        <v>○</v>
      </c>
      <c r="Y18" s="73" t="str">
        <f t="shared" si="26"/>
        <v/>
      </c>
      <c r="Z18" s="73" t="str">
        <f t="shared" si="26"/>
        <v>○</v>
      </c>
      <c r="AA18" s="63" t="str">
        <f t="shared" si="26"/>
        <v/>
      </c>
      <c r="AB18" s="63" t="str">
        <f t="shared" si="26"/>
        <v/>
      </c>
      <c r="AC18" s="63" t="str">
        <f t="shared" si="26"/>
        <v>○</v>
      </c>
      <c r="AD18" s="63" t="str">
        <f t="shared" si="26"/>
        <v/>
      </c>
      <c r="AE18" s="63" t="str">
        <f t="shared" si="26"/>
        <v>○</v>
      </c>
      <c r="AF18" s="63" t="str">
        <f t="shared" si="26"/>
        <v/>
      </c>
      <c r="AG18" s="63" t="str">
        <f t="shared" si="26"/>
        <v>○</v>
      </c>
      <c r="AH18" s="73" t="str">
        <f t="shared" si="26"/>
        <v/>
      </c>
      <c r="AI18" s="73" t="str">
        <f t="shared" si="26"/>
        <v/>
      </c>
      <c r="AJ18" s="73" t="str">
        <f t="shared" si="26"/>
        <v>○</v>
      </c>
      <c r="AK18" s="73" t="str">
        <f t="shared" si="26"/>
        <v/>
      </c>
      <c r="AL18" s="73" t="str">
        <f t="shared" si="26"/>
        <v>○</v>
      </c>
      <c r="AM18" s="73" t="str">
        <f t="shared" si="26"/>
        <v/>
      </c>
      <c r="AN18" s="73" t="str">
        <f t="shared" si="26"/>
        <v>○</v>
      </c>
      <c r="AO18" s="63" t="str">
        <f t="shared" si="26"/>
        <v/>
      </c>
      <c r="AP18" s="63" t="str">
        <f t="shared" si="26"/>
        <v/>
      </c>
      <c r="AQ18" s="63" t="str">
        <f t="shared" si="26"/>
        <v/>
      </c>
      <c r="AR18" s="154">
        <f>COUNTA(M19:AQ19)</f>
        <v>12</v>
      </c>
      <c r="AS18" s="154">
        <f t="shared" ref="AS18" si="27">COUNTIF(M19:AQ19,"/")*$BG$9</f>
        <v>4200</v>
      </c>
      <c r="AT18" s="156">
        <f t="shared" ref="AT18" si="28">AR18*AT$2</f>
        <v>360</v>
      </c>
      <c r="AU18" s="164" t="s">
        <v>105</v>
      </c>
      <c r="AV18" s="158" t="s">
        <v>113</v>
      </c>
      <c r="AW18" s="152">
        <f t="shared" ref="AW18" si="29">AS18+AT18</f>
        <v>4560</v>
      </c>
      <c r="AX18" s="122">
        <f t="shared" ref="AX18:AZ18" si="30">AX16+AR18</f>
        <v>117</v>
      </c>
      <c r="AY18" s="123">
        <f t="shared" si="30"/>
        <v>40950</v>
      </c>
      <c r="AZ18" s="123">
        <f t="shared" si="30"/>
        <v>3510</v>
      </c>
      <c r="BA18" s="115">
        <f t="shared" ref="BA18" si="31">BA16+AW18</f>
        <v>44460</v>
      </c>
      <c r="BC18" s="65" t="str">
        <f t="shared" si="8"/>
        <v>/</v>
      </c>
      <c r="BD18" s="66" t="s">
        <v>32</v>
      </c>
      <c r="BE18" s="20" t="s">
        <v>85</v>
      </c>
      <c r="BF18" s="6">
        <v>950</v>
      </c>
      <c r="BG18" s="21">
        <f t="array" ref="BG18">_xlfn.IFS(BF18="","",BF18&gt;=700,350,BF18&lt;700,BF18-350)</f>
        <v>350</v>
      </c>
      <c r="BH18" s="21">
        <f t="array" ref="BH18">_xlfn.IFS(BF18="","",BF18&gt;700,BF18-350,BF18&lt;=700,350)</f>
        <v>600</v>
      </c>
      <c r="BK18" s="24" t="s">
        <v>47</v>
      </c>
    </row>
    <row r="19" spans="1:67" ht="28" customHeight="1" thickBot="1" x14ac:dyDescent="0.25">
      <c r="A19" s="213"/>
      <c r="B19" s="68">
        <v>18388</v>
      </c>
      <c r="C19" s="208">
        <f ca="1">IF(B19="","",DATEDIF(B19,$BG$32,"y"))</f>
        <v>75</v>
      </c>
      <c r="D19" s="209"/>
      <c r="E19" s="210" t="s">
        <v>78</v>
      </c>
      <c r="F19" s="211"/>
      <c r="G19" s="211"/>
      <c r="H19" s="146">
        <v>45435</v>
      </c>
      <c r="I19" s="147"/>
      <c r="J19" s="147"/>
      <c r="K19" s="147"/>
      <c r="L19" s="148"/>
      <c r="M19" s="7"/>
      <c r="N19" s="7"/>
      <c r="O19" s="7" t="s">
        <v>107</v>
      </c>
      <c r="P19" s="7"/>
      <c r="Q19" s="7" t="s">
        <v>107</v>
      </c>
      <c r="R19" s="7"/>
      <c r="S19" s="7" t="s">
        <v>107</v>
      </c>
      <c r="T19" s="7"/>
      <c r="U19" s="7"/>
      <c r="V19" s="7" t="s">
        <v>107</v>
      </c>
      <c r="W19" s="7"/>
      <c r="X19" s="7" t="s">
        <v>107</v>
      </c>
      <c r="Y19" s="7"/>
      <c r="Z19" s="7" t="s">
        <v>107</v>
      </c>
      <c r="AA19" s="7"/>
      <c r="AB19" s="7"/>
      <c r="AC19" s="7" t="s">
        <v>107</v>
      </c>
      <c r="AD19" s="7"/>
      <c r="AE19" s="7" t="s">
        <v>107</v>
      </c>
      <c r="AF19" s="7"/>
      <c r="AG19" s="7" t="s">
        <v>107</v>
      </c>
      <c r="AH19" s="7"/>
      <c r="AI19" s="7"/>
      <c r="AJ19" s="7" t="s">
        <v>107</v>
      </c>
      <c r="AK19" s="7"/>
      <c r="AL19" s="7" t="s">
        <v>107</v>
      </c>
      <c r="AM19" s="7"/>
      <c r="AN19" s="7" t="s">
        <v>107</v>
      </c>
      <c r="AO19" s="7"/>
      <c r="AP19" s="7"/>
      <c r="AQ19" s="7"/>
      <c r="AR19" s="155"/>
      <c r="AS19" s="155"/>
      <c r="AT19" s="157"/>
      <c r="AU19" s="165"/>
      <c r="AV19" s="159"/>
      <c r="AW19" s="153"/>
      <c r="AX19" s="119"/>
      <c r="AY19" s="124"/>
      <c r="AZ19" s="124"/>
      <c r="BA19" s="116"/>
      <c r="BC19" s="65" t="str">
        <f t="shared" si="8"/>
        <v>/</v>
      </c>
      <c r="BD19" s="66" t="s">
        <v>33</v>
      </c>
      <c r="BE19" s="20" t="s">
        <v>85</v>
      </c>
      <c r="BF19" s="6">
        <v>950</v>
      </c>
      <c r="BG19" s="21">
        <f t="array" ref="BG19">_xlfn.IFS(BF19="","",BF19&gt;=700,350,BF19&lt;700,BF19-350)</f>
        <v>350</v>
      </c>
      <c r="BH19" s="21">
        <f t="array" ref="BH19">_xlfn.IFS(BF19="","",BF19&gt;700,BF19-350,BF19&lt;=700,350)</f>
        <v>600</v>
      </c>
      <c r="BK19" s="24" t="s">
        <v>94</v>
      </c>
    </row>
    <row r="20" spans="1:67" ht="28" customHeight="1" thickBot="1" x14ac:dyDescent="0.25">
      <c r="A20" s="213">
        <v>7</v>
      </c>
      <c r="B20" s="131" t="s">
        <v>114</v>
      </c>
      <c r="C20" s="207"/>
      <c r="D20" s="132"/>
      <c r="E20" s="3"/>
      <c r="F20" s="3" t="s">
        <v>104</v>
      </c>
      <c r="G20" s="3"/>
      <c r="H20" s="3" t="s">
        <v>104</v>
      </c>
      <c r="I20" s="3"/>
      <c r="J20" s="3" t="s">
        <v>104</v>
      </c>
      <c r="K20" s="3" t="s">
        <v>104</v>
      </c>
      <c r="L20" s="78">
        <f>IF(COUNTA(E20:K20)=0,"",COUNTA(E20:K20))</f>
        <v>4</v>
      </c>
      <c r="M20" s="63" t="str">
        <f t="shared" ref="M20:AQ20" si="32">IF(M$7="","",IF( HLOOKUP(M$7,$E$7:$K$35,2*$A20,FALSE)="","","○"))</f>
        <v>○</v>
      </c>
      <c r="N20" s="63" t="str">
        <f t="shared" si="32"/>
        <v>○</v>
      </c>
      <c r="O20" s="63" t="str">
        <f t="shared" si="32"/>
        <v/>
      </c>
      <c r="P20" s="63" t="str">
        <f t="shared" si="32"/>
        <v>○</v>
      </c>
      <c r="Q20" s="63" t="str">
        <f t="shared" si="32"/>
        <v/>
      </c>
      <c r="R20" s="63" t="str">
        <f t="shared" si="32"/>
        <v>○</v>
      </c>
      <c r="S20" s="63" t="str">
        <f t="shared" si="32"/>
        <v/>
      </c>
      <c r="T20" s="73" t="str">
        <f t="shared" si="32"/>
        <v>○</v>
      </c>
      <c r="U20" s="73" t="str">
        <f t="shared" si="32"/>
        <v>○</v>
      </c>
      <c r="V20" s="73" t="str">
        <f t="shared" si="32"/>
        <v/>
      </c>
      <c r="W20" s="73" t="str">
        <f t="shared" si="32"/>
        <v>○</v>
      </c>
      <c r="X20" s="73" t="str">
        <f t="shared" si="32"/>
        <v/>
      </c>
      <c r="Y20" s="73" t="str">
        <f t="shared" si="32"/>
        <v>○</v>
      </c>
      <c r="Z20" s="73" t="str">
        <f t="shared" si="32"/>
        <v/>
      </c>
      <c r="AA20" s="63" t="str">
        <f t="shared" si="32"/>
        <v>○</v>
      </c>
      <c r="AB20" s="63" t="str">
        <f t="shared" si="32"/>
        <v>○</v>
      </c>
      <c r="AC20" s="63" t="str">
        <f t="shared" si="32"/>
        <v/>
      </c>
      <c r="AD20" s="63" t="str">
        <f t="shared" si="32"/>
        <v>○</v>
      </c>
      <c r="AE20" s="63" t="str">
        <f t="shared" si="32"/>
        <v/>
      </c>
      <c r="AF20" s="63" t="str">
        <f t="shared" si="32"/>
        <v>○</v>
      </c>
      <c r="AG20" s="63" t="str">
        <f t="shared" si="32"/>
        <v/>
      </c>
      <c r="AH20" s="73" t="str">
        <f t="shared" si="32"/>
        <v>○</v>
      </c>
      <c r="AI20" s="73" t="str">
        <f t="shared" si="32"/>
        <v>○</v>
      </c>
      <c r="AJ20" s="73" t="str">
        <f t="shared" si="32"/>
        <v/>
      </c>
      <c r="AK20" s="73" t="str">
        <f t="shared" si="32"/>
        <v>○</v>
      </c>
      <c r="AL20" s="73" t="str">
        <f t="shared" si="32"/>
        <v/>
      </c>
      <c r="AM20" s="73" t="str">
        <f t="shared" si="32"/>
        <v>○</v>
      </c>
      <c r="AN20" s="73" t="str">
        <f t="shared" si="32"/>
        <v/>
      </c>
      <c r="AO20" s="63" t="str">
        <f t="shared" si="32"/>
        <v>○</v>
      </c>
      <c r="AP20" s="63" t="str">
        <f t="shared" si="32"/>
        <v>○</v>
      </c>
      <c r="AQ20" s="63" t="str">
        <f t="shared" si="32"/>
        <v/>
      </c>
      <c r="AR20" s="154">
        <f>COUNTA(M21:AQ21)</f>
        <v>18</v>
      </c>
      <c r="AS20" s="154">
        <f t="shared" ref="AS20" si="33">COUNTIF(M21:AQ21,"/")*$BG$9</f>
        <v>6300</v>
      </c>
      <c r="AT20" s="156">
        <f t="shared" ref="AT20" si="34">AR20*AT$2</f>
        <v>540</v>
      </c>
      <c r="AU20" s="164" t="s">
        <v>105</v>
      </c>
      <c r="AV20" s="158"/>
      <c r="AW20" s="152">
        <f t="shared" ref="AW20" si="35">AS20+AT20</f>
        <v>6840</v>
      </c>
      <c r="AX20" s="122">
        <f t="shared" ref="AX20:AZ20" si="36">AX18+AR20</f>
        <v>135</v>
      </c>
      <c r="AY20" s="123">
        <f t="shared" si="36"/>
        <v>47250</v>
      </c>
      <c r="AZ20" s="123">
        <f t="shared" si="36"/>
        <v>4050</v>
      </c>
      <c r="BA20" s="115">
        <f t="shared" ref="BA20" si="37">BA18+AW20</f>
        <v>51300</v>
      </c>
      <c r="BC20" s="65" t="str">
        <f t="shared" si="8"/>
        <v>/</v>
      </c>
      <c r="BD20" s="66" t="s">
        <v>34</v>
      </c>
      <c r="BE20" s="20" t="s">
        <v>85</v>
      </c>
      <c r="BF20" s="6">
        <v>950</v>
      </c>
      <c r="BG20" s="21">
        <f t="array" ref="BG20">_xlfn.IFS(BF20="","",BF20&gt;=700,350,BF20&lt;700,BF20-350)</f>
        <v>350</v>
      </c>
      <c r="BH20" s="21">
        <f t="array" ref="BH20">_xlfn.IFS(BF20="","",BF20&gt;700,BF20-350,BF20&lt;=700,350)</f>
        <v>600</v>
      </c>
      <c r="BK20" s="24" t="s">
        <v>52</v>
      </c>
    </row>
    <row r="21" spans="1:67" ht="28" customHeight="1" thickBot="1" x14ac:dyDescent="0.25">
      <c r="A21" s="213"/>
      <c r="B21" s="68">
        <v>18388</v>
      </c>
      <c r="C21" s="208">
        <f ca="1">IF(B21="","",DATEDIF(B21,$BG$32,"y"))</f>
        <v>75</v>
      </c>
      <c r="D21" s="209"/>
      <c r="E21" s="210" t="s">
        <v>78</v>
      </c>
      <c r="F21" s="211"/>
      <c r="G21" s="211"/>
      <c r="H21" s="212">
        <v>45435</v>
      </c>
      <c r="I21" s="212"/>
      <c r="J21" s="212"/>
      <c r="K21" s="212"/>
      <c r="L21" s="212"/>
      <c r="M21" s="7" t="s">
        <v>107</v>
      </c>
      <c r="N21" s="7" t="s">
        <v>107</v>
      </c>
      <c r="O21" s="7"/>
      <c r="P21" s="7" t="s">
        <v>107</v>
      </c>
      <c r="Q21" s="7"/>
      <c r="R21" s="7" t="s">
        <v>107</v>
      </c>
      <c r="S21" s="7"/>
      <c r="T21" s="7" t="s">
        <v>107</v>
      </c>
      <c r="U21" s="7" t="s">
        <v>107</v>
      </c>
      <c r="V21" s="7"/>
      <c r="W21" s="7" t="s">
        <v>107</v>
      </c>
      <c r="X21" s="7"/>
      <c r="Y21" s="7" t="s">
        <v>107</v>
      </c>
      <c r="Z21" s="7"/>
      <c r="AA21" s="7" t="s">
        <v>107</v>
      </c>
      <c r="AB21" s="7" t="s">
        <v>107</v>
      </c>
      <c r="AC21" s="7"/>
      <c r="AD21" s="7" t="s">
        <v>107</v>
      </c>
      <c r="AE21" s="7"/>
      <c r="AF21" s="7" t="s">
        <v>107</v>
      </c>
      <c r="AG21" s="7"/>
      <c r="AH21" s="7" t="s">
        <v>107</v>
      </c>
      <c r="AI21" s="7" t="s">
        <v>107</v>
      </c>
      <c r="AJ21" s="7"/>
      <c r="AK21" s="7" t="s">
        <v>107</v>
      </c>
      <c r="AL21" s="7"/>
      <c r="AM21" s="7" t="s">
        <v>107</v>
      </c>
      <c r="AN21" s="7"/>
      <c r="AO21" s="7" t="s">
        <v>107</v>
      </c>
      <c r="AP21" s="7" t="s">
        <v>107</v>
      </c>
      <c r="AQ21" s="7"/>
      <c r="AR21" s="155"/>
      <c r="AS21" s="155"/>
      <c r="AT21" s="157"/>
      <c r="AU21" s="165"/>
      <c r="AV21" s="159"/>
      <c r="AW21" s="153"/>
      <c r="AX21" s="119"/>
      <c r="AY21" s="124"/>
      <c r="AZ21" s="124"/>
      <c r="BA21" s="116"/>
      <c r="BC21" s="65" t="str">
        <f t="shared" si="8"/>
        <v>/</v>
      </c>
      <c r="BD21" s="66" t="s">
        <v>35</v>
      </c>
      <c r="BE21" s="20" t="s">
        <v>85</v>
      </c>
      <c r="BF21" s="6">
        <v>950</v>
      </c>
      <c r="BG21" s="21">
        <f t="array" ref="BG21">_xlfn.IFS(BF21="","",BF21&gt;=700,350,BF21&lt;700,BF21-350)</f>
        <v>350</v>
      </c>
      <c r="BH21" s="21">
        <f t="array" ref="BH21">_xlfn.IFS(BF21="","",BF21&gt;700,BF21-350,BF21&lt;=700,350)</f>
        <v>600</v>
      </c>
      <c r="BK21" s="24" t="s">
        <v>45</v>
      </c>
    </row>
    <row r="22" spans="1:67" ht="28" customHeight="1" thickBot="1" x14ac:dyDescent="0.25">
      <c r="A22" s="213">
        <v>8</v>
      </c>
      <c r="B22" s="131" t="s">
        <v>126</v>
      </c>
      <c r="C22" s="207"/>
      <c r="D22" s="132"/>
      <c r="E22" s="3"/>
      <c r="F22" s="3" t="s">
        <v>104</v>
      </c>
      <c r="G22" s="3"/>
      <c r="H22" s="3" t="s">
        <v>104</v>
      </c>
      <c r="I22" s="3"/>
      <c r="J22" s="3" t="s">
        <v>104</v>
      </c>
      <c r="K22" s="3" t="s">
        <v>104</v>
      </c>
      <c r="L22" s="78">
        <f>IF(COUNTA(E22:K22)=0,"",COUNTA(E22:K22))</f>
        <v>4</v>
      </c>
      <c r="M22" s="63" t="str">
        <f t="shared" ref="M22:AQ22" si="38">IF(M$7="","",IF( HLOOKUP(M$7,$E$7:$K$35,2*$A22,FALSE)="","","○"))</f>
        <v>○</v>
      </c>
      <c r="N22" s="63" t="str">
        <f t="shared" si="38"/>
        <v>○</v>
      </c>
      <c r="O22" s="63" t="str">
        <f t="shared" si="38"/>
        <v/>
      </c>
      <c r="P22" s="63" t="str">
        <f t="shared" si="38"/>
        <v>○</v>
      </c>
      <c r="Q22" s="63" t="str">
        <f t="shared" si="38"/>
        <v/>
      </c>
      <c r="R22" s="63" t="str">
        <f t="shared" si="38"/>
        <v>○</v>
      </c>
      <c r="S22" s="63" t="str">
        <f t="shared" si="38"/>
        <v/>
      </c>
      <c r="T22" s="73" t="str">
        <f t="shared" si="38"/>
        <v>○</v>
      </c>
      <c r="U22" s="73" t="str">
        <f t="shared" si="38"/>
        <v>○</v>
      </c>
      <c r="V22" s="73" t="str">
        <f t="shared" si="38"/>
        <v/>
      </c>
      <c r="W22" s="73" t="str">
        <f t="shared" si="38"/>
        <v>○</v>
      </c>
      <c r="X22" s="73" t="str">
        <f t="shared" si="38"/>
        <v/>
      </c>
      <c r="Y22" s="73" t="str">
        <f t="shared" si="38"/>
        <v>○</v>
      </c>
      <c r="Z22" s="73" t="str">
        <f t="shared" si="38"/>
        <v/>
      </c>
      <c r="AA22" s="63" t="str">
        <f t="shared" si="38"/>
        <v>○</v>
      </c>
      <c r="AB22" s="63" t="str">
        <f t="shared" si="38"/>
        <v>○</v>
      </c>
      <c r="AC22" s="63" t="str">
        <f t="shared" si="38"/>
        <v/>
      </c>
      <c r="AD22" s="63" t="str">
        <f t="shared" si="38"/>
        <v>○</v>
      </c>
      <c r="AE22" s="63" t="str">
        <f t="shared" si="38"/>
        <v/>
      </c>
      <c r="AF22" s="63" t="str">
        <f t="shared" si="38"/>
        <v>○</v>
      </c>
      <c r="AG22" s="63" t="str">
        <f t="shared" si="38"/>
        <v/>
      </c>
      <c r="AH22" s="73" t="str">
        <f t="shared" si="38"/>
        <v>○</v>
      </c>
      <c r="AI22" s="73" t="str">
        <f t="shared" si="38"/>
        <v>○</v>
      </c>
      <c r="AJ22" s="73" t="str">
        <f t="shared" si="38"/>
        <v/>
      </c>
      <c r="AK22" s="73" t="str">
        <f t="shared" si="38"/>
        <v>○</v>
      </c>
      <c r="AL22" s="73" t="str">
        <f t="shared" si="38"/>
        <v/>
      </c>
      <c r="AM22" s="73" t="str">
        <f t="shared" si="38"/>
        <v>○</v>
      </c>
      <c r="AN22" s="73" t="str">
        <f t="shared" si="38"/>
        <v/>
      </c>
      <c r="AO22" s="63" t="str">
        <f t="shared" si="38"/>
        <v>○</v>
      </c>
      <c r="AP22" s="63" t="str">
        <f t="shared" si="38"/>
        <v>○</v>
      </c>
      <c r="AQ22" s="63" t="str">
        <f t="shared" si="38"/>
        <v/>
      </c>
      <c r="AR22" s="154">
        <f>COUNTA(M23:AQ23)</f>
        <v>18</v>
      </c>
      <c r="AS22" s="154">
        <f t="shared" ref="AS22" si="39">COUNTIF(M23:AQ23,"/")*$BG$9</f>
        <v>6300</v>
      </c>
      <c r="AT22" s="156">
        <f t="shared" ref="AT22" si="40">AR22*AT$2</f>
        <v>540</v>
      </c>
      <c r="AU22" s="164" t="s">
        <v>105</v>
      </c>
      <c r="AV22" s="158" t="s">
        <v>115</v>
      </c>
      <c r="AW22" s="152">
        <f t="shared" ref="AW22" si="41">AS22+AT22</f>
        <v>6840</v>
      </c>
      <c r="AX22" s="122">
        <f t="shared" ref="AX22:AZ22" si="42">AX20+AR22</f>
        <v>153</v>
      </c>
      <c r="AY22" s="123">
        <f t="shared" si="42"/>
        <v>53550</v>
      </c>
      <c r="AZ22" s="123">
        <f t="shared" si="42"/>
        <v>4590</v>
      </c>
      <c r="BA22" s="115">
        <f t="shared" ref="BA22" si="43">BA20+AW22</f>
        <v>58140</v>
      </c>
      <c r="BC22" s="65" t="str">
        <f t="shared" si="8"/>
        <v>/</v>
      </c>
      <c r="BD22" s="66" t="s">
        <v>36</v>
      </c>
      <c r="BE22" s="20" t="s">
        <v>85</v>
      </c>
      <c r="BF22" s="6">
        <v>950</v>
      </c>
      <c r="BG22" s="21">
        <f t="array" ref="BG22">_xlfn.IFS(BF22="","",BF22&gt;=700,350,BF22&lt;700,BF22-350)</f>
        <v>350</v>
      </c>
      <c r="BH22" s="21">
        <f t="array" ref="BH22">_xlfn.IFS(BF22="","",BF22&gt;700,BF22-350,BF22&lt;=700,350)</f>
        <v>600</v>
      </c>
      <c r="BK22" s="24" t="s">
        <v>48</v>
      </c>
    </row>
    <row r="23" spans="1:67" ht="28" customHeight="1" thickBot="1" x14ac:dyDescent="0.25">
      <c r="A23" s="213"/>
      <c r="B23" s="68">
        <v>18388</v>
      </c>
      <c r="C23" s="208">
        <f ca="1">IF(B23="","",DATEDIF(B23,$BG$32,"y"))</f>
        <v>75</v>
      </c>
      <c r="D23" s="209"/>
      <c r="E23" s="210" t="s">
        <v>78</v>
      </c>
      <c r="F23" s="211"/>
      <c r="G23" s="211"/>
      <c r="H23" s="212"/>
      <c r="I23" s="212"/>
      <c r="J23" s="212"/>
      <c r="K23" s="212"/>
      <c r="L23" s="212"/>
      <c r="M23" s="7" t="s">
        <v>107</v>
      </c>
      <c r="N23" s="7" t="s">
        <v>107</v>
      </c>
      <c r="O23" s="7"/>
      <c r="P23" s="7" t="s">
        <v>107</v>
      </c>
      <c r="Q23" s="7"/>
      <c r="R23" s="7" t="s">
        <v>107</v>
      </c>
      <c r="S23" s="7"/>
      <c r="T23" s="7" t="s">
        <v>107</v>
      </c>
      <c r="U23" s="7" t="s">
        <v>107</v>
      </c>
      <c r="V23" s="7"/>
      <c r="W23" s="7" t="s">
        <v>107</v>
      </c>
      <c r="X23" s="7"/>
      <c r="Y23" s="7" t="s">
        <v>107</v>
      </c>
      <c r="Z23" s="7"/>
      <c r="AA23" s="7" t="s">
        <v>107</v>
      </c>
      <c r="AB23" s="7" t="s">
        <v>107</v>
      </c>
      <c r="AC23" s="7"/>
      <c r="AD23" s="7" t="s">
        <v>107</v>
      </c>
      <c r="AE23" s="7"/>
      <c r="AF23" s="7" t="s">
        <v>107</v>
      </c>
      <c r="AG23" s="7"/>
      <c r="AH23" s="7" t="s">
        <v>107</v>
      </c>
      <c r="AI23" s="7" t="s">
        <v>107</v>
      </c>
      <c r="AJ23" s="7"/>
      <c r="AK23" s="7" t="s">
        <v>107</v>
      </c>
      <c r="AL23" s="7"/>
      <c r="AM23" s="7" t="s">
        <v>107</v>
      </c>
      <c r="AN23" s="7"/>
      <c r="AO23" s="7" t="s">
        <v>107</v>
      </c>
      <c r="AP23" s="7" t="s">
        <v>107</v>
      </c>
      <c r="AQ23" s="7"/>
      <c r="AR23" s="155"/>
      <c r="AS23" s="155"/>
      <c r="AT23" s="157"/>
      <c r="AU23" s="165"/>
      <c r="AV23" s="159"/>
      <c r="AW23" s="153"/>
      <c r="AX23" s="119"/>
      <c r="AY23" s="124"/>
      <c r="AZ23" s="124"/>
      <c r="BA23" s="116"/>
      <c r="BC23" s="65" t="str">
        <f t="shared" si="8"/>
        <v>/</v>
      </c>
      <c r="BD23" s="66" t="s">
        <v>37</v>
      </c>
      <c r="BE23" s="20" t="s">
        <v>85</v>
      </c>
      <c r="BF23" s="6">
        <v>950</v>
      </c>
      <c r="BG23" s="21">
        <f t="array" ref="BG23">_xlfn.IFS(BF23="","",BF23&gt;=700,350,BF23&lt;700,BF23-350)</f>
        <v>350</v>
      </c>
      <c r="BH23" s="21">
        <f t="array" ref="BH23">_xlfn.IFS(BF23="","",BF23&gt;700,BF23-350,BF23&lt;=700,350)</f>
        <v>600</v>
      </c>
      <c r="BK23" s="24" t="s">
        <v>95</v>
      </c>
    </row>
    <row r="24" spans="1:67" ht="28" customHeight="1" thickBot="1" x14ac:dyDescent="0.25">
      <c r="A24" s="213">
        <v>9</v>
      </c>
      <c r="B24" s="131" t="s">
        <v>128</v>
      </c>
      <c r="C24" s="207"/>
      <c r="D24" s="132"/>
      <c r="E24" s="3"/>
      <c r="F24" s="3"/>
      <c r="G24" s="3"/>
      <c r="H24" s="3"/>
      <c r="I24" s="3"/>
      <c r="J24" s="3"/>
      <c r="K24" s="3"/>
      <c r="L24" s="78"/>
      <c r="M24" s="63" t="str">
        <f t="shared" ref="M24:AQ24" si="44">IF(M$7="","",IF( HLOOKUP(M$7,$E$7:$K$35,2*$A24,FALSE)="","","○"))</f>
        <v/>
      </c>
      <c r="N24" s="63" t="str">
        <f t="shared" si="44"/>
        <v/>
      </c>
      <c r="O24" s="63" t="str">
        <f t="shared" si="44"/>
        <v/>
      </c>
      <c r="P24" s="63" t="str">
        <f t="shared" si="44"/>
        <v/>
      </c>
      <c r="Q24" s="63" t="str">
        <f t="shared" si="44"/>
        <v/>
      </c>
      <c r="R24" s="63" t="str">
        <f t="shared" si="44"/>
        <v/>
      </c>
      <c r="S24" s="63" t="str">
        <f t="shared" si="44"/>
        <v/>
      </c>
      <c r="T24" s="73" t="str">
        <f t="shared" si="44"/>
        <v/>
      </c>
      <c r="U24" s="73" t="str">
        <f t="shared" si="44"/>
        <v/>
      </c>
      <c r="V24" s="73" t="str">
        <f t="shared" si="44"/>
        <v/>
      </c>
      <c r="W24" s="73" t="str">
        <f t="shared" si="44"/>
        <v/>
      </c>
      <c r="X24" s="73" t="str">
        <f t="shared" si="44"/>
        <v/>
      </c>
      <c r="Y24" s="73" t="str">
        <f t="shared" si="44"/>
        <v/>
      </c>
      <c r="Z24" s="73" t="str">
        <f t="shared" si="44"/>
        <v/>
      </c>
      <c r="AA24" s="63" t="str">
        <f t="shared" si="44"/>
        <v/>
      </c>
      <c r="AB24" s="63" t="str">
        <f t="shared" si="44"/>
        <v/>
      </c>
      <c r="AC24" s="63" t="str">
        <f t="shared" si="44"/>
        <v/>
      </c>
      <c r="AD24" s="63" t="str">
        <f t="shared" si="44"/>
        <v/>
      </c>
      <c r="AE24" s="63" t="str">
        <f t="shared" si="44"/>
        <v/>
      </c>
      <c r="AF24" s="63" t="str">
        <f t="shared" si="44"/>
        <v/>
      </c>
      <c r="AG24" s="63" t="str">
        <f t="shared" si="44"/>
        <v/>
      </c>
      <c r="AH24" s="73" t="str">
        <f t="shared" si="44"/>
        <v/>
      </c>
      <c r="AI24" s="73" t="str">
        <f t="shared" si="44"/>
        <v/>
      </c>
      <c r="AJ24" s="73" t="str">
        <f t="shared" si="44"/>
        <v/>
      </c>
      <c r="AK24" s="73" t="str">
        <f t="shared" si="44"/>
        <v/>
      </c>
      <c r="AL24" s="73" t="str">
        <f t="shared" si="44"/>
        <v/>
      </c>
      <c r="AM24" s="73" t="str">
        <f t="shared" si="44"/>
        <v/>
      </c>
      <c r="AN24" s="73" t="str">
        <f t="shared" si="44"/>
        <v/>
      </c>
      <c r="AO24" s="63" t="str">
        <f t="shared" si="44"/>
        <v/>
      </c>
      <c r="AP24" s="63" t="str">
        <f t="shared" si="44"/>
        <v/>
      </c>
      <c r="AQ24" s="63" t="str">
        <f t="shared" si="44"/>
        <v/>
      </c>
      <c r="AR24" s="154">
        <f>COUNTA(M25:AQ25)</f>
        <v>10</v>
      </c>
      <c r="AS24" s="154">
        <f t="shared" ref="AS24" si="45">COUNTIF(M25:AQ25,"/")*$BG$9</f>
        <v>3500</v>
      </c>
      <c r="AT24" s="156">
        <f>AR24*AT$2</f>
        <v>300</v>
      </c>
      <c r="AU24" s="164" t="s">
        <v>105</v>
      </c>
      <c r="AV24" s="158" t="s">
        <v>132</v>
      </c>
      <c r="AW24" s="152">
        <f t="shared" ref="AW24" si="46">AS24+AT24</f>
        <v>3800</v>
      </c>
      <c r="AX24" s="122">
        <f t="shared" ref="AX24:AZ24" si="47">AX22+AR24</f>
        <v>163</v>
      </c>
      <c r="AY24" s="123">
        <f t="shared" si="47"/>
        <v>57050</v>
      </c>
      <c r="AZ24" s="123">
        <f t="shared" si="47"/>
        <v>4890</v>
      </c>
      <c r="BA24" s="115">
        <f t="shared" ref="BA24" si="48">BA22+AW24</f>
        <v>61940</v>
      </c>
      <c r="BC24" s="65" t="str">
        <f t="shared" si="8"/>
        <v>/</v>
      </c>
      <c r="BD24" s="66" t="s">
        <v>38</v>
      </c>
      <c r="BE24" s="20" t="s">
        <v>85</v>
      </c>
      <c r="BF24" s="6">
        <v>950</v>
      </c>
      <c r="BG24" s="21">
        <f t="array" ref="BG24">_xlfn.IFS(BF24="","",BF24&gt;=700,350,BF24&lt;700,BF24-350)</f>
        <v>350</v>
      </c>
      <c r="BH24" s="21">
        <f t="array" ref="BH24">_xlfn.IFS(BF24="","",BF24&gt;700,BF24-350,BF24&lt;=700,350)</f>
        <v>600</v>
      </c>
      <c r="BK24" s="24" t="s">
        <v>51</v>
      </c>
    </row>
    <row r="25" spans="1:67" ht="28" customHeight="1" thickBot="1" x14ac:dyDescent="0.25">
      <c r="A25" s="213"/>
      <c r="B25" s="68">
        <v>18388</v>
      </c>
      <c r="C25" s="208">
        <f ca="1">IF(B25="","",DATEDIF(B25,$BG$32,"y"))</f>
        <v>75</v>
      </c>
      <c r="D25" s="209"/>
      <c r="E25" s="210"/>
      <c r="F25" s="211"/>
      <c r="G25" s="211"/>
      <c r="H25" s="212"/>
      <c r="I25" s="212"/>
      <c r="J25" s="212"/>
      <c r="K25" s="212"/>
      <c r="L25" s="212"/>
      <c r="M25" s="7"/>
      <c r="N25" s="7" t="s">
        <v>107</v>
      </c>
      <c r="O25" s="7"/>
      <c r="P25" s="7" t="s">
        <v>107</v>
      </c>
      <c r="Q25" s="7"/>
      <c r="R25" s="7"/>
      <c r="S25" s="7"/>
      <c r="T25" s="7" t="s">
        <v>107</v>
      </c>
      <c r="U25" s="7" t="s">
        <v>107</v>
      </c>
      <c r="V25" s="7"/>
      <c r="W25" s="7" t="s">
        <v>107</v>
      </c>
      <c r="X25" s="7"/>
      <c r="Y25" s="7"/>
      <c r="Z25" s="7"/>
      <c r="AA25" s="7"/>
      <c r="AB25" s="7" t="s">
        <v>107</v>
      </c>
      <c r="AC25" s="7"/>
      <c r="AD25" s="7" t="s">
        <v>107</v>
      </c>
      <c r="AE25" s="7"/>
      <c r="AF25" s="7"/>
      <c r="AG25" s="7"/>
      <c r="AH25" s="7"/>
      <c r="AI25" s="7" t="s">
        <v>107</v>
      </c>
      <c r="AJ25" s="7"/>
      <c r="AK25" s="7" t="s">
        <v>107</v>
      </c>
      <c r="AL25" s="7"/>
      <c r="AM25" s="7"/>
      <c r="AN25" s="7"/>
      <c r="AO25" s="7"/>
      <c r="AP25" s="7" t="s">
        <v>107</v>
      </c>
      <c r="AQ25" s="7"/>
      <c r="AR25" s="155"/>
      <c r="AS25" s="155"/>
      <c r="AT25" s="157"/>
      <c r="AU25" s="165"/>
      <c r="AV25" s="159"/>
      <c r="AW25" s="153"/>
      <c r="AX25" s="119"/>
      <c r="AY25" s="124"/>
      <c r="AZ25" s="124"/>
      <c r="BA25" s="116"/>
      <c r="BC25" s="65" t="str">
        <f t="shared" si="8"/>
        <v>/</v>
      </c>
      <c r="BD25" s="66" t="s">
        <v>58</v>
      </c>
      <c r="BE25" s="20" t="s">
        <v>85</v>
      </c>
      <c r="BF25" s="6">
        <v>950</v>
      </c>
      <c r="BG25" s="21">
        <f t="array" ref="BG25">_xlfn.IFS(BF25="","",BF25&gt;=700,350,BF25&lt;700,BF25-350)</f>
        <v>350</v>
      </c>
      <c r="BH25" s="21">
        <f t="array" ref="BH25">_xlfn.IFS(BF25="","",BF25&gt;700,BF25-350,BF25&lt;=700,350)</f>
        <v>600</v>
      </c>
      <c r="BK25" s="24" t="s">
        <v>96</v>
      </c>
    </row>
    <row r="26" spans="1:67" ht="28" customHeight="1" thickBot="1" x14ac:dyDescent="0.25">
      <c r="A26" s="213">
        <v>10</v>
      </c>
      <c r="B26" s="131" t="s">
        <v>130</v>
      </c>
      <c r="C26" s="207"/>
      <c r="D26" s="132"/>
      <c r="E26" s="3"/>
      <c r="F26" s="3"/>
      <c r="G26" s="3"/>
      <c r="H26" s="3"/>
      <c r="I26" s="3"/>
      <c r="J26" s="3"/>
      <c r="K26" s="3"/>
      <c r="L26" s="78"/>
      <c r="M26" s="63" t="str">
        <f t="shared" ref="M26:AQ26" si="49">IF(M$7="","",IF( HLOOKUP(M$7,$E$7:$K$35,2*$A26,FALSE)="","","○"))</f>
        <v/>
      </c>
      <c r="N26" s="63" t="str">
        <f t="shared" si="49"/>
        <v/>
      </c>
      <c r="O26" s="63" t="str">
        <f t="shared" si="49"/>
        <v/>
      </c>
      <c r="P26" s="63" t="str">
        <f t="shared" si="49"/>
        <v/>
      </c>
      <c r="Q26" s="63" t="str">
        <f t="shared" si="49"/>
        <v/>
      </c>
      <c r="R26" s="63" t="str">
        <f t="shared" si="49"/>
        <v/>
      </c>
      <c r="S26" s="63" t="str">
        <f t="shared" si="49"/>
        <v/>
      </c>
      <c r="T26" s="73" t="str">
        <f t="shared" si="49"/>
        <v/>
      </c>
      <c r="U26" s="73" t="str">
        <f t="shared" si="49"/>
        <v/>
      </c>
      <c r="V26" s="73" t="str">
        <f t="shared" si="49"/>
        <v/>
      </c>
      <c r="W26" s="73" t="str">
        <f t="shared" si="49"/>
        <v/>
      </c>
      <c r="X26" s="73" t="str">
        <f t="shared" si="49"/>
        <v/>
      </c>
      <c r="Y26" s="73" t="str">
        <f t="shared" si="49"/>
        <v/>
      </c>
      <c r="Z26" s="73" t="str">
        <f t="shared" si="49"/>
        <v/>
      </c>
      <c r="AA26" s="63" t="str">
        <f t="shared" si="49"/>
        <v/>
      </c>
      <c r="AB26" s="63" t="str">
        <f t="shared" si="49"/>
        <v/>
      </c>
      <c r="AC26" s="63" t="str">
        <f t="shared" si="49"/>
        <v/>
      </c>
      <c r="AD26" s="63" t="str">
        <f t="shared" si="49"/>
        <v/>
      </c>
      <c r="AE26" s="63" t="str">
        <f t="shared" si="49"/>
        <v/>
      </c>
      <c r="AF26" s="63" t="str">
        <f t="shared" si="49"/>
        <v/>
      </c>
      <c r="AG26" s="63" t="str">
        <f t="shared" si="49"/>
        <v/>
      </c>
      <c r="AH26" s="73" t="str">
        <f t="shared" si="49"/>
        <v/>
      </c>
      <c r="AI26" s="73" t="str">
        <f t="shared" si="49"/>
        <v/>
      </c>
      <c r="AJ26" s="73" t="str">
        <f t="shared" si="49"/>
        <v/>
      </c>
      <c r="AK26" s="73" t="str">
        <f t="shared" si="49"/>
        <v/>
      </c>
      <c r="AL26" s="73" t="str">
        <f t="shared" si="49"/>
        <v/>
      </c>
      <c r="AM26" s="73" t="str">
        <f t="shared" si="49"/>
        <v/>
      </c>
      <c r="AN26" s="73" t="str">
        <f t="shared" si="49"/>
        <v/>
      </c>
      <c r="AO26" s="63" t="str">
        <f t="shared" si="49"/>
        <v/>
      </c>
      <c r="AP26" s="63" t="str">
        <f t="shared" si="49"/>
        <v/>
      </c>
      <c r="AQ26" s="63" t="str">
        <f t="shared" si="49"/>
        <v/>
      </c>
      <c r="AR26" s="154">
        <f>COUNTA(M27:AQ27)</f>
        <v>23</v>
      </c>
      <c r="AS26" s="154">
        <f t="shared" ref="AS26" si="50">COUNTIF(M27:AQ27,"/")*$BG$9</f>
        <v>8050</v>
      </c>
      <c r="AT26" s="156">
        <f>AR26*AT$2</f>
        <v>690</v>
      </c>
      <c r="AU26" s="164" t="s">
        <v>105</v>
      </c>
      <c r="AV26" s="158" t="s">
        <v>133</v>
      </c>
      <c r="AW26" s="152">
        <f t="shared" ref="AW26" si="51">AS26+AT26</f>
        <v>8740</v>
      </c>
      <c r="AX26" s="122">
        <f t="shared" ref="AX26:AZ26" si="52">AX24+AR26</f>
        <v>186</v>
      </c>
      <c r="AY26" s="123">
        <f t="shared" si="52"/>
        <v>65100</v>
      </c>
      <c r="AZ26" s="123">
        <f t="shared" si="52"/>
        <v>5580</v>
      </c>
      <c r="BA26" s="115">
        <f t="shared" ref="BA26" si="53">BA24+AW26</f>
        <v>70680</v>
      </c>
      <c r="BC26" s="65" t="str">
        <f t="shared" si="8"/>
        <v>/</v>
      </c>
      <c r="BD26" s="66" t="s">
        <v>59</v>
      </c>
      <c r="BE26" s="20" t="s">
        <v>85</v>
      </c>
      <c r="BF26" s="6">
        <v>950</v>
      </c>
      <c r="BG26" s="21">
        <f t="array" ref="BG26">_xlfn.IFS(BF26="","",BF26&gt;=700,350,BF26&lt;700,BF26-350)</f>
        <v>350</v>
      </c>
      <c r="BH26" s="21">
        <f t="array" ref="BH26">_xlfn.IFS(BF26="","",BF26&gt;700,BF26-350,BF26&lt;=700,350)</f>
        <v>600</v>
      </c>
      <c r="BK26" s="24" t="s">
        <v>97</v>
      </c>
    </row>
    <row r="27" spans="1:67" ht="28" customHeight="1" thickBot="1" x14ac:dyDescent="0.25">
      <c r="A27" s="213"/>
      <c r="B27" s="68">
        <v>18388</v>
      </c>
      <c r="C27" s="208">
        <f ca="1">IF(B27="","",DATEDIF(B27,$BG$32,"y"))</f>
        <v>75</v>
      </c>
      <c r="D27" s="209"/>
      <c r="E27" s="210"/>
      <c r="F27" s="211"/>
      <c r="G27" s="211"/>
      <c r="H27" s="212"/>
      <c r="I27" s="212"/>
      <c r="J27" s="212"/>
      <c r="K27" s="212"/>
      <c r="L27" s="212"/>
      <c r="M27" s="7" t="s">
        <v>107</v>
      </c>
      <c r="N27" s="7" t="s">
        <v>107</v>
      </c>
      <c r="O27" s="7" t="s">
        <v>107</v>
      </c>
      <c r="P27" s="7" t="s">
        <v>107</v>
      </c>
      <c r="Q27" s="7" t="s">
        <v>107</v>
      </c>
      <c r="R27" s="7" t="s">
        <v>107</v>
      </c>
      <c r="S27" s="7" t="s">
        <v>107</v>
      </c>
      <c r="T27" s="7" t="s">
        <v>107</v>
      </c>
      <c r="U27" s="7" t="s">
        <v>107</v>
      </c>
      <c r="V27" s="7" t="s">
        <v>107</v>
      </c>
      <c r="W27" s="7" t="s">
        <v>107</v>
      </c>
      <c r="X27" s="7" t="s">
        <v>107</v>
      </c>
      <c r="Y27" s="7" t="s">
        <v>107</v>
      </c>
      <c r="Z27" s="7" t="s">
        <v>107</v>
      </c>
      <c r="AA27" s="7"/>
      <c r="AB27" s="7"/>
      <c r="AC27" s="7"/>
      <c r="AD27" s="7"/>
      <c r="AE27" s="7"/>
      <c r="AF27" s="7"/>
      <c r="AG27" s="7"/>
      <c r="AH27" s="7" t="s">
        <v>107</v>
      </c>
      <c r="AI27" s="7" t="s">
        <v>107</v>
      </c>
      <c r="AJ27" s="7" t="s">
        <v>107</v>
      </c>
      <c r="AK27" s="7" t="s">
        <v>107</v>
      </c>
      <c r="AL27" s="7" t="s">
        <v>107</v>
      </c>
      <c r="AM27" s="7" t="s">
        <v>107</v>
      </c>
      <c r="AN27" s="7" t="s">
        <v>107</v>
      </c>
      <c r="AO27" s="7" t="s">
        <v>107</v>
      </c>
      <c r="AP27" s="7" t="s">
        <v>107</v>
      </c>
      <c r="AQ27" s="7"/>
      <c r="AR27" s="155"/>
      <c r="AS27" s="155"/>
      <c r="AT27" s="157"/>
      <c r="AU27" s="165"/>
      <c r="AV27" s="159"/>
      <c r="AW27" s="153"/>
      <c r="AX27" s="119"/>
      <c r="AY27" s="124"/>
      <c r="AZ27" s="124"/>
      <c r="BA27" s="116"/>
      <c r="BC27" s="65" t="str">
        <f t="shared" si="8"/>
        <v>/</v>
      </c>
      <c r="BD27" s="66" t="s">
        <v>60</v>
      </c>
      <c r="BE27" s="20" t="s">
        <v>85</v>
      </c>
      <c r="BF27" s="6">
        <v>950</v>
      </c>
      <c r="BG27" s="21">
        <f t="array" ref="BG27">_xlfn.IFS(BF27="","",BF27&gt;=700,350,BF27&lt;700,BF27-350)</f>
        <v>350</v>
      </c>
      <c r="BH27" s="21">
        <f t="array" ref="BH27">_xlfn.IFS(BF27="","",BF27&gt;700,BF27-350,BF27&lt;=700,350)</f>
        <v>600</v>
      </c>
      <c r="BK27" s="24" t="s">
        <v>98</v>
      </c>
    </row>
    <row r="28" spans="1:67" ht="28" customHeight="1" thickBot="1" x14ac:dyDescent="0.25">
      <c r="A28" s="213">
        <v>11</v>
      </c>
      <c r="B28" s="131" t="s">
        <v>131</v>
      </c>
      <c r="C28" s="207"/>
      <c r="D28" s="132"/>
      <c r="E28" s="3"/>
      <c r="F28" s="3"/>
      <c r="G28" s="3"/>
      <c r="H28" s="3"/>
      <c r="I28" s="3"/>
      <c r="J28" s="3"/>
      <c r="K28" s="3"/>
      <c r="L28" s="78"/>
      <c r="M28" s="63" t="str">
        <f t="shared" ref="M28:AQ28" si="54">IF(M$7="","",IF( HLOOKUP(M$7,$E$7:$K$35,2*$A28,FALSE)="","","○"))</f>
        <v/>
      </c>
      <c r="N28" s="63" t="str">
        <f t="shared" si="54"/>
        <v/>
      </c>
      <c r="O28" s="63" t="str">
        <f t="shared" si="54"/>
        <v/>
      </c>
      <c r="P28" s="63" t="str">
        <f t="shared" si="54"/>
        <v/>
      </c>
      <c r="Q28" s="63" t="str">
        <f t="shared" si="54"/>
        <v/>
      </c>
      <c r="R28" s="63" t="str">
        <f t="shared" si="54"/>
        <v/>
      </c>
      <c r="S28" s="63" t="str">
        <f t="shared" si="54"/>
        <v/>
      </c>
      <c r="T28" s="73" t="str">
        <f t="shared" si="54"/>
        <v/>
      </c>
      <c r="U28" s="73" t="str">
        <f t="shared" si="54"/>
        <v/>
      </c>
      <c r="V28" s="73" t="str">
        <f t="shared" si="54"/>
        <v/>
      </c>
      <c r="W28" s="73" t="str">
        <f t="shared" si="54"/>
        <v/>
      </c>
      <c r="X28" s="73" t="str">
        <f t="shared" si="54"/>
        <v/>
      </c>
      <c r="Y28" s="73" t="str">
        <f t="shared" si="54"/>
        <v/>
      </c>
      <c r="Z28" s="73" t="str">
        <f t="shared" si="54"/>
        <v/>
      </c>
      <c r="AA28" s="63" t="str">
        <f t="shared" si="54"/>
        <v/>
      </c>
      <c r="AB28" s="63" t="str">
        <f t="shared" si="54"/>
        <v/>
      </c>
      <c r="AC28" s="63" t="str">
        <f t="shared" si="54"/>
        <v/>
      </c>
      <c r="AD28" s="63" t="str">
        <f t="shared" si="54"/>
        <v/>
      </c>
      <c r="AE28" s="63" t="str">
        <f t="shared" si="54"/>
        <v/>
      </c>
      <c r="AF28" s="63" t="str">
        <f t="shared" si="54"/>
        <v/>
      </c>
      <c r="AG28" s="63" t="str">
        <f t="shared" si="54"/>
        <v/>
      </c>
      <c r="AH28" s="73" t="str">
        <f t="shared" si="54"/>
        <v/>
      </c>
      <c r="AI28" s="73" t="str">
        <f t="shared" si="54"/>
        <v/>
      </c>
      <c r="AJ28" s="73" t="str">
        <f t="shared" si="54"/>
        <v/>
      </c>
      <c r="AK28" s="73" t="str">
        <f t="shared" si="54"/>
        <v/>
      </c>
      <c r="AL28" s="73" t="str">
        <f t="shared" si="54"/>
        <v/>
      </c>
      <c r="AM28" s="73" t="str">
        <f t="shared" si="54"/>
        <v/>
      </c>
      <c r="AN28" s="73" t="str">
        <f t="shared" si="54"/>
        <v/>
      </c>
      <c r="AO28" s="63" t="str">
        <f t="shared" si="54"/>
        <v/>
      </c>
      <c r="AP28" s="63" t="str">
        <f t="shared" si="54"/>
        <v/>
      </c>
      <c r="AQ28" s="63" t="str">
        <f t="shared" si="54"/>
        <v/>
      </c>
      <c r="AR28" s="154">
        <f>COUNTA(M29:AQ29)</f>
        <v>30</v>
      </c>
      <c r="AS28" s="154">
        <f t="shared" ref="AS28" si="55">COUNTIF(M29:AQ29,"/")*$BG$9</f>
        <v>9800</v>
      </c>
      <c r="AT28" s="156">
        <f t="shared" ref="AT28" si="56">AR28*AT$2</f>
        <v>900</v>
      </c>
      <c r="AU28" s="164" t="s">
        <v>105</v>
      </c>
      <c r="AV28" s="158" t="s">
        <v>134</v>
      </c>
      <c r="AW28" s="152">
        <f t="shared" ref="AW28" si="57">AS28+AT28</f>
        <v>10700</v>
      </c>
      <c r="AX28" s="122">
        <f t="shared" ref="AX28:AZ28" si="58">AX26+AR28</f>
        <v>216</v>
      </c>
      <c r="AY28" s="123">
        <f t="shared" si="58"/>
        <v>74900</v>
      </c>
      <c r="AZ28" s="123">
        <f t="shared" si="58"/>
        <v>6480</v>
      </c>
      <c r="BA28" s="115">
        <f t="shared" ref="BA28" si="59">BA26+AW28</f>
        <v>81380</v>
      </c>
      <c r="BC28" s="65" t="str">
        <f t="shared" si="8"/>
        <v>/</v>
      </c>
      <c r="BD28" s="66" t="s">
        <v>61</v>
      </c>
      <c r="BE28" s="20" t="s">
        <v>85</v>
      </c>
      <c r="BF28" s="6">
        <v>950</v>
      </c>
      <c r="BG28" s="21">
        <f t="array" ref="BG28">_xlfn.IFS(BF28="","",BF28&gt;=700,350,BF28&lt;700,BF28-350)</f>
        <v>350</v>
      </c>
      <c r="BH28" s="21">
        <f t="array" ref="BH28">_xlfn.IFS(BF28="","",BF28&gt;700,BF28-350,BF28&lt;=700,350)</f>
        <v>600</v>
      </c>
      <c r="BK28" s="24" t="s">
        <v>99</v>
      </c>
    </row>
    <row r="29" spans="1:67" ht="28" customHeight="1" thickBot="1" x14ac:dyDescent="0.25">
      <c r="A29" s="213"/>
      <c r="B29" s="68">
        <v>18388</v>
      </c>
      <c r="C29" s="208">
        <f ca="1">IF(B29="","",DATEDIF(B29,$BG$32,"y"))</f>
        <v>75</v>
      </c>
      <c r="D29" s="209"/>
      <c r="E29" s="210"/>
      <c r="F29" s="211"/>
      <c r="G29" s="211"/>
      <c r="H29" s="212"/>
      <c r="I29" s="212"/>
      <c r="J29" s="212"/>
      <c r="K29" s="212"/>
      <c r="L29" s="212"/>
      <c r="M29" s="7" t="s">
        <v>107</v>
      </c>
      <c r="N29" s="7" t="s">
        <v>107</v>
      </c>
      <c r="O29" s="7" t="s">
        <v>107</v>
      </c>
      <c r="P29" s="7" t="s">
        <v>107</v>
      </c>
      <c r="Q29" s="7" t="s">
        <v>107</v>
      </c>
      <c r="R29" s="7" t="s">
        <v>107</v>
      </c>
      <c r="S29" s="7" t="s">
        <v>107</v>
      </c>
      <c r="T29" s="7" t="s">
        <v>107</v>
      </c>
      <c r="U29" s="7" t="s">
        <v>57</v>
      </c>
      <c r="V29" s="7" t="s">
        <v>107</v>
      </c>
      <c r="W29" s="7" t="s">
        <v>107</v>
      </c>
      <c r="X29" s="7" t="s">
        <v>107</v>
      </c>
      <c r="Y29" s="7" t="s">
        <v>107</v>
      </c>
      <c r="Z29" s="7" t="s">
        <v>107</v>
      </c>
      <c r="AA29" s="7" t="s">
        <v>107</v>
      </c>
      <c r="AB29" s="7" t="s">
        <v>107</v>
      </c>
      <c r="AC29" s="7" t="s">
        <v>107</v>
      </c>
      <c r="AD29" s="7" t="s">
        <v>107</v>
      </c>
      <c r="AE29" s="7" t="s">
        <v>107</v>
      </c>
      <c r="AF29" s="7" t="s">
        <v>107</v>
      </c>
      <c r="AG29" s="7" t="s">
        <v>107</v>
      </c>
      <c r="AH29" s="7" t="s">
        <v>107</v>
      </c>
      <c r="AI29" s="7" t="s">
        <v>57</v>
      </c>
      <c r="AJ29" s="7" t="s">
        <v>107</v>
      </c>
      <c r="AK29" s="7" t="s">
        <v>107</v>
      </c>
      <c r="AL29" s="7" t="s">
        <v>107</v>
      </c>
      <c r="AM29" s="7" t="s">
        <v>107</v>
      </c>
      <c r="AN29" s="7" t="s">
        <v>107</v>
      </c>
      <c r="AO29" s="7" t="s">
        <v>107</v>
      </c>
      <c r="AP29" s="7" t="s">
        <v>107</v>
      </c>
      <c r="AQ29" s="7"/>
      <c r="AR29" s="155"/>
      <c r="AS29" s="155"/>
      <c r="AT29" s="157"/>
      <c r="AU29" s="165"/>
      <c r="AV29" s="159"/>
      <c r="AW29" s="153"/>
      <c r="AX29" s="119"/>
      <c r="AY29" s="124"/>
      <c r="AZ29" s="124"/>
      <c r="BA29" s="116"/>
      <c r="BK29" s="24" t="s">
        <v>100</v>
      </c>
    </row>
    <row r="30" spans="1:67" ht="28" customHeight="1" thickBot="1" x14ac:dyDescent="0.25">
      <c r="A30" s="213">
        <v>12</v>
      </c>
      <c r="B30" s="131"/>
      <c r="C30" s="207"/>
      <c r="D30" s="132"/>
      <c r="E30" s="3"/>
      <c r="F30" s="3"/>
      <c r="G30" s="3"/>
      <c r="H30" s="3"/>
      <c r="I30" s="3"/>
      <c r="J30" s="3"/>
      <c r="K30" s="3"/>
      <c r="L30" s="78"/>
      <c r="M30" s="63"/>
      <c r="N30" s="63"/>
      <c r="O30" s="63"/>
      <c r="P30" s="63"/>
      <c r="Q30" s="63"/>
      <c r="R30" s="63"/>
      <c r="S30" s="63"/>
      <c r="T30" s="73"/>
      <c r="U30" s="73"/>
      <c r="V30" s="73"/>
      <c r="W30" s="73"/>
      <c r="X30" s="73"/>
      <c r="Y30" s="73"/>
      <c r="Z30" s="73"/>
      <c r="AA30" s="63"/>
      <c r="AB30" s="63"/>
      <c r="AC30" s="63"/>
      <c r="AD30" s="63"/>
      <c r="AE30" s="63"/>
      <c r="AF30" s="63"/>
      <c r="AG30" s="63"/>
      <c r="AH30" s="73"/>
      <c r="AI30" s="73"/>
      <c r="AJ30" s="73"/>
      <c r="AK30" s="73"/>
      <c r="AL30" s="73"/>
      <c r="AM30" s="73"/>
      <c r="AN30" s="73"/>
      <c r="AO30" s="63"/>
      <c r="AP30" s="63"/>
      <c r="AQ30" s="63"/>
      <c r="AR30" s="154">
        <f>COUNTA(M31:AQ31)</f>
        <v>0</v>
      </c>
      <c r="AS30" s="154">
        <f t="shared" ref="AS30" si="60">COUNTIF(M31:AQ31,"/")*350</f>
        <v>0</v>
      </c>
      <c r="AT30" s="156">
        <f t="shared" ref="AT30" si="61">AR30*AT$2</f>
        <v>0</v>
      </c>
      <c r="AU30" s="164"/>
      <c r="AV30" s="158"/>
      <c r="AW30" s="152">
        <f t="shared" ref="AW30" si="62">AS30+AT30</f>
        <v>0</v>
      </c>
      <c r="AX30" s="122">
        <f t="shared" ref="AX30:AZ30" si="63">AX28+AR30</f>
        <v>216</v>
      </c>
      <c r="AY30" s="123">
        <f t="shared" si="63"/>
        <v>74900</v>
      </c>
      <c r="AZ30" s="123">
        <f t="shared" si="63"/>
        <v>6480</v>
      </c>
      <c r="BA30" s="115">
        <f t="shared" ref="BA30" si="64">BA28+AW30</f>
        <v>81380</v>
      </c>
      <c r="BK30" s="24" t="s">
        <v>21</v>
      </c>
    </row>
    <row r="31" spans="1:67" ht="28" customHeight="1" thickBot="1" x14ac:dyDescent="0.25">
      <c r="A31" s="213"/>
      <c r="B31" s="68"/>
      <c r="C31" s="208" t="str">
        <f>IF(B31="","",DATEDIF(B31,$BG$32,"y"))</f>
        <v/>
      </c>
      <c r="D31" s="209"/>
      <c r="E31" s="210"/>
      <c r="F31" s="211"/>
      <c r="G31" s="211"/>
      <c r="H31" s="212"/>
      <c r="I31" s="212"/>
      <c r="J31" s="212"/>
      <c r="K31" s="212"/>
      <c r="L31" s="212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155"/>
      <c r="AS31" s="155"/>
      <c r="AT31" s="157"/>
      <c r="AU31" s="165"/>
      <c r="AV31" s="159"/>
      <c r="AW31" s="153"/>
      <c r="AX31" s="119"/>
      <c r="AY31" s="124"/>
      <c r="AZ31" s="124"/>
      <c r="BA31" s="116"/>
      <c r="BC31" s="11"/>
      <c r="BD31" s="12" t="s">
        <v>70</v>
      </c>
      <c r="BE31" s="13" t="s">
        <v>77</v>
      </c>
      <c r="BG31" s="102" t="s">
        <v>135</v>
      </c>
      <c r="BK31" s="24" t="s">
        <v>22</v>
      </c>
    </row>
    <row r="32" spans="1:67" ht="28" customHeight="1" thickBot="1" x14ac:dyDescent="0.25">
      <c r="A32" s="213">
        <v>13</v>
      </c>
      <c r="B32" s="131"/>
      <c r="C32" s="207"/>
      <c r="D32" s="132"/>
      <c r="E32" s="3"/>
      <c r="F32" s="3"/>
      <c r="G32" s="3"/>
      <c r="H32" s="3"/>
      <c r="I32" s="3"/>
      <c r="J32" s="3"/>
      <c r="K32" s="3"/>
      <c r="L32" s="78"/>
      <c r="M32" s="63"/>
      <c r="N32" s="63"/>
      <c r="O32" s="63"/>
      <c r="P32" s="63"/>
      <c r="Q32" s="63"/>
      <c r="R32" s="63"/>
      <c r="S32" s="63"/>
      <c r="T32" s="73"/>
      <c r="U32" s="73"/>
      <c r="V32" s="73"/>
      <c r="W32" s="73"/>
      <c r="X32" s="73"/>
      <c r="Y32" s="73"/>
      <c r="Z32" s="73"/>
      <c r="AA32" s="63"/>
      <c r="AB32" s="63"/>
      <c r="AC32" s="63"/>
      <c r="AD32" s="63"/>
      <c r="AE32" s="63"/>
      <c r="AF32" s="63"/>
      <c r="AG32" s="63"/>
      <c r="AH32" s="73"/>
      <c r="AI32" s="73"/>
      <c r="AJ32" s="73"/>
      <c r="AK32" s="73"/>
      <c r="AL32" s="73"/>
      <c r="AM32" s="73"/>
      <c r="AN32" s="73"/>
      <c r="AO32" s="63"/>
      <c r="AP32" s="63"/>
      <c r="AQ32" s="63"/>
      <c r="AR32" s="154">
        <f>COUNTA(M33:AQ33)</f>
        <v>0</v>
      </c>
      <c r="AS32" s="154">
        <f t="shared" ref="AS32" si="65">COUNTIF(M33:AQ33,"/")*350</f>
        <v>0</v>
      </c>
      <c r="AT32" s="156">
        <f t="shared" ref="AT32" si="66">AR32*AT$2</f>
        <v>0</v>
      </c>
      <c r="AU32" s="164"/>
      <c r="AV32" s="158"/>
      <c r="AW32" s="152">
        <f t="shared" ref="AW32" si="67">AS32+AT32</f>
        <v>0</v>
      </c>
      <c r="AX32" s="122">
        <f t="shared" ref="AX32:AZ32" si="68">AX30+AR32</f>
        <v>216</v>
      </c>
      <c r="AY32" s="123">
        <f t="shared" si="68"/>
        <v>74900</v>
      </c>
      <c r="AZ32" s="123">
        <f t="shared" si="68"/>
        <v>6480</v>
      </c>
      <c r="BA32" s="115">
        <f t="shared" ref="BA32" si="69">BA30+AW32</f>
        <v>81380</v>
      </c>
      <c r="BC32" s="93" t="s">
        <v>57</v>
      </c>
      <c r="BD32" s="15" t="s">
        <v>66</v>
      </c>
      <c r="BE32" s="94">
        <v>30</v>
      </c>
      <c r="BG32" s="103">
        <f ca="1">TODAY()</f>
        <v>46139</v>
      </c>
      <c r="BH32" s="86"/>
      <c r="BK32" s="25"/>
      <c r="BO32" s="36"/>
    </row>
    <row r="33" spans="1:67" ht="28" customHeight="1" thickBot="1" x14ac:dyDescent="0.25">
      <c r="A33" s="213"/>
      <c r="B33" s="68"/>
      <c r="C33" s="208" t="str">
        <f>IF(B33="","",DATEDIF(B33,$BG$32,"y"))</f>
        <v/>
      </c>
      <c r="D33" s="209"/>
      <c r="E33" s="210"/>
      <c r="F33" s="211"/>
      <c r="G33" s="211"/>
      <c r="H33" s="212"/>
      <c r="I33" s="212"/>
      <c r="J33" s="212"/>
      <c r="K33" s="212"/>
      <c r="L33" s="212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155"/>
      <c r="AS33" s="155"/>
      <c r="AT33" s="157"/>
      <c r="AU33" s="165"/>
      <c r="AV33" s="159"/>
      <c r="AW33" s="153"/>
      <c r="AX33" s="119"/>
      <c r="AY33" s="124"/>
      <c r="AZ33" s="124"/>
      <c r="BA33" s="116"/>
      <c r="BC33" s="93" t="s">
        <v>79</v>
      </c>
      <c r="BD33" s="15" t="s">
        <v>67</v>
      </c>
      <c r="BE33" s="94">
        <v>130</v>
      </c>
      <c r="BH33" s="86"/>
      <c r="BK33" s="25"/>
      <c r="BO33" s="36"/>
    </row>
    <row r="34" spans="1:67" ht="28" customHeight="1" x14ac:dyDescent="0.2">
      <c r="A34" s="133">
        <v>14</v>
      </c>
      <c r="B34" s="131"/>
      <c r="C34" s="207"/>
      <c r="D34" s="132"/>
      <c r="E34" s="3"/>
      <c r="F34" s="3"/>
      <c r="G34" s="3"/>
      <c r="H34" s="3"/>
      <c r="I34" s="3"/>
      <c r="J34" s="3"/>
      <c r="K34" s="3"/>
      <c r="L34" s="78"/>
      <c r="M34" s="63"/>
      <c r="N34" s="63"/>
      <c r="O34" s="63"/>
      <c r="P34" s="63"/>
      <c r="Q34" s="63"/>
      <c r="R34" s="63"/>
      <c r="S34" s="63"/>
      <c r="T34" s="73"/>
      <c r="U34" s="73"/>
      <c r="V34" s="73"/>
      <c r="W34" s="73"/>
      <c r="X34" s="73"/>
      <c r="Y34" s="73"/>
      <c r="Z34" s="73"/>
      <c r="AA34" s="63"/>
      <c r="AB34" s="63"/>
      <c r="AC34" s="63"/>
      <c r="AD34" s="63"/>
      <c r="AE34" s="63"/>
      <c r="AF34" s="63"/>
      <c r="AG34" s="63"/>
      <c r="AH34" s="73"/>
      <c r="AI34" s="73"/>
      <c r="AJ34" s="73"/>
      <c r="AK34" s="73"/>
      <c r="AL34" s="73"/>
      <c r="AM34" s="73"/>
      <c r="AN34" s="73"/>
      <c r="AO34" s="63"/>
      <c r="AP34" s="63"/>
      <c r="AQ34" s="63"/>
      <c r="AR34" s="154">
        <f>COUNTA(M35:AQ35)</f>
        <v>0</v>
      </c>
      <c r="AS34" s="154">
        <f t="shared" ref="AS34" si="70">COUNTIF(M35:AQ35,"/")*350</f>
        <v>0</v>
      </c>
      <c r="AT34" s="156">
        <f t="shared" ref="AT34" si="71">AR34*AT$2</f>
        <v>0</v>
      </c>
      <c r="AU34" s="164"/>
      <c r="AV34" s="158"/>
      <c r="AW34" s="152">
        <f t="shared" ref="AW34" si="72">AS34+AT34</f>
        <v>0</v>
      </c>
      <c r="AX34" s="122">
        <f t="shared" ref="AX34:AZ34" si="73">AX32+AR34</f>
        <v>216</v>
      </c>
      <c r="AY34" s="123">
        <f t="shared" si="73"/>
        <v>74900</v>
      </c>
      <c r="AZ34" s="123">
        <f t="shared" si="73"/>
        <v>6480</v>
      </c>
      <c r="BA34" s="115">
        <f t="shared" ref="BA34" si="74">BA32+AW34</f>
        <v>81380</v>
      </c>
      <c r="BC34" s="93" t="s">
        <v>80</v>
      </c>
      <c r="BD34" s="15" t="s">
        <v>68</v>
      </c>
      <c r="BE34" s="94">
        <v>230</v>
      </c>
      <c r="BH34" s="86"/>
      <c r="BK34" s="25"/>
      <c r="BO34" s="36"/>
    </row>
    <row r="35" spans="1:67" ht="28" customHeight="1" thickBot="1" x14ac:dyDescent="0.25">
      <c r="A35" s="134"/>
      <c r="B35" s="68"/>
      <c r="C35" s="208" t="str">
        <f>IF(B35="","",DATEDIF(B35,$BG$32,"y"))</f>
        <v/>
      </c>
      <c r="D35" s="209"/>
      <c r="E35" s="210"/>
      <c r="F35" s="211"/>
      <c r="G35" s="211"/>
      <c r="H35" s="212"/>
      <c r="I35" s="212"/>
      <c r="J35" s="212"/>
      <c r="K35" s="212"/>
      <c r="L35" s="212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155"/>
      <c r="AS35" s="155"/>
      <c r="AT35" s="157"/>
      <c r="AU35" s="165"/>
      <c r="AV35" s="159"/>
      <c r="AW35" s="153"/>
      <c r="AX35" s="119"/>
      <c r="AY35" s="124"/>
      <c r="AZ35" s="124"/>
      <c r="BA35" s="116"/>
      <c r="BC35" s="96" t="s">
        <v>81</v>
      </c>
      <c r="BD35" s="18" t="s">
        <v>69</v>
      </c>
      <c r="BE35" s="97">
        <v>330</v>
      </c>
      <c r="BF35" s="98"/>
      <c r="BG35" s="98"/>
      <c r="BH35" s="86"/>
      <c r="BK35" s="25"/>
      <c r="BO35" s="36"/>
    </row>
    <row r="36" spans="1:67" ht="28" customHeight="1" x14ac:dyDescent="0.2">
      <c r="C36" s="36"/>
      <c r="D36" s="36"/>
      <c r="AX36" s="122">
        <f t="shared" ref="AX36:AZ36" si="75">AX34+AR36</f>
        <v>216</v>
      </c>
      <c r="AY36" s="123">
        <f t="shared" si="75"/>
        <v>74900</v>
      </c>
      <c r="AZ36" s="123">
        <f t="shared" si="75"/>
        <v>6480</v>
      </c>
      <c r="BA36" s="115">
        <f t="shared" ref="BA36" si="76">BA34+AW36</f>
        <v>81380</v>
      </c>
      <c r="BK36" s="25"/>
    </row>
    <row r="37" spans="1:67" ht="28" customHeight="1" thickBot="1" x14ac:dyDescent="0.25">
      <c r="C37" s="36"/>
      <c r="D37" s="36"/>
      <c r="AX37" s="119"/>
      <c r="AY37" s="124"/>
      <c r="AZ37" s="124"/>
      <c r="BA37" s="116"/>
      <c r="BK37" s="25"/>
    </row>
    <row r="38" spans="1:67" ht="22.5" customHeight="1" thickBot="1" x14ac:dyDescent="0.25">
      <c r="C38" s="36"/>
      <c r="D38" s="36"/>
      <c r="AX38" s="122">
        <f t="shared" ref="AX38:AZ38" si="77">AX36+AR38</f>
        <v>216</v>
      </c>
      <c r="AY38" s="123">
        <f t="shared" si="77"/>
        <v>74900</v>
      </c>
      <c r="AZ38" s="123">
        <f t="shared" si="77"/>
        <v>6480</v>
      </c>
      <c r="BA38" s="115">
        <f t="shared" ref="BA38" si="78">BA36+AW38</f>
        <v>81380</v>
      </c>
      <c r="BK38" s="26"/>
    </row>
    <row r="39" spans="1:67" ht="22.5" customHeight="1" thickBot="1" x14ac:dyDescent="0.25">
      <c r="C39" s="36"/>
      <c r="D39" s="36"/>
      <c r="AX39" s="119"/>
      <c r="AY39" s="124"/>
      <c r="AZ39" s="124"/>
      <c r="BA39" s="116"/>
    </row>
    <row r="40" spans="1:67" ht="22.5" customHeight="1" x14ac:dyDescent="0.2">
      <c r="C40" s="36"/>
      <c r="D40" s="36"/>
      <c r="AX40" s="37"/>
      <c r="AY40" s="36"/>
      <c r="AZ40" s="36"/>
      <c r="BA40" s="36"/>
      <c r="BC40" s="36"/>
      <c r="BD40" s="86"/>
      <c r="BE40" s="86"/>
      <c r="BF40" s="86"/>
      <c r="BG40" s="86"/>
      <c r="BH40" s="86"/>
      <c r="BK40" s="36"/>
      <c r="BL40" s="36"/>
      <c r="BM40" s="36"/>
      <c r="BN40" s="36"/>
      <c r="BO40" s="36"/>
    </row>
    <row r="41" spans="1:67" ht="22.5" customHeight="1" x14ac:dyDescent="0.2">
      <c r="C41" s="36"/>
      <c r="D41" s="36"/>
      <c r="AX41" s="37"/>
      <c r="AY41" s="36"/>
      <c r="AZ41" s="36"/>
      <c r="BA41" s="36"/>
      <c r="BC41" s="36"/>
      <c r="BD41" s="86"/>
      <c r="BE41" s="86"/>
      <c r="BF41" s="86"/>
      <c r="BG41" s="86"/>
      <c r="BH41" s="86"/>
      <c r="BK41" s="36"/>
      <c r="BL41" s="36"/>
      <c r="BM41" s="36"/>
      <c r="BN41" s="36"/>
      <c r="BO41" s="36"/>
    </row>
    <row r="42" spans="1:67" ht="22.5" customHeight="1" x14ac:dyDescent="0.2">
      <c r="C42" s="36"/>
      <c r="D42" s="36"/>
      <c r="AX42" s="37"/>
      <c r="AY42" s="36"/>
      <c r="AZ42" s="36"/>
      <c r="BA42" s="36"/>
      <c r="BC42" s="36"/>
      <c r="BD42" s="86"/>
      <c r="BE42" s="86"/>
      <c r="BF42" s="86"/>
      <c r="BG42" s="86"/>
      <c r="BH42" s="86"/>
      <c r="BK42" s="36"/>
      <c r="BL42" s="36"/>
      <c r="BM42" s="36"/>
      <c r="BN42" s="36"/>
      <c r="BO42" s="36"/>
    </row>
    <row r="43" spans="1:67" ht="22.5" customHeight="1" x14ac:dyDescent="0.2">
      <c r="C43" s="36"/>
      <c r="D43" s="36"/>
      <c r="AX43" s="37"/>
      <c r="AY43" s="36"/>
      <c r="AZ43" s="36"/>
      <c r="BA43" s="36"/>
      <c r="BC43" s="36"/>
      <c r="BD43" s="86"/>
      <c r="BE43" s="86"/>
      <c r="BF43" s="86"/>
      <c r="BG43" s="86"/>
      <c r="BH43" s="86"/>
      <c r="BK43" s="36"/>
      <c r="BL43" s="36"/>
      <c r="BM43" s="36"/>
      <c r="BN43" s="36"/>
      <c r="BO43" s="36"/>
    </row>
    <row r="44" spans="1:67" ht="22.5" customHeight="1" x14ac:dyDescent="0.2">
      <c r="C44" s="36"/>
      <c r="D44" s="36"/>
      <c r="AX44" s="37"/>
      <c r="AY44" s="36"/>
      <c r="AZ44" s="36"/>
      <c r="BA44" s="36"/>
      <c r="BC44" s="36"/>
      <c r="BD44" s="86"/>
      <c r="BE44" s="86"/>
      <c r="BF44" s="86"/>
      <c r="BG44" s="86"/>
      <c r="BH44" s="86"/>
      <c r="BK44" s="36"/>
      <c r="BL44" s="36"/>
      <c r="BM44" s="36"/>
      <c r="BN44" s="36"/>
      <c r="BO44" s="36"/>
    </row>
    <row r="45" spans="1:67" ht="22.5" customHeight="1" x14ac:dyDescent="0.2">
      <c r="C45" s="36"/>
      <c r="D45" s="36"/>
      <c r="AX45" s="37"/>
      <c r="AY45" s="36"/>
      <c r="AZ45" s="36"/>
      <c r="BA45" s="36"/>
      <c r="BC45" s="36"/>
      <c r="BD45" s="86"/>
      <c r="BE45" s="86"/>
      <c r="BF45" s="86"/>
      <c r="BG45" s="86"/>
      <c r="BH45" s="86"/>
      <c r="BK45" s="36"/>
      <c r="BL45" s="36"/>
      <c r="BM45" s="36"/>
      <c r="BN45" s="36"/>
      <c r="BO45" s="36"/>
    </row>
    <row r="46" spans="1:67" ht="22.5" customHeight="1" x14ac:dyDescent="0.2">
      <c r="C46" s="36"/>
      <c r="D46" s="36"/>
      <c r="AX46" s="37"/>
      <c r="AY46" s="36"/>
      <c r="AZ46" s="36"/>
      <c r="BA46" s="36"/>
      <c r="BC46" s="36"/>
      <c r="BD46" s="86"/>
      <c r="BE46" s="86"/>
      <c r="BF46" s="86"/>
      <c r="BG46" s="86"/>
      <c r="BH46" s="86"/>
      <c r="BK46" s="36"/>
      <c r="BL46" s="36"/>
      <c r="BM46" s="36"/>
      <c r="BN46" s="36"/>
      <c r="BO46" s="36"/>
    </row>
    <row r="47" spans="1:67" ht="22.5" customHeight="1" x14ac:dyDescent="0.2">
      <c r="C47" s="36"/>
      <c r="D47" s="36"/>
      <c r="AX47" s="37"/>
      <c r="AY47" s="36"/>
      <c r="AZ47" s="36"/>
      <c r="BA47" s="36"/>
      <c r="BC47" s="36"/>
      <c r="BD47" s="86"/>
      <c r="BE47" s="86"/>
      <c r="BF47" s="86"/>
      <c r="BG47" s="86"/>
      <c r="BH47" s="86"/>
      <c r="BK47" s="36"/>
      <c r="BL47" s="36"/>
      <c r="BM47" s="36"/>
      <c r="BN47" s="36"/>
      <c r="BO47" s="36"/>
    </row>
    <row r="48" spans="1:67" ht="22.5" customHeight="1" x14ac:dyDescent="0.2">
      <c r="AX48" s="37"/>
      <c r="AY48" s="36"/>
      <c r="AZ48" s="36"/>
      <c r="BA48" s="36"/>
      <c r="BC48" s="36"/>
      <c r="BD48" s="86"/>
      <c r="BE48" s="86"/>
      <c r="BF48" s="86"/>
      <c r="BG48" s="86"/>
      <c r="BH48" s="86"/>
      <c r="BK48" s="36"/>
      <c r="BL48" s="36"/>
      <c r="BM48" s="36"/>
      <c r="BN48" s="36"/>
      <c r="BO48" s="36"/>
    </row>
    <row r="49" spans="50:67" ht="22.5" customHeight="1" x14ac:dyDescent="0.2">
      <c r="AX49" s="37"/>
      <c r="AY49" s="36"/>
      <c r="AZ49" s="36"/>
      <c r="BA49" s="36"/>
      <c r="BC49" s="36"/>
      <c r="BD49" s="86"/>
      <c r="BE49" s="86"/>
      <c r="BF49" s="86"/>
      <c r="BG49" s="86"/>
      <c r="BH49" s="86"/>
      <c r="BK49" s="36"/>
      <c r="BL49" s="36"/>
      <c r="BM49" s="36"/>
      <c r="BN49" s="36"/>
      <c r="BO49" s="36"/>
    </row>
    <row r="50" spans="50:67" ht="22.5" customHeight="1" x14ac:dyDescent="0.2">
      <c r="AX50" s="37"/>
      <c r="AY50" s="36"/>
      <c r="AZ50" s="36"/>
      <c r="BA50" s="36"/>
      <c r="BC50" s="36"/>
      <c r="BD50" s="86"/>
      <c r="BE50" s="86"/>
      <c r="BF50" s="86"/>
      <c r="BG50" s="86"/>
      <c r="BH50" s="86"/>
      <c r="BK50" s="36"/>
      <c r="BL50" s="36"/>
      <c r="BM50" s="36"/>
      <c r="BN50" s="36"/>
      <c r="BO50" s="36"/>
    </row>
    <row r="51" spans="50:67" ht="22.5" customHeight="1" x14ac:dyDescent="0.2">
      <c r="AX51" s="37"/>
      <c r="AY51" s="36"/>
      <c r="AZ51" s="36"/>
      <c r="BA51" s="36"/>
      <c r="BC51" s="36"/>
      <c r="BD51" s="86"/>
      <c r="BE51" s="86"/>
      <c r="BF51" s="86"/>
      <c r="BG51" s="86"/>
      <c r="BH51" s="86"/>
      <c r="BK51" s="36"/>
      <c r="BL51" s="36"/>
      <c r="BM51" s="36"/>
      <c r="BN51" s="36"/>
      <c r="BO51" s="36"/>
    </row>
    <row r="52" spans="50:67" ht="22.5" customHeight="1" x14ac:dyDescent="0.2">
      <c r="AX52" s="37"/>
      <c r="AY52" s="36"/>
      <c r="AZ52" s="36"/>
      <c r="BA52" s="36"/>
      <c r="BC52" s="36"/>
      <c r="BD52" s="86"/>
      <c r="BE52" s="86"/>
      <c r="BF52" s="86"/>
      <c r="BG52" s="86"/>
      <c r="BH52" s="86"/>
      <c r="BK52" s="36"/>
      <c r="BL52" s="36"/>
      <c r="BM52" s="36"/>
      <c r="BN52" s="36"/>
      <c r="BO52" s="36"/>
    </row>
    <row r="53" spans="50:67" ht="22.5" customHeight="1" x14ac:dyDescent="0.2">
      <c r="AX53" s="37"/>
      <c r="AY53" s="36"/>
      <c r="AZ53" s="36"/>
      <c r="BA53" s="36"/>
      <c r="BC53" s="36"/>
      <c r="BD53" s="86"/>
      <c r="BE53" s="86"/>
      <c r="BF53" s="86"/>
      <c r="BG53" s="86"/>
      <c r="BH53" s="86"/>
      <c r="BK53" s="36"/>
      <c r="BL53" s="36"/>
      <c r="BM53" s="36"/>
      <c r="BN53" s="36"/>
      <c r="BO53" s="36"/>
    </row>
    <row r="54" spans="50:67" ht="22.5" customHeight="1" x14ac:dyDescent="0.2">
      <c r="AX54" s="37"/>
      <c r="AY54" s="36"/>
      <c r="AZ54" s="36"/>
      <c r="BA54" s="36"/>
      <c r="BC54" s="36"/>
      <c r="BD54" s="86"/>
      <c r="BE54" s="86"/>
      <c r="BF54" s="86"/>
      <c r="BG54" s="86"/>
      <c r="BH54" s="86"/>
      <c r="BK54" s="36"/>
      <c r="BL54" s="36"/>
      <c r="BM54" s="36"/>
      <c r="BN54" s="36"/>
      <c r="BO54" s="36"/>
    </row>
    <row r="55" spans="50:67" ht="22.5" customHeight="1" x14ac:dyDescent="0.2">
      <c r="AX55" s="37"/>
      <c r="AY55" s="36"/>
      <c r="AZ55" s="36"/>
      <c r="BA55" s="36"/>
      <c r="BC55" s="36"/>
      <c r="BD55" s="86"/>
      <c r="BE55" s="86"/>
      <c r="BF55" s="86"/>
      <c r="BG55" s="86"/>
      <c r="BH55" s="86"/>
      <c r="BK55" s="36"/>
      <c r="BL55" s="36"/>
      <c r="BM55" s="36"/>
      <c r="BN55" s="36"/>
      <c r="BO55" s="36"/>
    </row>
    <row r="56" spans="50:67" ht="22.5" customHeight="1" x14ac:dyDescent="0.2">
      <c r="AX56" s="37"/>
      <c r="AY56" s="36"/>
      <c r="AZ56" s="36"/>
      <c r="BA56" s="36"/>
      <c r="BC56" s="36"/>
      <c r="BD56" s="86"/>
      <c r="BE56" s="86"/>
      <c r="BF56" s="86"/>
      <c r="BG56" s="86"/>
      <c r="BH56" s="86"/>
      <c r="BK56" s="36"/>
      <c r="BL56" s="36"/>
      <c r="BM56" s="36"/>
      <c r="BN56" s="36"/>
      <c r="BO56" s="36"/>
    </row>
    <row r="57" spans="50:67" ht="22.5" customHeight="1" x14ac:dyDescent="0.2">
      <c r="AX57" s="37"/>
      <c r="AY57" s="36"/>
      <c r="AZ57" s="36"/>
      <c r="BA57" s="36"/>
      <c r="BC57" s="36"/>
      <c r="BD57" s="86"/>
      <c r="BE57" s="86"/>
      <c r="BF57" s="86"/>
      <c r="BG57" s="86"/>
      <c r="BH57" s="86"/>
      <c r="BK57" s="36"/>
      <c r="BL57" s="36"/>
      <c r="BM57" s="36"/>
      <c r="BN57" s="36"/>
      <c r="BO57" s="36"/>
    </row>
    <row r="58" spans="50:67" ht="22.5" customHeight="1" x14ac:dyDescent="0.2">
      <c r="AX58" s="37"/>
      <c r="AY58" s="36"/>
      <c r="AZ58" s="36"/>
      <c r="BA58" s="36"/>
      <c r="BC58" s="36"/>
      <c r="BD58" s="86"/>
      <c r="BE58" s="86"/>
      <c r="BF58" s="86"/>
      <c r="BG58" s="86"/>
      <c r="BH58" s="86"/>
      <c r="BK58" s="36"/>
      <c r="BL58" s="36"/>
      <c r="BM58" s="36"/>
      <c r="BN58" s="36"/>
      <c r="BO58" s="36"/>
    </row>
    <row r="59" spans="50:67" ht="22.5" customHeight="1" x14ac:dyDescent="0.2">
      <c r="AX59" s="37"/>
      <c r="AY59" s="36"/>
      <c r="AZ59" s="36"/>
      <c r="BA59" s="36"/>
      <c r="BC59" s="36"/>
      <c r="BD59" s="86"/>
      <c r="BE59" s="86"/>
      <c r="BF59" s="86"/>
      <c r="BG59" s="86"/>
      <c r="BH59" s="86"/>
      <c r="BK59" s="36"/>
      <c r="BL59" s="36"/>
      <c r="BM59" s="36"/>
      <c r="BN59" s="36"/>
      <c r="BO59" s="36"/>
    </row>
    <row r="60" spans="50:67" ht="22.5" customHeight="1" x14ac:dyDescent="0.2">
      <c r="AX60" s="37"/>
      <c r="AY60" s="36"/>
      <c r="AZ60" s="36"/>
      <c r="BA60" s="36"/>
      <c r="BC60" s="36"/>
      <c r="BD60" s="86"/>
      <c r="BE60" s="86"/>
      <c r="BF60" s="86"/>
      <c r="BG60" s="86"/>
      <c r="BH60" s="86"/>
      <c r="BK60" s="36"/>
      <c r="BL60" s="36"/>
      <c r="BM60" s="36"/>
      <c r="BN60" s="36"/>
      <c r="BO60" s="36"/>
    </row>
    <row r="61" spans="50:67" ht="22.5" customHeight="1" x14ac:dyDescent="0.2">
      <c r="AX61" s="37"/>
      <c r="AY61" s="36"/>
      <c r="AZ61" s="36"/>
      <c r="BA61" s="36"/>
      <c r="BC61" s="36"/>
      <c r="BD61" s="86"/>
      <c r="BE61" s="86"/>
      <c r="BF61" s="86"/>
      <c r="BG61" s="86"/>
      <c r="BH61" s="86"/>
      <c r="BK61" s="36"/>
      <c r="BL61" s="36"/>
      <c r="BM61" s="36"/>
      <c r="BN61" s="36"/>
      <c r="BO61" s="36"/>
    </row>
    <row r="62" spans="50:67" ht="22.5" customHeight="1" x14ac:dyDescent="0.2">
      <c r="AX62" s="37"/>
      <c r="AY62" s="36"/>
      <c r="AZ62" s="36"/>
      <c r="BA62" s="36"/>
      <c r="BC62" s="36"/>
      <c r="BD62" s="86"/>
      <c r="BE62" s="86"/>
      <c r="BF62" s="86"/>
      <c r="BG62" s="86"/>
      <c r="BH62" s="86"/>
      <c r="BK62" s="36"/>
      <c r="BL62" s="36"/>
      <c r="BM62" s="36"/>
      <c r="BN62" s="36"/>
      <c r="BO62" s="36"/>
    </row>
    <row r="63" spans="50:67" ht="22.5" customHeight="1" x14ac:dyDescent="0.2">
      <c r="AX63" s="37"/>
      <c r="AY63" s="36"/>
      <c r="AZ63" s="36"/>
      <c r="BA63" s="36"/>
      <c r="BC63" s="36"/>
      <c r="BD63" s="86"/>
      <c r="BE63" s="86"/>
      <c r="BF63" s="86"/>
      <c r="BG63" s="86"/>
      <c r="BH63" s="86"/>
      <c r="BK63" s="36"/>
      <c r="BL63" s="36"/>
      <c r="BM63" s="36"/>
      <c r="BN63" s="36"/>
      <c r="BO63" s="36"/>
    </row>
    <row r="64" spans="50:67" ht="22.5" customHeight="1" x14ac:dyDescent="0.2">
      <c r="AX64" s="37"/>
      <c r="AY64" s="36"/>
      <c r="AZ64" s="36"/>
      <c r="BA64" s="36"/>
      <c r="BC64" s="36"/>
      <c r="BD64" s="86"/>
      <c r="BE64" s="86"/>
      <c r="BF64" s="86"/>
      <c r="BG64" s="86"/>
      <c r="BH64" s="86"/>
      <c r="BK64" s="36"/>
      <c r="BL64" s="36"/>
      <c r="BM64" s="36"/>
      <c r="BN64" s="36"/>
      <c r="BO64" s="36"/>
    </row>
    <row r="65" spans="50:67" ht="22.5" customHeight="1" x14ac:dyDescent="0.2">
      <c r="AX65" s="37"/>
      <c r="AY65" s="36"/>
      <c r="AZ65" s="36"/>
      <c r="BA65" s="36"/>
      <c r="BC65" s="36"/>
      <c r="BD65" s="86"/>
      <c r="BE65" s="86"/>
      <c r="BF65" s="86"/>
      <c r="BG65" s="86"/>
      <c r="BH65" s="86"/>
      <c r="BK65" s="36"/>
      <c r="BL65" s="36"/>
      <c r="BM65" s="36"/>
      <c r="BN65" s="36"/>
      <c r="BO65" s="36"/>
    </row>
    <row r="66" spans="50:67" ht="22.5" customHeight="1" x14ac:dyDescent="0.2">
      <c r="AX66" s="37"/>
      <c r="AY66" s="36"/>
      <c r="AZ66" s="36"/>
      <c r="BA66" s="36"/>
      <c r="BC66" s="36"/>
      <c r="BD66" s="86"/>
      <c r="BE66" s="86"/>
      <c r="BF66" s="86"/>
      <c r="BG66" s="86"/>
      <c r="BH66" s="86"/>
      <c r="BK66" s="36"/>
      <c r="BL66" s="36"/>
      <c r="BM66" s="36"/>
      <c r="BN66" s="36"/>
      <c r="BO66" s="36"/>
    </row>
    <row r="67" spans="50:67" ht="22.5" customHeight="1" x14ac:dyDescent="0.2">
      <c r="AX67" s="37"/>
      <c r="AY67" s="36"/>
      <c r="AZ67" s="36"/>
      <c r="BA67" s="36"/>
      <c r="BC67" s="36"/>
      <c r="BD67" s="86"/>
      <c r="BE67" s="86"/>
      <c r="BF67" s="86"/>
      <c r="BG67" s="86"/>
      <c r="BH67" s="86"/>
      <c r="BK67" s="36"/>
      <c r="BL67" s="36"/>
      <c r="BM67" s="36"/>
      <c r="BN67" s="36"/>
      <c r="BO67" s="36"/>
    </row>
    <row r="68" spans="50:67" ht="22.5" customHeight="1" x14ac:dyDescent="0.2">
      <c r="AX68" s="37"/>
      <c r="AY68" s="36"/>
      <c r="AZ68" s="36"/>
      <c r="BA68" s="36"/>
      <c r="BC68" s="36"/>
      <c r="BD68" s="86"/>
      <c r="BE68" s="86"/>
      <c r="BF68" s="86"/>
      <c r="BG68" s="86"/>
      <c r="BH68" s="86"/>
      <c r="BK68" s="36"/>
      <c r="BL68" s="36"/>
      <c r="BM68" s="36"/>
      <c r="BN68" s="36"/>
      <c r="BO68" s="36"/>
    </row>
    <row r="69" spans="50:67" ht="22.5" customHeight="1" x14ac:dyDescent="0.2">
      <c r="AX69" s="37"/>
      <c r="AY69" s="36"/>
      <c r="AZ69" s="36"/>
      <c r="BA69" s="36"/>
      <c r="BC69" s="36"/>
      <c r="BD69" s="86"/>
      <c r="BE69" s="86"/>
      <c r="BF69" s="86"/>
      <c r="BG69" s="86"/>
      <c r="BH69" s="86"/>
      <c r="BK69" s="36"/>
      <c r="BL69" s="36"/>
      <c r="BM69" s="36"/>
      <c r="BN69" s="36"/>
      <c r="BO69" s="36"/>
    </row>
    <row r="70" spans="50:67" ht="22.5" customHeight="1" x14ac:dyDescent="0.2">
      <c r="AX70" s="37"/>
      <c r="AY70" s="36"/>
      <c r="AZ70" s="36"/>
      <c r="BA70" s="36"/>
      <c r="BC70" s="36"/>
      <c r="BD70" s="86"/>
      <c r="BE70" s="86"/>
      <c r="BF70" s="86"/>
      <c r="BG70" s="86"/>
      <c r="BH70" s="86"/>
      <c r="BK70" s="36"/>
      <c r="BL70" s="36"/>
      <c r="BM70" s="36"/>
      <c r="BN70" s="36"/>
      <c r="BO70" s="36"/>
    </row>
    <row r="71" spans="50:67" ht="22.5" customHeight="1" x14ac:dyDescent="0.2">
      <c r="AX71" s="37"/>
      <c r="AY71" s="36"/>
      <c r="AZ71" s="36"/>
      <c r="BA71" s="36"/>
      <c r="BC71" s="36"/>
      <c r="BD71" s="86"/>
      <c r="BE71" s="86"/>
      <c r="BF71" s="86"/>
      <c r="BG71" s="86"/>
      <c r="BH71" s="86"/>
      <c r="BK71" s="36"/>
      <c r="BL71" s="36"/>
      <c r="BM71" s="36"/>
      <c r="BN71" s="36"/>
      <c r="BO71" s="36"/>
    </row>
    <row r="72" spans="50:67" ht="22.5" customHeight="1" x14ac:dyDescent="0.2">
      <c r="AX72" s="37"/>
      <c r="AY72" s="36"/>
      <c r="AZ72" s="36"/>
      <c r="BA72" s="36"/>
      <c r="BC72" s="36"/>
      <c r="BD72" s="86"/>
      <c r="BE72" s="86"/>
      <c r="BF72" s="86"/>
      <c r="BG72" s="86"/>
      <c r="BH72" s="86"/>
      <c r="BK72" s="36"/>
      <c r="BL72" s="36"/>
      <c r="BM72" s="36"/>
      <c r="BN72" s="36"/>
      <c r="BO72" s="36"/>
    </row>
    <row r="73" spans="50:67" ht="22.5" customHeight="1" x14ac:dyDescent="0.2">
      <c r="AX73" s="37"/>
      <c r="AY73" s="36"/>
      <c r="AZ73" s="36"/>
      <c r="BA73" s="36"/>
      <c r="BC73" s="36"/>
      <c r="BD73" s="86"/>
      <c r="BE73" s="86"/>
      <c r="BF73" s="86"/>
      <c r="BG73" s="86"/>
      <c r="BH73" s="86"/>
      <c r="BK73" s="36"/>
      <c r="BL73" s="36"/>
      <c r="BM73" s="36"/>
      <c r="BN73" s="36"/>
      <c r="BO73" s="36"/>
    </row>
    <row r="74" spans="50:67" ht="22.5" customHeight="1" x14ac:dyDescent="0.2">
      <c r="AX74" s="37"/>
      <c r="AY74" s="36"/>
      <c r="AZ74" s="36"/>
      <c r="BA74" s="36"/>
      <c r="BC74" s="36"/>
      <c r="BD74" s="86"/>
      <c r="BE74" s="86"/>
      <c r="BF74" s="86"/>
      <c r="BG74" s="86"/>
      <c r="BH74" s="86"/>
      <c r="BK74" s="36"/>
      <c r="BL74" s="36"/>
      <c r="BM74" s="36"/>
      <c r="BN74" s="36"/>
      <c r="BO74" s="36"/>
    </row>
    <row r="75" spans="50:67" ht="22.5" customHeight="1" x14ac:dyDescent="0.2">
      <c r="AX75" s="37"/>
      <c r="AY75" s="36"/>
      <c r="AZ75" s="36"/>
      <c r="BA75" s="36"/>
      <c r="BC75" s="36"/>
      <c r="BD75" s="86"/>
      <c r="BE75" s="86"/>
      <c r="BF75" s="86"/>
      <c r="BG75" s="86"/>
      <c r="BH75" s="86"/>
      <c r="BK75" s="36"/>
      <c r="BL75" s="36"/>
      <c r="BM75" s="36"/>
      <c r="BN75" s="36"/>
      <c r="BO75" s="36"/>
    </row>
    <row r="76" spans="50:67" ht="22.5" customHeight="1" x14ac:dyDescent="0.2">
      <c r="AX76" s="37"/>
      <c r="AY76" s="36"/>
      <c r="AZ76" s="36"/>
      <c r="BA76" s="36"/>
      <c r="BC76" s="36"/>
      <c r="BD76" s="86"/>
      <c r="BE76" s="86"/>
      <c r="BF76" s="86"/>
      <c r="BG76" s="86"/>
      <c r="BH76" s="86"/>
      <c r="BK76" s="36"/>
      <c r="BL76" s="36"/>
      <c r="BM76" s="36"/>
      <c r="BN76" s="36"/>
      <c r="BO76" s="36"/>
    </row>
    <row r="77" spans="50:67" ht="22.5" customHeight="1" x14ac:dyDescent="0.2">
      <c r="AX77" s="37"/>
      <c r="AY77" s="36"/>
      <c r="AZ77" s="36"/>
      <c r="BA77" s="36"/>
      <c r="BC77" s="36"/>
      <c r="BD77" s="86"/>
      <c r="BE77" s="86"/>
      <c r="BF77" s="86"/>
      <c r="BG77" s="86"/>
      <c r="BH77" s="86"/>
      <c r="BK77" s="36"/>
      <c r="BL77" s="36"/>
      <c r="BM77" s="36"/>
      <c r="BN77" s="36"/>
      <c r="BO77" s="36"/>
    </row>
    <row r="78" spans="50:67" ht="22.5" customHeight="1" x14ac:dyDescent="0.2">
      <c r="AX78" s="37"/>
      <c r="AY78" s="36"/>
      <c r="AZ78" s="36"/>
      <c r="BA78" s="36"/>
      <c r="BC78" s="36"/>
      <c r="BD78" s="86"/>
      <c r="BE78" s="86"/>
      <c r="BF78" s="86"/>
      <c r="BG78" s="86"/>
      <c r="BH78" s="86"/>
      <c r="BK78" s="36"/>
      <c r="BL78" s="36"/>
      <c r="BM78" s="36"/>
      <c r="BN78" s="36"/>
      <c r="BO78" s="36"/>
    </row>
    <row r="79" spans="50:67" ht="22.5" customHeight="1" x14ac:dyDescent="0.2">
      <c r="AX79" s="37"/>
      <c r="AY79" s="36"/>
      <c r="AZ79" s="36"/>
      <c r="BA79" s="36"/>
      <c r="BC79" s="36"/>
      <c r="BD79" s="86"/>
      <c r="BE79" s="86"/>
      <c r="BF79" s="86"/>
      <c r="BG79" s="86"/>
      <c r="BH79" s="86"/>
      <c r="BK79" s="36"/>
      <c r="BL79" s="36"/>
      <c r="BM79" s="36"/>
      <c r="BN79" s="36"/>
      <c r="BO79" s="36"/>
    </row>
    <row r="80" spans="50:67" ht="22.5" customHeight="1" x14ac:dyDescent="0.2">
      <c r="AX80" s="37"/>
      <c r="AY80" s="36"/>
      <c r="AZ80" s="36"/>
      <c r="BA80" s="36"/>
      <c r="BC80" s="36"/>
      <c r="BD80" s="86"/>
      <c r="BE80" s="86"/>
      <c r="BF80" s="86"/>
      <c r="BG80" s="86"/>
      <c r="BH80" s="86"/>
      <c r="BK80" s="36"/>
      <c r="BL80" s="36"/>
      <c r="BM80" s="36"/>
      <c r="BN80" s="36"/>
      <c r="BO80" s="36"/>
    </row>
    <row r="81" spans="50:67" ht="22.5" customHeight="1" x14ac:dyDescent="0.2">
      <c r="AX81" s="37"/>
      <c r="AY81" s="36"/>
      <c r="AZ81" s="36"/>
      <c r="BA81" s="36"/>
      <c r="BC81" s="36"/>
      <c r="BD81" s="86"/>
      <c r="BE81" s="86"/>
      <c r="BF81" s="86"/>
      <c r="BG81" s="86"/>
      <c r="BH81" s="86"/>
      <c r="BK81" s="36"/>
      <c r="BL81" s="36"/>
      <c r="BM81" s="36"/>
      <c r="BN81" s="36"/>
      <c r="BO81" s="36"/>
    </row>
    <row r="82" spans="50:67" ht="22.5" customHeight="1" x14ac:dyDescent="0.2">
      <c r="AX82" s="37"/>
      <c r="AY82" s="36"/>
      <c r="AZ82" s="36"/>
      <c r="BA82" s="36"/>
      <c r="BC82" s="36"/>
      <c r="BD82" s="86"/>
      <c r="BE82" s="86"/>
      <c r="BF82" s="86"/>
      <c r="BG82" s="86"/>
      <c r="BH82" s="86"/>
      <c r="BK82" s="36"/>
      <c r="BL82" s="36"/>
      <c r="BM82" s="36"/>
      <c r="BN82" s="36"/>
      <c r="BO82" s="36"/>
    </row>
    <row r="83" spans="50:67" ht="22.5" customHeight="1" x14ac:dyDescent="0.2">
      <c r="AX83" s="37"/>
      <c r="AY83" s="36"/>
      <c r="AZ83" s="36"/>
      <c r="BA83" s="36"/>
      <c r="BC83" s="36"/>
      <c r="BD83" s="86"/>
      <c r="BE83" s="86"/>
      <c r="BF83" s="86"/>
      <c r="BG83" s="86"/>
      <c r="BH83" s="86"/>
      <c r="BK83" s="36"/>
      <c r="BL83" s="36"/>
      <c r="BM83" s="36"/>
      <c r="BN83" s="36"/>
      <c r="BO83" s="36"/>
    </row>
    <row r="84" spans="50:67" ht="22.5" customHeight="1" x14ac:dyDescent="0.2">
      <c r="AX84" s="37"/>
      <c r="AY84" s="36"/>
      <c r="AZ84" s="36"/>
      <c r="BA84" s="36"/>
      <c r="BC84" s="36"/>
      <c r="BD84" s="86"/>
      <c r="BE84" s="86"/>
      <c r="BF84" s="86"/>
      <c r="BG84" s="86"/>
      <c r="BH84" s="86"/>
      <c r="BK84" s="36"/>
      <c r="BL84" s="36"/>
      <c r="BM84" s="36"/>
      <c r="BN84" s="36"/>
      <c r="BO84" s="36"/>
    </row>
    <row r="85" spans="50:67" ht="22.5" customHeight="1" x14ac:dyDescent="0.2">
      <c r="AX85" s="37"/>
      <c r="AY85" s="36"/>
      <c r="AZ85" s="36"/>
      <c r="BA85" s="36"/>
      <c r="BC85" s="36"/>
      <c r="BD85" s="86"/>
      <c r="BE85" s="86"/>
      <c r="BF85" s="86"/>
      <c r="BG85" s="86"/>
      <c r="BH85" s="86"/>
      <c r="BK85" s="36"/>
      <c r="BL85" s="36"/>
      <c r="BM85" s="36"/>
      <c r="BN85" s="36"/>
      <c r="BO85" s="36"/>
    </row>
    <row r="86" spans="50:67" ht="22.5" customHeight="1" x14ac:dyDescent="0.2">
      <c r="AX86" s="37"/>
      <c r="AY86" s="36"/>
      <c r="AZ86" s="36"/>
      <c r="BA86" s="36"/>
      <c r="BC86" s="36"/>
      <c r="BD86" s="86"/>
      <c r="BE86" s="86"/>
      <c r="BF86" s="86"/>
      <c r="BG86" s="86"/>
      <c r="BH86" s="86"/>
      <c r="BK86" s="36"/>
      <c r="BL86" s="36"/>
      <c r="BM86" s="36"/>
      <c r="BN86" s="36"/>
      <c r="BO86" s="36"/>
    </row>
    <row r="87" spans="50:67" ht="22.5" customHeight="1" x14ac:dyDescent="0.2">
      <c r="AX87" s="37"/>
      <c r="AY87" s="36"/>
      <c r="AZ87" s="36"/>
      <c r="BA87" s="36"/>
      <c r="BC87" s="36"/>
      <c r="BD87" s="86"/>
      <c r="BE87" s="86"/>
      <c r="BF87" s="86"/>
      <c r="BG87" s="86"/>
      <c r="BH87" s="86"/>
      <c r="BK87" s="36"/>
      <c r="BL87" s="36"/>
      <c r="BM87" s="36"/>
      <c r="BN87" s="36"/>
      <c r="BO87" s="36"/>
    </row>
    <row r="88" spans="50:67" ht="22.5" customHeight="1" x14ac:dyDescent="0.2">
      <c r="AX88" s="37"/>
      <c r="AY88" s="36"/>
      <c r="AZ88" s="36"/>
      <c r="BA88" s="36"/>
      <c r="BC88" s="36"/>
      <c r="BD88" s="86"/>
      <c r="BE88" s="86"/>
      <c r="BF88" s="86"/>
      <c r="BG88" s="86"/>
      <c r="BH88" s="86"/>
      <c r="BK88" s="36"/>
      <c r="BL88" s="36"/>
      <c r="BM88" s="36"/>
      <c r="BN88" s="36"/>
      <c r="BO88" s="36"/>
    </row>
    <row r="89" spans="50:67" ht="22.5" customHeight="1" x14ac:dyDescent="0.2">
      <c r="AX89" s="37"/>
      <c r="AY89" s="36"/>
      <c r="AZ89" s="36"/>
      <c r="BA89" s="36"/>
      <c r="BC89" s="36"/>
      <c r="BD89" s="86"/>
      <c r="BE89" s="86"/>
      <c r="BF89" s="86"/>
      <c r="BG89" s="86"/>
      <c r="BH89" s="86"/>
      <c r="BK89" s="36"/>
      <c r="BL89" s="36"/>
      <c r="BM89" s="36"/>
      <c r="BN89" s="36"/>
      <c r="BO89" s="36"/>
    </row>
    <row r="90" spans="50:67" ht="22.5" customHeight="1" x14ac:dyDescent="0.2">
      <c r="AX90" s="37"/>
      <c r="AY90" s="36"/>
      <c r="AZ90" s="36"/>
      <c r="BA90" s="36"/>
      <c r="BC90" s="36"/>
      <c r="BD90" s="86"/>
      <c r="BE90" s="86"/>
      <c r="BF90" s="86"/>
      <c r="BG90" s="86"/>
      <c r="BH90" s="86"/>
      <c r="BK90" s="36"/>
      <c r="BL90" s="36"/>
      <c r="BM90" s="36"/>
      <c r="BN90" s="36"/>
      <c r="BO90" s="36"/>
    </row>
    <row r="91" spans="50:67" ht="22.5" customHeight="1" x14ac:dyDescent="0.2">
      <c r="AX91" s="37"/>
      <c r="AY91" s="36"/>
      <c r="AZ91" s="36"/>
      <c r="BA91" s="36"/>
      <c r="BC91" s="36"/>
      <c r="BD91" s="86"/>
      <c r="BE91" s="86"/>
      <c r="BF91" s="86"/>
      <c r="BG91" s="86"/>
      <c r="BH91" s="86"/>
      <c r="BK91" s="36"/>
      <c r="BL91" s="36"/>
      <c r="BM91" s="36"/>
      <c r="BN91" s="36"/>
      <c r="BO91" s="36"/>
    </row>
    <row r="92" spans="50:67" ht="22.5" customHeight="1" x14ac:dyDescent="0.2">
      <c r="AX92" s="37"/>
      <c r="AY92" s="36"/>
      <c r="AZ92" s="36"/>
      <c r="BA92" s="36"/>
      <c r="BC92" s="36"/>
      <c r="BD92" s="86"/>
      <c r="BE92" s="86"/>
      <c r="BF92" s="86"/>
      <c r="BG92" s="86"/>
      <c r="BH92" s="86"/>
      <c r="BK92" s="36"/>
      <c r="BL92" s="36"/>
      <c r="BM92" s="36"/>
      <c r="BN92" s="36"/>
      <c r="BO92" s="36"/>
    </row>
    <row r="93" spans="50:67" ht="22.5" customHeight="1" x14ac:dyDescent="0.2">
      <c r="AX93" s="37"/>
      <c r="AY93" s="36"/>
      <c r="AZ93" s="36"/>
      <c r="BA93" s="36"/>
      <c r="BC93" s="36"/>
      <c r="BD93" s="86"/>
      <c r="BE93" s="86"/>
      <c r="BF93" s="86"/>
      <c r="BG93" s="86"/>
      <c r="BH93" s="86"/>
      <c r="BK93" s="36"/>
      <c r="BL93" s="36"/>
      <c r="BM93" s="36"/>
      <c r="BN93" s="36"/>
      <c r="BO93" s="36"/>
    </row>
    <row r="94" spans="50:67" ht="22.5" customHeight="1" x14ac:dyDescent="0.2">
      <c r="AX94" s="37"/>
      <c r="AY94" s="36"/>
      <c r="AZ94" s="36"/>
      <c r="BA94" s="36"/>
      <c r="BC94" s="36"/>
      <c r="BD94" s="86"/>
      <c r="BE94" s="86"/>
      <c r="BF94" s="86"/>
      <c r="BG94" s="86"/>
      <c r="BH94" s="86"/>
      <c r="BK94" s="36"/>
      <c r="BL94" s="36"/>
      <c r="BM94" s="36"/>
      <c r="BN94" s="36"/>
      <c r="BO94" s="36"/>
    </row>
    <row r="95" spans="50:67" ht="22.5" customHeight="1" x14ac:dyDescent="0.2">
      <c r="AX95" s="37"/>
      <c r="AY95" s="36"/>
      <c r="AZ95" s="36"/>
      <c r="BA95" s="36"/>
      <c r="BC95" s="36"/>
      <c r="BD95" s="86"/>
      <c r="BE95" s="86"/>
      <c r="BF95" s="86"/>
      <c r="BG95" s="86"/>
      <c r="BH95" s="86"/>
      <c r="BK95" s="36"/>
      <c r="BL95" s="36"/>
      <c r="BM95" s="36"/>
      <c r="BN95" s="36"/>
      <c r="BO95" s="36"/>
    </row>
    <row r="96" spans="50:67" ht="22.5" customHeight="1" x14ac:dyDescent="0.2">
      <c r="AX96" s="37"/>
      <c r="AY96" s="36"/>
      <c r="AZ96" s="36"/>
      <c r="BA96" s="36"/>
      <c r="BC96" s="36"/>
      <c r="BD96" s="86"/>
      <c r="BE96" s="86"/>
      <c r="BF96" s="86"/>
      <c r="BG96" s="86"/>
      <c r="BH96" s="86"/>
      <c r="BK96" s="36"/>
      <c r="BL96" s="36"/>
      <c r="BM96" s="36"/>
      <c r="BN96" s="36"/>
      <c r="BO96" s="36"/>
    </row>
    <row r="97" spans="50:67" ht="22.5" customHeight="1" x14ac:dyDescent="0.2">
      <c r="AX97" s="37"/>
      <c r="AY97" s="36"/>
      <c r="AZ97" s="36"/>
      <c r="BA97" s="36"/>
      <c r="BC97" s="36"/>
      <c r="BD97" s="86"/>
      <c r="BE97" s="86"/>
      <c r="BF97" s="86"/>
      <c r="BG97" s="86"/>
      <c r="BH97" s="86"/>
      <c r="BK97" s="36"/>
      <c r="BL97" s="36"/>
      <c r="BM97" s="36"/>
      <c r="BN97" s="36"/>
      <c r="BO97" s="36"/>
    </row>
    <row r="98" spans="50:67" ht="22.5" customHeight="1" x14ac:dyDescent="0.2">
      <c r="AX98" s="37"/>
      <c r="AY98" s="36"/>
      <c r="AZ98" s="36"/>
      <c r="BA98" s="36"/>
      <c r="BC98" s="36"/>
      <c r="BD98" s="86"/>
      <c r="BE98" s="86"/>
      <c r="BF98" s="86"/>
      <c r="BG98" s="86"/>
      <c r="BH98" s="86"/>
      <c r="BK98" s="36"/>
      <c r="BL98" s="36"/>
      <c r="BM98" s="36"/>
      <c r="BN98" s="36"/>
      <c r="BO98" s="36"/>
    </row>
    <row r="99" spans="50:67" ht="22.5" customHeight="1" x14ac:dyDescent="0.2">
      <c r="AX99" s="37"/>
      <c r="AY99" s="36"/>
      <c r="AZ99" s="36"/>
      <c r="BA99" s="36"/>
      <c r="BC99" s="36"/>
      <c r="BD99" s="86"/>
      <c r="BE99" s="86"/>
      <c r="BF99" s="86"/>
      <c r="BG99" s="86"/>
      <c r="BH99" s="86"/>
      <c r="BK99" s="36"/>
      <c r="BL99" s="36"/>
      <c r="BM99" s="36"/>
      <c r="BN99" s="36"/>
      <c r="BO99" s="36"/>
    </row>
    <row r="100" spans="50:67" ht="22.5" customHeight="1" x14ac:dyDescent="0.2">
      <c r="AX100" s="37"/>
      <c r="AY100" s="36"/>
      <c r="AZ100" s="36"/>
      <c r="BA100" s="36"/>
      <c r="BC100" s="36"/>
      <c r="BD100" s="86"/>
      <c r="BE100" s="86"/>
      <c r="BF100" s="86"/>
      <c r="BG100" s="86"/>
      <c r="BH100" s="86"/>
      <c r="BK100" s="36"/>
      <c r="BL100" s="36"/>
      <c r="BM100" s="36"/>
      <c r="BN100" s="36"/>
      <c r="BO100" s="36"/>
    </row>
    <row r="101" spans="50:67" ht="22.5" customHeight="1" x14ac:dyDescent="0.2">
      <c r="AX101" s="37"/>
      <c r="AY101" s="36"/>
      <c r="AZ101" s="36"/>
      <c r="BA101" s="36"/>
      <c r="BC101" s="36"/>
      <c r="BD101" s="86"/>
      <c r="BE101" s="86"/>
      <c r="BF101" s="86"/>
      <c r="BG101" s="86"/>
      <c r="BH101" s="86"/>
      <c r="BK101" s="36"/>
      <c r="BL101" s="36"/>
      <c r="BM101" s="36"/>
      <c r="BN101" s="36"/>
      <c r="BO101" s="36"/>
    </row>
    <row r="102" spans="50:67" ht="22.5" customHeight="1" x14ac:dyDescent="0.2">
      <c r="AX102" s="37"/>
      <c r="AY102" s="36"/>
      <c r="AZ102" s="36"/>
      <c r="BA102" s="36"/>
      <c r="BC102" s="36"/>
      <c r="BD102" s="86"/>
      <c r="BE102" s="86"/>
      <c r="BF102" s="86"/>
      <c r="BG102" s="86"/>
      <c r="BH102" s="86"/>
      <c r="BK102" s="36"/>
      <c r="BL102" s="36"/>
      <c r="BM102" s="36"/>
      <c r="BN102" s="36"/>
      <c r="BO102" s="36"/>
    </row>
    <row r="103" spans="50:67" ht="22.5" customHeight="1" x14ac:dyDescent="0.2">
      <c r="AX103" s="37"/>
      <c r="AY103" s="36"/>
      <c r="AZ103" s="36"/>
      <c r="BA103" s="36"/>
      <c r="BC103" s="36"/>
      <c r="BD103" s="86"/>
      <c r="BE103" s="86"/>
      <c r="BF103" s="86"/>
      <c r="BG103" s="86"/>
      <c r="BH103" s="86"/>
      <c r="BK103" s="36"/>
      <c r="BL103" s="36"/>
      <c r="BM103" s="36"/>
      <c r="BN103" s="36"/>
      <c r="BO103" s="36"/>
    </row>
    <row r="104" spans="50:67" ht="22.5" customHeight="1" x14ac:dyDescent="0.2">
      <c r="AX104" s="37"/>
      <c r="AY104" s="36"/>
      <c r="AZ104" s="36"/>
      <c r="BA104" s="36"/>
      <c r="BC104" s="36"/>
      <c r="BD104" s="86"/>
      <c r="BE104" s="86"/>
      <c r="BF104" s="86"/>
      <c r="BG104" s="86"/>
      <c r="BH104" s="86"/>
      <c r="BK104" s="36"/>
      <c r="BL104" s="36"/>
      <c r="BM104" s="36"/>
      <c r="BN104" s="36"/>
      <c r="BO104" s="36"/>
    </row>
    <row r="105" spans="50:67" ht="22.5" customHeight="1" x14ac:dyDescent="0.2">
      <c r="AX105" s="37"/>
      <c r="AY105" s="36"/>
      <c r="AZ105" s="36"/>
      <c r="BA105" s="36"/>
      <c r="BC105" s="36"/>
      <c r="BD105" s="86"/>
      <c r="BE105" s="86"/>
      <c r="BF105" s="86"/>
      <c r="BG105" s="86"/>
      <c r="BH105" s="86"/>
      <c r="BK105" s="36"/>
      <c r="BL105" s="36"/>
      <c r="BM105" s="36"/>
      <c r="BN105" s="36"/>
      <c r="BO105" s="36"/>
    </row>
    <row r="106" spans="50:67" ht="22.5" customHeight="1" x14ac:dyDescent="0.2">
      <c r="AX106" s="37"/>
      <c r="AY106" s="36"/>
      <c r="AZ106" s="36"/>
      <c r="BA106" s="36"/>
      <c r="BC106" s="36"/>
      <c r="BD106" s="86"/>
      <c r="BE106" s="86"/>
      <c r="BF106" s="86"/>
      <c r="BG106" s="86"/>
      <c r="BH106" s="86"/>
      <c r="BK106" s="36"/>
      <c r="BL106" s="36"/>
      <c r="BM106" s="36"/>
      <c r="BN106" s="36"/>
      <c r="BO106" s="36"/>
    </row>
    <row r="107" spans="50:67" ht="22.5" customHeight="1" x14ac:dyDescent="0.2">
      <c r="AX107" s="37"/>
      <c r="AY107" s="36"/>
      <c r="AZ107" s="36"/>
      <c r="BA107" s="36"/>
      <c r="BC107" s="36"/>
      <c r="BD107" s="86"/>
      <c r="BE107" s="86"/>
      <c r="BF107" s="86"/>
      <c r="BG107" s="86"/>
      <c r="BH107" s="86"/>
      <c r="BK107" s="36"/>
      <c r="BL107" s="36"/>
      <c r="BM107" s="36"/>
      <c r="BN107" s="36"/>
      <c r="BO107" s="36"/>
    </row>
    <row r="108" spans="50:67" ht="22.5" customHeight="1" x14ac:dyDescent="0.2">
      <c r="AX108" s="37"/>
      <c r="AY108" s="36"/>
      <c r="AZ108" s="36"/>
      <c r="BA108" s="36"/>
      <c r="BC108" s="36"/>
      <c r="BD108" s="86"/>
      <c r="BE108" s="86"/>
      <c r="BF108" s="86"/>
      <c r="BG108" s="86"/>
      <c r="BH108" s="86"/>
      <c r="BK108" s="36"/>
      <c r="BL108" s="36"/>
      <c r="BM108" s="36"/>
      <c r="BN108" s="36"/>
      <c r="BO108" s="36"/>
    </row>
    <row r="109" spans="50:67" ht="22.5" customHeight="1" x14ac:dyDescent="0.2">
      <c r="AX109" s="37"/>
      <c r="AY109" s="36"/>
      <c r="AZ109" s="36"/>
      <c r="BA109" s="36"/>
      <c r="BC109" s="36"/>
      <c r="BD109" s="86"/>
      <c r="BE109" s="86"/>
      <c r="BF109" s="86"/>
      <c r="BG109" s="86"/>
      <c r="BH109" s="86"/>
      <c r="BK109" s="36"/>
      <c r="BL109" s="36"/>
      <c r="BM109" s="36"/>
      <c r="BN109" s="36"/>
      <c r="BO109" s="36"/>
    </row>
    <row r="110" spans="50:67" ht="22.5" customHeight="1" x14ac:dyDescent="0.2">
      <c r="AX110" s="37"/>
      <c r="AY110" s="36"/>
      <c r="AZ110" s="36"/>
      <c r="BA110" s="36"/>
      <c r="BC110" s="36"/>
      <c r="BD110" s="86"/>
      <c r="BE110" s="86"/>
      <c r="BF110" s="86"/>
      <c r="BG110" s="86"/>
      <c r="BH110" s="86"/>
      <c r="BK110" s="36"/>
      <c r="BL110" s="36"/>
      <c r="BM110" s="36"/>
      <c r="BN110" s="36"/>
      <c r="BO110" s="36"/>
    </row>
    <row r="111" spans="50:67" ht="22.5" customHeight="1" x14ac:dyDescent="0.2">
      <c r="AX111" s="37"/>
      <c r="AY111" s="36"/>
      <c r="AZ111" s="36"/>
      <c r="BA111" s="36"/>
      <c r="BC111" s="36"/>
      <c r="BD111" s="86"/>
      <c r="BE111" s="86"/>
      <c r="BF111" s="86"/>
      <c r="BG111" s="86"/>
      <c r="BH111" s="86"/>
      <c r="BK111" s="36"/>
      <c r="BL111" s="36"/>
      <c r="BM111" s="36"/>
      <c r="BN111" s="36"/>
      <c r="BO111" s="36"/>
    </row>
    <row r="112" spans="50:67" ht="22.5" customHeight="1" x14ac:dyDescent="0.2">
      <c r="AX112" s="37"/>
      <c r="AY112" s="36"/>
      <c r="AZ112" s="36"/>
      <c r="BA112" s="36"/>
      <c r="BC112" s="36"/>
      <c r="BD112" s="86"/>
      <c r="BE112" s="86"/>
      <c r="BF112" s="86"/>
      <c r="BG112" s="86"/>
      <c r="BH112" s="86"/>
      <c r="BK112" s="36"/>
      <c r="BL112" s="36"/>
      <c r="BM112" s="36"/>
      <c r="BN112" s="36"/>
      <c r="BO112" s="36"/>
    </row>
    <row r="113" spans="50:67" ht="22.5" customHeight="1" x14ac:dyDescent="0.2">
      <c r="AX113" s="37"/>
      <c r="AY113" s="36"/>
      <c r="AZ113" s="36"/>
      <c r="BA113" s="36"/>
      <c r="BC113" s="36"/>
      <c r="BD113" s="86"/>
      <c r="BE113" s="86"/>
      <c r="BF113" s="86"/>
      <c r="BG113" s="86"/>
      <c r="BH113" s="86"/>
      <c r="BK113" s="36"/>
      <c r="BL113" s="36"/>
      <c r="BM113" s="36"/>
      <c r="BN113" s="36"/>
      <c r="BO113" s="36"/>
    </row>
    <row r="114" spans="50:67" ht="22.5" customHeight="1" x14ac:dyDescent="0.2">
      <c r="AX114" s="37"/>
      <c r="AY114" s="36"/>
      <c r="AZ114" s="36"/>
      <c r="BA114" s="36"/>
      <c r="BC114" s="36"/>
      <c r="BD114" s="86"/>
      <c r="BE114" s="86"/>
      <c r="BF114" s="86"/>
      <c r="BG114" s="86"/>
      <c r="BH114" s="86"/>
      <c r="BK114" s="36"/>
      <c r="BL114" s="36"/>
      <c r="BM114" s="36"/>
      <c r="BN114" s="36"/>
      <c r="BO114" s="36"/>
    </row>
    <row r="115" spans="50:67" ht="22.5" customHeight="1" x14ac:dyDescent="0.2">
      <c r="AX115" s="37"/>
      <c r="AY115" s="36"/>
      <c r="AZ115" s="36"/>
      <c r="BA115" s="36"/>
      <c r="BC115" s="36"/>
      <c r="BD115" s="86"/>
      <c r="BE115" s="86"/>
      <c r="BF115" s="86"/>
      <c r="BG115" s="86"/>
      <c r="BH115" s="86"/>
      <c r="BK115" s="36"/>
      <c r="BL115" s="36"/>
      <c r="BM115" s="36"/>
      <c r="BN115" s="36"/>
      <c r="BO115" s="36"/>
    </row>
    <row r="116" spans="50:67" ht="22.5" customHeight="1" x14ac:dyDescent="0.2">
      <c r="AX116" s="37"/>
      <c r="AY116" s="36"/>
      <c r="AZ116" s="36"/>
      <c r="BA116" s="36"/>
      <c r="BC116" s="36"/>
      <c r="BD116" s="86"/>
      <c r="BE116" s="86"/>
      <c r="BF116" s="86"/>
      <c r="BG116" s="86"/>
      <c r="BH116" s="86"/>
      <c r="BK116" s="36"/>
      <c r="BL116" s="36"/>
      <c r="BM116" s="36"/>
      <c r="BN116" s="36"/>
      <c r="BO116" s="36"/>
    </row>
    <row r="117" spans="50:67" ht="22.5" customHeight="1" x14ac:dyDescent="0.2">
      <c r="AX117" s="37"/>
      <c r="AY117" s="36"/>
      <c r="AZ117" s="36"/>
      <c r="BA117" s="36"/>
      <c r="BC117" s="36"/>
      <c r="BD117" s="86"/>
      <c r="BE117" s="86"/>
      <c r="BF117" s="86"/>
      <c r="BG117" s="86"/>
      <c r="BH117" s="86"/>
      <c r="BK117" s="36"/>
      <c r="BL117" s="36"/>
      <c r="BM117" s="36"/>
      <c r="BN117" s="36"/>
      <c r="BO117" s="36"/>
    </row>
    <row r="118" spans="50:67" ht="22.5" customHeight="1" x14ac:dyDescent="0.2">
      <c r="AX118" s="37"/>
      <c r="AY118" s="36"/>
      <c r="AZ118" s="36"/>
      <c r="BA118" s="36"/>
      <c r="BC118" s="36"/>
      <c r="BD118" s="86"/>
      <c r="BE118" s="86"/>
      <c r="BF118" s="86"/>
      <c r="BG118" s="86"/>
      <c r="BH118" s="86"/>
      <c r="BK118" s="36"/>
      <c r="BL118" s="36"/>
      <c r="BM118" s="36"/>
      <c r="BN118" s="36"/>
      <c r="BO118" s="36"/>
    </row>
    <row r="119" spans="50:67" ht="22.5" customHeight="1" x14ac:dyDescent="0.2">
      <c r="AX119" s="37"/>
      <c r="AY119" s="36"/>
      <c r="AZ119" s="36"/>
      <c r="BA119" s="36"/>
      <c r="BC119" s="36"/>
      <c r="BD119" s="86"/>
      <c r="BE119" s="86"/>
      <c r="BF119" s="86"/>
      <c r="BG119" s="86"/>
      <c r="BH119" s="86"/>
      <c r="BK119" s="36"/>
      <c r="BL119" s="36"/>
      <c r="BM119" s="36"/>
      <c r="BN119" s="36"/>
      <c r="BO119" s="36"/>
    </row>
    <row r="120" spans="50:67" ht="22.5" customHeight="1" x14ac:dyDescent="0.2">
      <c r="AX120" s="37"/>
      <c r="AY120" s="36"/>
      <c r="AZ120" s="36"/>
      <c r="BA120" s="36"/>
      <c r="BC120" s="36"/>
      <c r="BD120" s="86"/>
      <c r="BE120" s="86"/>
      <c r="BF120" s="86"/>
      <c r="BG120" s="86"/>
      <c r="BH120" s="86"/>
      <c r="BK120" s="36"/>
      <c r="BL120" s="36"/>
      <c r="BM120" s="36"/>
      <c r="BN120" s="36"/>
      <c r="BO120" s="36"/>
    </row>
    <row r="121" spans="50:67" ht="22.5" customHeight="1" x14ac:dyDescent="0.2">
      <c r="AX121" s="37"/>
      <c r="AY121" s="36"/>
      <c r="AZ121" s="36"/>
      <c r="BA121" s="36"/>
      <c r="BC121" s="36"/>
      <c r="BD121" s="86"/>
      <c r="BE121" s="86"/>
      <c r="BF121" s="86"/>
      <c r="BG121" s="86"/>
      <c r="BH121" s="86"/>
      <c r="BK121" s="36"/>
      <c r="BL121" s="36"/>
      <c r="BM121" s="36"/>
      <c r="BN121" s="36"/>
      <c r="BO121" s="36"/>
    </row>
    <row r="122" spans="50:67" ht="22.5" customHeight="1" x14ac:dyDescent="0.2">
      <c r="AX122" s="37"/>
      <c r="AY122" s="36"/>
      <c r="AZ122" s="36"/>
      <c r="BA122" s="36"/>
      <c r="BC122" s="36"/>
      <c r="BD122" s="86"/>
      <c r="BE122" s="86"/>
      <c r="BF122" s="86"/>
      <c r="BG122" s="86"/>
      <c r="BH122" s="86"/>
      <c r="BK122" s="36"/>
      <c r="BL122" s="36"/>
      <c r="BM122" s="36"/>
      <c r="BN122" s="36"/>
      <c r="BO122" s="36"/>
    </row>
    <row r="123" spans="50:67" ht="22.5" customHeight="1" x14ac:dyDescent="0.2">
      <c r="AX123" s="37"/>
      <c r="AY123" s="36"/>
      <c r="AZ123" s="36"/>
      <c r="BA123" s="36"/>
      <c r="BC123" s="36"/>
      <c r="BD123" s="86"/>
      <c r="BE123" s="86"/>
      <c r="BF123" s="86"/>
      <c r="BG123" s="86"/>
      <c r="BH123" s="86"/>
      <c r="BK123" s="36"/>
      <c r="BL123" s="36"/>
      <c r="BM123" s="36"/>
      <c r="BN123" s="36"/>
      <c r="BO123" s="36"/>
    </row>
    <row r="124" spans="50:67" ht="22.5" customHeight="1" x14ac:dyDescent="0.2">
      <c r="AX124" s="37"/>
      <c r="AY124" s="36"/>
      <c r="AZ124" s="36"/>
      <c r="BA124" s="36"/>
      <c r="BC124" s="36"/>
      <c r="BD124" s="86"/>
      <c r="BE124" s="86"/>
      <c r="BF124" s="86"/>
      <c r="BG124" s="86"/>
      <c r="BH124" s="86"/>
      <c r="BK124" s="36"/>
      <c r="BL124" s="36"/>
      <c r="BM124" s="36"/>
      <c r="BN124" s="36"/>
      <c r="BO124" s="36"/>
    </row>
    <row r="125" spans="50:67" ht="22.5" customHeight="1" x14ac:dyDescent="0.2">
      <c r="AX125" s="37"/>
      <c r="AY125" s="36"/>
      <c r="AZ125" s="36"/>
      <c r="BA125" s="36"/>
      <c r="BC125" s="36"/>
      <c r="BD125" s="86"/>
      <c r="BE125" s="86"/>
      <c r="BF125" s="86"/>
      <c r="BG125" s="86"/>
      <c r="BH125" s="86"/>
      <c r="BK125" s="36"/>
      <c r="BL125" s="36"/>
      <c r="BM125" s="36"/>
      <c r="BN125" s="36"/>
      <c r="BO125" s="36"/>
    </row>
    <row r="126" spans="50:67" ht="22.5" customHeight="1" x14ac:dyDescent="0.2">
      <c r="AX126" s="37"/>
      <c r="AY126" s="36"/>
      <c r="AZ126" s="36"/>
      <c r="BA126" s="36"/>
      <c r="BC126" s="36"/>
      <c r="BD126" s="86"/>
      <c r="BE126" s="86"/>
      <c r="BF126" s="86"/>
      <c r="BG126" s="86"/>
      <c r="BH126" s="86"/>
      <c r="BK126" s="36"/>
      <c r="BL126" s="36"/>
      <c r="BM126" s="36"/>
      <c r="BN126" s="36"/>
      <c r="BO126" s="36"/>
    </row>
    <row r="127" spans="50:67" ht="22.5" customHeight="1" x14ac:dyDescent="0.2">
      <c r="AX127" s="37"/>
      <c r="AY127" s="36"/>
      <c r="AZ127" s="36"/>
      <c r="BA127" s="36"/>
      <c r="BC127" s="36"/>
      <c r="BD127" s="86"/>
      <c r="BE127" s="86"/>
      <c r="BF127" s="86"/>
      <c r="BG127" s="86"/>
      <c r="BH127" s="86"/>
      <c r="BK127" s="36"/>
      <c r="BL127" s="36"/>
      <c r="BM127" s="36"/>
      <c r="BN127" s="36"/>
      <c r="BO127" s="36"/>
    </row>
    <row r="128" spans="50:67" ht="22.5" customHeight="1" x14ac:dyDescent="0.2">
      <c r="AX128" s="37"/>
      <c r="AY128" s="36"/>
      <c r="AZ128" s="36"/>
      <c r="BA128" s="36"/>
      <c r="BC128" s="36"/>
      <c r="BD128" s="86"/>
      <c r="BE128" s="86"/>
      <c r="BF128" s="86"/>
      <c r="BG128" s="86"/>
      <c r="BH128" s="86"/>
      <c r="BK128" s="36"/>
      <c r="BL128" s="36"/>
      <c r="BM128" s="36"/>
      <c r="BN128" s="36"/>
      <c r="BO128" s="36"/>
    </row>
    <row r="129" spans="50:67" ht="22.5" customHeight="1" x14ac:dyDescent="0.2">
      <c r="AX129" s="37"/>
      <c r="AY129" s="36"/>
      <c r="AZ129" s="36"/>
      <c r="BA129" s="36"/>
      <c r="BC129" s="36"/>
      <c r="BD129" s="86"/>
      <c r="BE129" s="86"/>
      <c r="BF129" s="86"/>
      <c r="BG129" s="86"/>
      <c r="BH129" s="86"/>
      <c r="BK129" s="36"/>
      <c r="BL129" s="36"/>
      <c r="BM129" s="36"/>
      <c r="BN129" s="36"/>
      <c r="BO129" s="36"/>
    </row>
    <row r="130" spans="50:67" ht="22.5" customHeight="1" x14ac:dyDescent="0.2">
      <c r="AX130" s="37"/>
      <c r="AY130" s="36"/>
      <c r="AZ130" s="36"/>
      <c r="BA130" s="36"/>
      <c r="BC130" s="36"/>
      <c r="BD130" s="86"/>
      <c r="BE130" s="86"/>
      <c r="BF130" s="86"/>
      <c r="BG130" s="86"/>
      <c r="BH130" s="86"/>
      <c r="BK130" s="36"/>
      <c r="BL130" s="36"/>
      <c r="BM130" s="36"/>
      <c r="BN130" s="36"/>
      <c r="BO130" s="36"/>
    </row>
    <row r="131" spans="50:67" ht="22.5" customHeight="1" x14ac:dyDescent="0.2">
      <c r="AX131" s="37"/>
      <c r="AY131" s="36"/>
      <c r="AZ131" s="36"/>
      <c r="BA131" s="36"/>
      <c r="BC131" s="36"/>
      <c r="BD131" s="86"/>
      <c r="BE131" s="86"/>
      <c r="BF131" s="86"/>
      <c r="BG131" s="86"/>
      <c r="BH131" s="86"/>
      <c r="BK131" s="36"/>
      <c r="BL131" s="36"/>
      <c r="BM131" s="36"/>
      <c r="BN131" s="36"/>
      <c r="BO131" s="36"/>
    </row>
    <row r="132" spans="50:67" ht="22.5" customHeight="1" x14ac:dyDescent="0.2">
      <c r="AX132" s="37"/>
      <c r="AY132" s="36"/>
      <c r="AZ132" s="36"/>
      <c r="BA132" s="36"/>
      <c r="BC132" s="36"/>
      <c r="BD132" s="86"/>
      <c r="BE132" s="86"/>
      <c r="BF132" s="86"/>
      <c r="BG132" s="86"/>
      <c r="BH132" s="86"/>
      <c r="BK132" s="36"/>
      <c r="BL132" s="36"/>
      <c r="BM132" s="36"/>
      <c r="BN132" s="36"/>
      <c r="BO132" s="36"/>
    </row>
    <row r="133" spans="50:67" ht="22.5" customHeight="1" x14ac:dyDescent="0.2">
      <c r="AX133" s="37"/>
      <c r="AY133" s="36"/>
      <c r="AZ133" s="36"/>
      <c r="BA133" s="36"/>
      <c r="BC133" s="36"/>
      <c r="BD133" s="86"/>
      <c r="BE133" s="86"/>
      <c r="BF133" s="86"/>
      <c r="BG133" s="86"/>
      <c r="BH133" s="86"/>
      <c r="BK133" s="36"/>
      <c r="BL133" s="36"/>
      <c r="BM133" s="36"/>
      <c r="BN133" s="36"/>
      <c r="BO133" s="36"/>
    </row>
    <row r="134" spans="50:67" ht="22.5" customHeight="1" x14ac:dyDescent="0.2">
      <c r="AX134" s="37"/>
      <c r="AY134" s="36"/>
      <c r="AZ134" s="36"/>
      <c r="BA134" s="36"/>
      <c r="BC134" s="36"/>
      <c r="BD134" s="86"/>
      <c r="BE134" s="86"/>
      <c r="BF134" s="86"/>
      <c r="BG134" s="86"/>
      <c r="BH134" s="86"/>
      <c r="BK134" s="36"/>
      <c r="BL134" s="36"/>
      <c r="BM134" s="36"/>
      <c r="BN134" s="36"/>
      <c r="BO134" s="36"/>
    </row>
    <row r="135" spans="50:67" ht="22.5" customHeight="1" x14ac:dyDescent="0.2">
      <c r="AX135" s="37"/>
      <c r="AY135" s="36"/>
      <c r="AZ135" s="36"/>
      <c r="BA135" s="36"/>
      <c r="BC135" s="36"/>
      <c r="BD135" s="86"/>
      <c r="BE135" s="86"/>
      <c r="BF135" s="86"/>
      <c r="BG135" s="86"/>
      <c r="BH135" s="86"/>
      <c r="BK135" s="36"/>
      <c r="BL135" s="36"/>
      <c r="BM135" s="36"/>
      <c r="BN135" s="36"/>
      <c r="BO135" s="36"/>
    </row>
    <row r="136" spans="50:67" ht="22.5" customHeight="1" x14ac:dyDescent="0.2">
      <c r="AX136" s="37"/>
      <c r="AY136" s="36"/>
      <c r="AZ136" s="36"/>
      <c r="BA136" s="36"/>
      <c r="BC136" s="36"/>
      <c r="BD136" s="86"/>
      <c r="BE136" s="86"/>
      <c r="BF136" s="86"/>
      <c r="BG136" s="86"/>
      <c r="BH136" s="86"/>
      <c r="BK136" s="36"/>
      <c r="BL136" s="36"/>
      <c r="BM136" s="36"/>
      <c r="BN136" s="36"/>
      <c r="BO136" s="36"/>
    </row>
    <row r="137" spans="50:67" ht="22.5" customHeight="1" x14ac:dyDescent="0.2">
      <c r="AX137" s="37"/>
      <c r="AY137" s="36"/>
      <c r="AZ137" s="36"/>
      <c r="BA137" s="36"/>
      <c r="BC137" s="36"/>
      <c r="BD137" s="86"/>
      <c r="BE137" s="86"/>
      <c r="BF137" s="86"/>
      <c r="BG137" s="86"/>
      <c r="BH137" s="86"/>
      <c r="BK137" s="36"/>
      <c r="BL137" s="36"/>
      <c r="BM137" s="36"/>
      <c r="BN137" s="36"/>
      <c r="BO137" s="36"/>
    </row>
    <row r="138" spans="50:67" ht="22.5" customHeight="1" x14ac:dyDescent="0.2">
      <c r="AX138" s="37"/>
      <c r="AY138" s="36"/>
      <c r="AZ138" s="36"/>
      <c r="BA138" s="36"/>
      <c r="BC138" s="36"/>
      <c r="BD138" s="86"/>
      <c r="BE138" s="86"/>
      <c r="BF138" s="86"/>
      <c r="BG138" s="86"/>
      <c r="BH138" s="86"/>
      <c r="BK138" s="36"/>
      <c r="BL138" s="36"/>
      <c r="BM138" s="36"/>
      <c r="BN138" s="36"/>
      <c r="BO138" s="36"/>
    </row>
    <row r="139" spans="50:67" ht="22.5" customHeight="1" x14ac:dyDescent="0.2">
      <c r="AX139" s="37"/>
      <c r="AY139" s="36"/>
      <c r="AZ139" s="36"/>
      <c r="BA139" s="36"/>
      <c r="BC139" s="36"/>
      <c r="BD139" s="86"/>
      <c r="BE139" s="86"/>
      <c r="BF139" s="86"/>
      <c r="BG139" s="86"/>
      <c r="BH139" s="86"/>
      <c r="BK139" s="36"/>
      <c r="BL139" s="36"/>
      <c r="BM139" s="36"/>
      <c r="BN139" s="36"/>
      <c r="BO139" s="36"/>
    </row>
    <row r="140" spans="50:67" ht="22.5" customHeight="1" x14ac:dyDescent="0.2">
      <c r="AX140" s="37"/>
      <c r="AY140" s="36"/>
      <c r="AZ140" s="36"/>
      <c r="BA140" s="36"/>
      <c r="BC140" s="36"/>
      <c r="BD140" s="86"/>
      <c r="BE140" s="86"/>
      <c r="BF140" s="86"/>
      <c r="BG140" s="86"/>
      <c r="BH140" s="86"/>
      <c r="BK140" s="36"/>
      <c r="BL140" s="36"/>
      <c r="BM140" s="36"/>
      <c r="BN140" s="36"/>
      <c r="BO140" s="36"/>
    </row>
    <row r="141" spans="50:67" ht="22.5" customHeight="1" x14ac:dyDescent="0.2">
      <c r="AX141" s="37"/>
      <c r="AY141" s="36"/>
      <c r="AZ141" s="36"/>
      <c r="BA141" s="36"/>
      <c r="BC141" s="36"/>
      <c r="BD141" s="86"/>
      <c r="BE141" s="86"/>
      <c r="BF141" s="86"/>
      <c r="BG141" s="86"/>
      <c r="BH141" s="86"/>
      <c r="BK141" s="36"/>
      <c r="BL141" s="36"/>
      <c r="BM141" s="36"/>
      <c r="BN141" s="36"/>
      <c r="BO141" s="36"/>
    </row>
    <row r="142" spans="50:67" ht="22.5" customHeight="1" x14ac:dyDescent="0.2">
      <c r="AX142" s="37"/>
      <c r="AY142" s="36"/>
      <c r="AZ142" s="36"/>
      <c r="BA142" s="36"/>
      <c r="BC142" s="36"/>
      <c r="BD142" s="86"/>
      <c r="BE142" s="86"/>
      <c r="BF142" s="86"/>
      <c r="BG142" s="86"/>
      <c r="BH142" s="86"/>
      <c r="BK142" s="36"/>
      <c r="BL142" s="36"/>
      <c r="BM142" s="36"/>
      <c r="BN142" s="36"/>
      <c r="BO142" s="36"/>
    </row>
    <row r="143" spans="50:67" ht="22.5" customHeight="1" x14ac:dyDescent="0.2">
      <c r="AX143" s="37"/>
      <c r="AY143" s="36"/>
      <c r="AZ143" s="36"/>
      <c r="BA143" s="36"/>
      <c r="BC143" s="36"/>
      <c r="BD143" s="86"/>
      <c r="BE143" s="86"/>
      <c r="BF143" s="86"/>
      <c r="BG143" s="86"/>
      <c r="BH143" s="86"/>
      <c r="BK143" s="36"/>
      <c r="BL143" s="36"/>
      <c r="BM143" s="36"/>
      <c r="BN143" s="36"/>
      <c r="BO143" s="36"/>
    </row>
    <row r="144" spans="50:67" ht="22.5" customHeight="1" x14ac:dyDescent="0.2">
      <c r="AX144" s="37"/>
      <c r="AY144" s="36"/>
      <c r="AZ144" s="36"/>
      <c r="BA144" s="36"/>
      <c r="BC144" s="36"/>
      <c r="BD144" s="86"/>
      <c r="BE144" s="86"/>
      <c r="BF144" s="86"/>
      <c r="BG144" s="86"/>
      <c r="BH144" s="86"/>
      <c r="BK144" s="36"/>
      <c r="BL144" s="36"/>
      <c r="BM144" s="36"/>
      <c r="BN144" s="36"/>
      <c r="BO144" s="36"/>
    </row>
    <row r="145" spans="50:67" ht="22.5" customHeight="1" x14ac:dyDescent="0.2">
      <c r="AX145" s="37"/>
      <c r="AY145" s="36"/>
      <c r="AZ145" s="36"/>
      <c r="BA145" s="36"/>
      <c r="BC145" s="36"/>
      <c r="BD145" s="86"/>
      <c r="BE145" s="86"/>
      <c r="BF145" s="86"/>
      <c r="BG145" s="86"/>
      <c r="BH145" s="86"/>
      <c r="BK145" s="36"/>
      <c r="BL145" s="36"/>
      <c r="BM145" s="36"/>
      <c r="BN145" s="36"/>
      <c r="BO145" s="36"/>
    </row>
    <row r="146" spans="50:67" ht="22.5" customHeight="1" x14ac:dyDescent="0.2">
      <c r="AX146" s="37"/>
      <c r="AY146" s="36"/>
      <c r="AZ146" s="36"/>
      <c r="BA146" s="36"/>
      <c r="BC146" s="36"/>
      <c r="BD146" s="86"/>
      <c r="BE146" s="86"/>
      <c r="BF146" s="86"/>
      <c r="BG146" s="86"/>
      <c r="BH146" s="86"/>
      <c r="BK146" s="36"/>
      <c r="BL146" s="36"/>
      <c r="BM146" s="36"/>
      <c r="BN146" s="36"/>
      <c r="BO146" s="36"/>
    </row>
    <row r="147" spans="50:67" ht="22.5" customHeight="1" x14ac:dyDescent="0.2">
      <c r="AX147" s="37"/>
      <c r="AY147" s="36"/>
      <c r="AZ147" s="36"/>
      <c r="BA147" s="36"/>
      <c r="BC147" s="36"/>
      <c r="BD147" s="86"/>
      <c r="BE147" s="86"/>
      <c r="BF147" s="86"/>
      <c r="BG147" s="86"/>
      <c r="BH147" s="86"/>
      <c r="BK147" s="36"/>
      <c r="BL147" s="36"/>
      <c r="BM147" s="36"/>
      <c r="BN147" s="36"/>
      <c r="BO147" s="36"/>
    </row>
    <row r="148" spans="50:67" ht="22.5" customHeight="1" x14ac:dyDescent="0.2">
      <c r="AX148" s="37"/>
      <c r="AY148" s="36"/>
      <c r="AZ148" s="36"/>
      <c r="BA148" s="36"/>
      <c r="BC148" s="36"/>
      <c r="BD148" s="86"/>
      <c r="BE148" s="86"/>
      <c r="BF148" s="86"/>
      <c r="BG148" s="86"/>
      <c r="BH148" s="86"/>
      <c r="BK148" s="36"/>
      <c r="BL148" s="36"/>
      <c r="BM148" s="36"/>
      <c r="BN148" s="36"/>
      <c r="BO148" s="36"/>
    </row>
    <row r="149" spans="50:67" ht="22.5" customHeight="1" x14ac:dyDescent="0.2">
      <c r="AX149" s="37"/>
      <c r="AY149" s="36"/>
      <c r="AZ149" s="36"/>
      <c r="BA149" s="36"/>
      <c r="BC149" s="36"/>
      <c r="BD149" s="86"/>
      <c r="BE149" s="86"/>
      <c r="BF149" s="86"/>
      <c r="BG149" s="86"/>
      <c r="BH149" s="86"/>
      <c r="BK149" s="36"/>
      <c r="BL149" s="36"/>
      <c r="BM149" s="36"/>
      <c r="BN149" s="36"/>
      <c r="BO149" s="36"/>
    </row>
    <row r="150" spans="50:67" ht="22.5" customHeight="1" x14ac:dyDescent="0.2">
      <c r="AX150" s="37"/>
      <c r="AY150" s="36"/>
      <c r="AZ150" s="36"/>
      <c r="BA150" s="36"/>
      <c r="BC150" s="36"/>
      <c r="BD150" s="86"/>
      <c r="BE150" s="86"/>
      <c r="BF150" s="86"/>
      <c r="BG150" s="86"/>
      <c r="BH150" s="86"/>
      <c r="BK150" s="36"/>
      <c r="BL150" s="36"/>
      <c r="BM150" s="36"/>
      <c r="BN150" s="36"/>
      <c r="BO150" s="36"/>
    </row>
    <row r="151" spans="50:67" ht="22.5" customHeight="1" x14ac:dyDescent="0.2">
      <c r="AX151" s="37"/>
      <c r="AY151" s="36"/>
      <c r="AZ151" s="36"/>
      <c r="BA151" s="36"/>
      <c r="BC151" s="36"/>
      <c r="BD151" s="86"/>
      <c r="BE151" s="86"/>
      <c r="BF151" s="86"/>
      <c r="BG151" s="86"/>
      <c r="BH151" s="86"/>
      <c r="BK151" s="36"/>
      <c r="BL151" s="36"/>
      <c r="BM151" s="36"/>
      <c r="BN151" s="36"/>
      <c r="BO151" s="36"/>
    </row>
    <row r="152" spans="50:67" ht="22.5" customHeight="1" x14ac:dyDescent="0.2">
      <c r="AX152" s="37"/>
      <c r="AY152" s="36"/>
      <c r="AZ152" s="36"/>
      <c r="BA152" s="36"/>
      <c r="BC152" s="36"/>
      <c r="BD152" s="86"/>
      <c r="BE152" s="86"/>
      <c r="BF152" s="86"/>
      <c r="BG152" s="86"/>
      <c r="BH152" s="86"/>
      <c r="BK152" s="36"/>
      <c r="BL152" s="36"/>
      <c r="BM152" s="36"/>
      <c r="BN152" s="36"/>
      <c r="BO152" s="36"/>
    </row>
    <row r="153" spans="50:67" ht="22.5" customHeight="1" x14ac:dyDescent="0.2">
      <c r="AX153" s="37"/>
      <c r="AY153" s="36"/>
      <c r="AZ153" s="36"/>
      <c r="BA153" s="36"/>
      <c r="BC153" s="36"/>
      <c r="BD153" s="86"/>
      <c r="BE153" s="86"/>
      <c r="BF153" s="86"/>
      <c r="BG153" s="86"/>
      <c r="BH153" s="86"/>
      <c r="BK153" s="36"/>
      <c r="BL153" s="36"/>
      <c r="BM153" s="36"/>
      <c r="BN153" s="36"/>
      <c r="BO153" s="36"/>
    </row>
    <row r="154" spans="50:67" ht="22.5" customHeight="1" x14ac:dyDescent="0.2">
      <c r="AX154" s="37"/>
      <c r="AY154" s="36"/>
      <c r="AZ154" s="36"/>
      <c r="BA154" s="36"/>
      <c r="BC154" s="36"/>
      <c r="BD154" s="86"/>
      <c r="BE154" s="86"/>
      <c r="BF154" s="86"/>
      <c r="BG154" s="86"/>
      <c r="BH154" s="86"/>
      <c r="BK154" s="36"/>
      <c r="BL154" s="36"/>
      <c r="BM154" s="36"/>
      <c r="BN154" s="36"/>
      <c r="BO154" s="36"/>
    </row>
    <row r="155" spans="50:67" ht="22.5" customHeight="1" x14ac:dyDescent="0.2">
      <c r="AX155" s="37"/>
      <c r="AY155" s="36"/>
      <c r="AZ155" s="36"/>
      <c r="BA155" s="36"/>
      <c r="BC155" s="36"/>
      <c r="BD155" s="86"/>
      <c r="BE155" s="86"/>
      <c r="BF155" s="86"/>
      <c r="BG155" s="86"/>
      <c r="BH155" s="86"/>
      <c r="BK155" s="36"/>
      <c r="BL155" s="36"/>
      <c r="BM155" s="36"/>
      <c r="BN155" s="36"/>
      <c r="BO155" s="36"/>
    </row>
    <row r="156" spans="50:67" ht="22.5" customHeight="1" x14ac:dyDescent="0.2">
      <c r="AX156" s="37"/>
      <c r="AY156" s="36"/>
      <c r="AZ156" s="36"/>
      <c r="BA156" s="36"/>
      <c r="BC156" s="36"/>
      <c r="BD156" s="86"/>
      <c r="BE156" s="86"/>
      <c r="BF156" s="86"/>
      <c r="BG156" s="86"/>
      <c r="BH156" s="86"/>
      <c r="BK156" s="36"/>
      <c r="BL156" s="36"/>
      <c r="BM156" s="36"/>
      <c r="BN156" s="36"/>
      <c r="BO156" s="36"/>
    </row>
    <row r="157" spans="50:67" ht="22.5" customHeight="1" x14ac:dyDescent="0.2">
      <c r="AX157" s="37"/>
      <c r="AY157" s="36"/>
      <c r="AZ157" s="36"/>
      <c r="BA157" s="36"/>
      <c r="BC157" s="36"/>
      <c r="BD157" s="86"/>
      <c r="BE157" s="86"/>
      <c r="BF157" s="86"/>
      <c r="BG157" s="86"/>
      <c r="BH157" s="86"/>
      <c r="BK157" s="36"/>
      <c r="BL157" s="36"/>
      <c r="BM157" s="36"/>
      <c r="BN157" s="36"/>
      <c r="BO157" s="36"/>
    </row>
    <row r="158" spans="50:67" ht="22.5" customHeight="1" x14ac:dyDescent="0.2">
      <c r="AX158" s="37"/>
      <c r="AY158" s="36"/>
      <c r="AZ158" s="36"/>
      <c r="BA158" s="36"/>
      <c r="BC158" s="36"/>
      <c r="BD158" s="86"/>
      <c r="BE158" s="86"/>
      <c r="BF158" s="86"/>
      <c r="BG158" s="86"/>
      <c r="BH158" s="86"/>
      <c r="BK158" s="36"/>
      <c r="BL158" s="36"/>
      <c r="BM158" s="36"/>
      <c r="BN158" s="36"/>
      <c r="BO158" s="36"/>
    </row>
    <row r="159" spans="50:67" ht="22.5" customHeight="1" x14ac:dyDescent="0.2">
      <c r="AX159" s="37"/>
      <c r="AY159" s="36"/>
      <c r="AZ159" s="36"/>
      <c r="BA159" s="36"/>
      <c r="BC159" s="36"/>
      <c r="BD159" s="86"/>
      <c r="BE159" s="86"/>
      <c r="BF159" s="86"/>
      <c r="BG159" s="86"/>
      <c r="BH159" s="86"/>
      <c r="BK159" s="36"/>
      <c r="BL159" s="36"/>
      <c r="BM159" s="36"/>
      <c r="BN159" s="36"/>
      <c r="BO159" s="36"/>
    </row>
    <row r="160" spans="50:67" ht="22.5" customHeight="1" x14ac:dyDescent="0.2">
      <c r="AX160" s="37"/>
      <c r="AY160" s="36"/>
      <c r="AZ160" s="36"/>
      <c r="BA160" s="36"/>
      <c r="BC160" s="36"/>
      <c r="BD160" s="86"/>
      <c r="BE160" s="86"/>
      <c r="BF160" s="86"/>
      <c r="BG160" s="86"/>
      <c r="BH160" s="86"/>
      <c r="BK160" s="36"/>
      <c r="BL160" s="36"/>
      <c r="BM160" s="36"/>
      <c r="BN160" s="36"/>
      <c r="BO160" s="36"/>
    </row>
    <row r="161" spans="50:67" ht="22.5" customHeight="1" x14ac:dyDescent="0.2">
      <c r="AX161" s="37"/>
      <c r="AY161" s="36"/>
      <c r="AZ161" s="36"/>
      <c r="BA161" s="36"/>
      <c r="BC161" s="36"/>
      <c r="BD161" s="86"/>
      <c r="BE161" s="86"/>
      <c r="BF161" s="86"/>
      <c r="BG161" s="86"/>
      <c r="BH161" s="86"/>
      <c r="BK161" s="36"/>
      <c r="BL161" s="36"/>
      <c r="BM161" s="36"/>
      <c r="BN161" s="36"/>
      <c r="BO161" s="36"/>
    </row>
    <row r="162" spans="50:67" ht="22.5" customHeight="1" x14ac:dyDescent="0.2">
      <c r="AX162" s="37"/>
      <c r="AY162" s="36"/>
      <c r="AZ162" s="36"/>
      <c r="BA162" s="36"/>
      <c r="BC162" s="36"/>
      <c r="BD162" s="86"/>
      <c r="BE162" s="86"/>
      <c r="BF162" s="86"/>
      <c r="BG162" s="86"/>
      <c r="BH162" s="86"/>
      <c r="BK162" s="36"/>
      <c r="BL162" s="36"/>
      <c r="BM162" s="36"/>
      <c r="BN162" s="36"/>
      <c r="BO162" s="36"/>
    </row>
    <row r="163" spans="50:67" ht="22.5" customHeight="1" x14ac:dyDescent="0.2">
      <c r="AX163" s="37"/>
      <c r="AY163" s="36"/>
      <c r="AZ163" s="36"/>
      <c r="BA163" s="36"/>
      <c r="BC163" s="36"/>
      <c r="BD163" s="86"/>
      <c r="BE163" s="86"/>
      <c r="BF163" s="86"/>
      <c r="BG163" s="86"/>
      <c r="BH163" s="86"/>
      <c r="BK163" s="36"/>
      <c r="BL163" s="36"/>
      <c r="BM163" s="36"/>
      <c r="BN163" s="36"/>
      <c r="BO163" s="36"/>
    </row>
    <row r="164" spans="50:67" ht="22.5" customHeight="1" x14ac:dyDescent="0.2">
      <c r="AX164" s="37"/>
      <c r="AY164" s="36"/>
      <c r="AZ164" s="36"/>
      <c r="BA164" s="36"/>
      <c r="BC164" s="36"/>
      <c r="BD164" s="86"/>
      <c r="BE164" s="86"/>
      <c r="BF164" s="86"/>
      <c r="BG164" s="86"/>
      <c r="BH164" s="86"/>
      <c r="BK164" s="36"/>
      <c r="BL164" s="36"/>
      <c r="BM164" s="36"/>
      <c r="BN164" s="36"/>
      <c r="BO164" s="36"/>
    </row>
    <row r="165" spans="50:67" ht="22.5" customHeight="1" x14ac:dyDescent="0.2">
      <c r="AX165" s="37"/>
      <c r="AY165" s="36"/>
      <c r="AZ165" s="36"/>
      <c r="BA165" s="36"/>
      <c r="BC165" s="36"/>
      <c r="BD165" s="86"/>
      <c r="BE165" s="86"/>
      <c r="BF165" s="86"/>
      <c r="BG165" s="86"/>
      <c r="BH165" s="86"/>
      <c r="BK165" s="36"/>
      <c r="BL165" s="36"/>
      <c r="BM165" s="36"/>
      <c r="BN165" s="36"/>
      <c r="BO165" s="36"/>
    </row>
    <row r="166" spans="50:67" ht="22.5" customHeight="1" x14ac:dyDescent="0.2">
      <c r="AX166" s="37"/>
      <c r="AY166" s="36"/>
      <c r="AZ166" s="36"/>
      <c r="BA166" s="36"/>
      <c r="BC166" s="36"/>
      <c r="BD166" s="86"/>
      <c r="BE166" s="86"/>
      <c r="BF166" s="86"/>
      <c r="BG166" s="86"/>
      <c r="BH166" s="86"/>
      <c r="BK166" s="36"/>
      <c r="BL166" s="36"/>
      <c r="BM166" s="36"/>
      <c r="BN166" s="36"/>
      <c r="BO166" s="36"/>
    </row>
    <row r="167" spans="50:67" ht="22.5" customHeight="1" x14ac:dyDescent="0.2">
      <c r="AX167" s="37"/>
      <c r="AY167" s="36"/>
      <c r="AZ167" s="36"/>
      <c r="BA167" s="36"/>
      <c r="BC167" s="36"/>
      <c r="BD167" s="86"/>
      <c r="BE167" s="86"/>
      <c r="BF167" s="86"/>
      <c r="BG167" s="86"/>
      <c r="BH167" s="86"/>
      <c r="BK167" s="36"/>
      <c r="BL167" s="36"/>
      <c r="BM167" s="36"/>
      <c r="BN167" s="36"/>
      <c r="BO167" s="36"/>
    </row>
    <row r="168" spans="50:67" ht="22.5" customHeight="1" x14ac:dyDescent="0.2">
      <c r="AX168" s="37"/>
      <c r="AY168" s="36"/>
      <c r="AZ168" s="36"/>
      <c r="BA168" s="36"/>
      <c r="BC168" s="36"/>
      <c r="BD168" s="86"/>
      <c r="BE168" s="86"/>
      <c r="BF168" s="86"/>
      <c r="BG168" s="86"/>
      <c r="BH168" s="86"/>
      <c r="BK168" s="36"/>
      <c r="BL168" s="36"/>
      <c r="BM168" s="36"/>
      <c r="BN168" s="36"/>
      <c r="BO168" s="36"/>
    </row>
    <row r="169" spans="50:67" ht="22.5" customHeight="1" x14ac:dyDescent="0.2">
      <c r="AX169" s="37"/>
      <c r="AY169" s="36"/>
      <c r="AZ169" s="36"/>
      <c r="BA169" s="36"/>
      <c r="BC169" s="36"/>
      <c r="BD169" s="86"/>
      <c r="BE169" s="86"/>
      <c r="BF169" s="86"/>
      <c r="BG169" s="86"/>
      <c r="BH169" s="86"/>
      <c r="BK169" s="36"/>
      <c r="BL169" s="36"/>
      <c r="BM169" s="36"/>
      <c r="BN169" s="36"/>
      <c r="BO169" s="36"/>
    </row>
    <row r="170" spans="50:67" ht="22.5" customHeight="1" x14ac:dyDescent="0.2">
      <c r="AX170" s="37"/>
      <c r="AY170" s="36"/>
      <c r="AZ170" s="36"/>
      <c r="BA170" s="36"/>
      <c r="BC170" s="36"/>
      <c r="BD170" s="86"/>
      <c r="BE170" s="86"/>
      <c r="BF170" s="86"/>
      <c r="BG170" s="86"/>
      <c r="BH170" s="86"/>
      <c r="BK170" s="36"/>
      <c r="BL170" s="36"/>
      <c r="BM170" s="36"/>
      <c r="BN170" s="36"/>
      <c r="BO170" s="36"/>
    </row>
    <row r="171" spans="50:67" ht="22.5" customHeight="1" x14ac:dyDescent="0.2">
      <c r="AX171" s="37"/>
      <c r="AY171" s="36"/>
      <c r="AZ171" s="36"/>
      <c r="BA171" s="36"/>
      <c r="BC171" s="36"/>
      <c r="BD171" s="86"/>
      <c r="BE171" s="86"/>
      <c r="BF171" s="86"/>
      <c r="BG171" s="86"/>
      <c r="BH171" s="86"/>
      <c r="BK171" s="36"/>
      <c r="BL171" s="36"/>
      <c r="BM171" s="36"/>
      <c r="BN171" s="36"/>
      <c r="BO171" s="36"/>
    </row>
    <row r="172" spans="50:67" ht="22.5" customHeight="1" x14ac:dyDescent="0.2">
      <c r="AX172" s="37"/>
      <c r="AY172" s="36"/>
      <c r="AZ172" s="36"/>
      <c r="BA172" s="36"/>
      <c r="BC172" s="36"/>
      <c r="BD172" s="86"/>
      <c r="BE172" s="86"/>
      <c r="BF172" s="86"/>
      <c r="BG172" s="86"/>
      <c r="BH172" s="86"/>
      <c r="BK172" s="36"/>
      <c r="BL172" s="36"/>
      <c r="BM172" s="36"/>
      <c r="BN172" s="36"/>
      <c r="BO172" s="36"/>
    </row>
    <row r="173" spans="50:67" ht="22.5" customHeight="1" x14ac:dyDescent="0.2">
      <c r="AX173" s="37"/>
      <c r="AY173" s="36"/>
      <c r="AZ173" s="36"/>
      <c r="BA173" s="36"/>
      <c r="BC173" s="36"/>
      <c r="BD173" s="86"/>
      <c r="BE173" s="86"/>
      <c r="BF173" s="86"/>
      <c r="BG173" s="86"/>
      <c r="BH173" s="86"/>
      <c r="BK173" s="36"/>
      <c r="BL173" s="36"/>
      <c r="BM173" s="36"/>
      <c r="BN173" s="36"/>
      <c r="BO173" s="36"/>
    </row>
    <row r="174" spans="50:67" ht="22.5" customHeight="1" x14ac:dyDescent="0.2">
      <c r="AX174" s="37"/>
      <c r="AY174" s="36"/>
      <c r="AZ174" s="36"/>
      <c r="BA174" s="36"/>
      <c r="BC174" s="36"/>
      <c r="BD174" s="86"/>
      <c r="BE174" s="86"/>
      <c r="BF174" s="86"/>
      <c r="BG174" s="86"/>
      <c r="BH174" s="86"/>
      <c r="BK174" s="36"/>
      <c r="BL174" s="36"/>
      <c r="BM174" s="36"/>
      <c r="BN174" s="36"/>
      <c r="BO174" s="36"/>
    </row>
    <row r="175" spans="50:67" ht="22.5" customHeight="1" x14ac:dyDescent="0.2">
      <c r="AX175" s="37"/>
      <c r="AY175" s="36"/>
      <c r="AZ175" s="36"/>
      <c r="BA175" s="36"/>
      <c r="BC175" s="36"/>
      <c r="BD175" s="86"/>
      <c r="BE175" s="86"/>
      <c r="BF175" s="86"/>
      <c r="BG175" s="86"/>
      <c r="BH175" s="86"/>
      <c r="BK175" s="36"/>
      <c r="BL175" s="36"/>
      <c r="BM175" s="36"/>
      <c r="BN175" s="36"/>
      <c r="BO175" s="36"/>
    </row>
    <row r="176" spans="50:67" ht="22.5" customHeight="1" x14ac:dyDescent="0.2">
      <c r="AX176" s="37"/>
      <c r="AY176" s="36"/>
      <c r="AZ176" s="36"/>
      <c r="BA176" s="36"/>
      <c r="BC176" s="36"/>
      <c r="BD176" s="86"/>
      <c r="BE176" s="86"/>
      <c r="BF176" s="86"/>
      <c r="BG176" s="86"/>
      <c r="BH176" s="86"/>
      <c r="BK176" s="36"/>
      <c r="BL176" s="36"/>
      <c r="BM176" s="36"/>
      <c r="BN176" s="36"/>
      <c r="BO176" s="36"/>
    </row>
    <row r="177" spans="50:67" ht="22.5" customHeight="1" x14ac:dyDescent="0.2">
      <c r="AX177" s="37"/>
      <c r="AY177" s="36"/>
      <c r="AZ177" s="36"/>
      <c r="BA177" s="36"/>
      <c r="BC177" s="36"/>
      <c r="BD177" s="86"/>
      <c r="BE177" s="86"/>
      <c r="BF177" s="86"/>
      <c r="BG177" s="86"/>
      <c r="BH177" s="86"/>
      <c r="BK177" s="36"/>
      <c r="BL177" s="36"/>
      <c r="BM177" s="36"/>
      <c r="BN177" s="36"/>
      <c r="BO177" s="36"/>
    </row>
    <row r="178" spans="50:67" ht="22.5" customHeight="1" x14ac:dyDescent="0.2">
      <c r="AX178" s="37"/>
      <c r="AY178" s="36"/>
      <c r="AZ178" s="36"/>
      <c r="BA178" s="36"/>
      <c r="BC178" s="36"/>
      <c r="BD178" s="86"/>
      <c r="BE178" s="86"/>
      <c r="BF178" s="86"/>
      <c r="BG178" s="86"/>
      <c r="BH178" s="86"/>
      <c r="BK178" s="36"/>
      <c r="BL178" s="36"/>
      <c r="BM178" s="36"/>
      <c r="BN178" s="36"/>
      <c r="BO178" s="36"/>
    </row>
    <row r="179" spans="50:67" ht="22.5" customHeight="1" x14ac:dyDescent="0.2">
      <c r="AX179" s="37"/>
      <c r="AY179" s="36"/>
      <c r="AZ179" s="36"/>
      <c r="BA179" s="36"/>
      <c r="BC179" s="36"/>
      <c r="BD179" s="86"/>
      <c r="BE179" s="86"/>
      <c r="BF179" s="86"/>
      <c r="BG179" s="86"/>
      <c r="BH179" s="86"/>
      <c r="BK179" s="36"/>
      <c r="BL179" s="36"/>
      <c r="BM179" s="36"/>
      <c r="BN179" s="36"/>
      <c r="BO179" s="36"/>
    </row>
    <row r="180" spans="50:67" ht="22.5" customHeight="1" x14ac:dyDescent="0.2">
      <c r="AX180" s="37"/>
      <c r="AY180" s="36"/>
      <c r="AZ180" s="36"/>
      <c r="BA180" s="36"/>
      <c r="BC180" s="36"/>
      <c r="BD180" s="86"/>
      <c r="BE180" s="86"/>
      <c r="BF180" s="86"/>
      <c r="BG180" s="86"/>
      <c r="BH180" s="86"/>
      <c r="BK180" s="36"/>
      <c r="BL180" s="36"/>
      <c r="BM180" s="36"/>
      <c r="BN180" s="36"/>
      <c r="BO180" s="36"/>
    </row>
    <row r="181" spans="50:67" ht="22.5" customHeight="1" x14ac:dyDescent="0.2">
      <c r="AX181" s="37"/>
      <c r="AY181" s="36"/>
      <c r="AZ181" s="36"/>
      <c r="BA181" s="36"/>
      <c r="BC181" s="36"/>
      <c r="BD181" s="86"/>
      <c r="BE181" s="86"/>
      <c r="BF181" s="86"/>
      <c r="BG181" s="86"/>
      <c r="BH181" s="86"/>
      <c r="BK181" s="36"/>
      <c r="BL181" s="36"/>
      <c r="BM181" s="36"/>
      <c r="BN181" s="36"/>
      <c r="BO181" s="36"/>
    </row>
    <row r="182" spans="50:67" ht="22.5" customHeight="1" x14ac:dyDescent="0.2">
      <c r="AX182" s="37"/>
      <c r="AY182" s="36"/>
      <c r="AZ182" s="36"/>
      <c r="BA182" s="36"/>
      <c r="BC182" s="36"/>
      <c r="BD182" s="86"/>
      <c r="BE182" s="86"/>
      <c r="BF182" s="86"/>
      <c r="BG182" s="86"/>
      <c r="BH182" s="86"/>
      <c r="BK182" s="36"/>
      <c r="BL182" s="36"/>
      <c r="BM182" s="36"/>
      <c r="BN182" s="36"/>
      <c r="BO182" s="36"/>
    </row>
    <row r="183" spans="50:67" ht="22.5" customHeight="1" x14ac:dyDescent="0.2">
      <c r="AX183" s="37"/>
      <c r="AY183" s="36"/>
      <c r="AZ183" s="36"/>
      <c r="BA183" s="36"/>
      <c r="BC183" s="36"/>
      <c r="BD183" s="86"/>
      <c r="BE183" s="86"/>
      <c r="BF183" s="86"/>
      <c r="BG183" s="86"/>
      <c r="BH183" s="86"/>
      <c r="BK183" s="36"/>
      <c r="BL183" s="36"/>
      <c r="BM183" s="36"/>
      <c r="BN183" s="36"/>
      <c r="BO183" s="36"/>
    </row>
    <row r="184" spans="50:67" ht="22.5" customHeight="1" x14ac:dyDescent="0.2">
      <c r="AX184" s="37"/>
      <c r="AY184" s="36"/>
      <c r="AZ184" s="36"/>
      <c r="BA184" s="36"/>
      <c r="BC184" s="36"/>
      <c r="BD184" s="86"/>
      <c r="BE184" s="86"/>
      <c r="BF184" s="86"/>
      <c r="BG184" s="86"/>
      <c r="BH184" s="86"/>
      <c r="BK184" s="36"/>
      <c r="BL184" s="36"/>
      <c r="BM184" s="36"/>
      <c r="BN184" s="36"/>
      <c r="BO184" s="36"/>
    </row>
    <row r="185" spans="50:67" ht="22.5" customHeight="1" x14ac:dyDescent="0.2">
      <c r="AX185" s="37"/>
      <c r="AY185" s="36"/>
      <c r="AZ185" s="36"/>
      <c r="BA185" s="36"/>
      <c r="BC185" s="36"/>
      <c r="BD185" s="86"/>
      <c r="BE185" s="86"/>
      <c r="BF185" s="86"/>
      <c r="BG185" s="86"/>
      <c r="BH185" s="86"/>
      <c r="BK185" s="36"/>
      <c r="BL185" s="36"/>
      <c r="BM185" s="36"/>
      <c r="BN185" s="36"/>
      <c r="BO185" s="36"/>
    </row>
    <row r="186" spans="50:67" ht="22.5" customHeight="1" x14ac:dyDescent="0.2">
      <c r="AX186" s="37"/>
      <c r="AY186" s="36"/>
      <c r="AZ186" s="36"/>
      <c r="BA186" s="36"/>
      <c r="BC186" s="36"/>
      <c r="BD186" s="86"/>
      <c r="BE186" s="86"/>
      <c r="BF186" s="86"/>
      <c r="BG186" s="86"/>
      <c r="BH186" s="86"/>
      <c r="BK186" s="36"/>
      <c r="BL186" s="36"/>
      <c r="BM186" s="36"/>
      <c r="BN186" s="36"/>
      <c r="BO186" s="36"/>
    </row>
    <row r="187" spans="50:67" ht="22.5" customHeight="1" x14ac:dyDescent="0.2">
      <c r="AX187" s="37"/>
      <c r="AY187" s="36"/>
      <c r="AZ187" s="36"/>
      <c r="BA187" s="36"/>
      <c r="BC187" s="36"/>
      <c r="BD187" s="86"/>
      <c r="BE187" s="86"/>
      <c r="BF187" s="86"/>
      <c r="BG187" s="86"/>
      <c r="BH187" s="86"/>
      <c r="BK187" s="36"/>
      <c r="BL187" s="36"/>
      <c r="BM187" s="36"/>
      <c r="BN187" s="36"/>
      <c r="BO187" s="36"/>
    </row>
    <row r="188" spans="50:67" ht="22.5" customHeight="1" x14ac:dyDescent="0.2">
      <c r="AX188" s="37"/>
      <c r="AY188" s="36"/>
      <c r="AZ188" s="36"/>
      <c r="BA188" s="36"/>
      <c r="BC188" s="36"/>
      <c r="BD188" s="86"/>
      <c r="BE188" s="86"/>
      <c r="BF188" s="86"/>
      <c r="BG188" s="86"/>
      <c r="BH188" s="86"/>
      <c r="BK188" s="36"/>
      <c r="BL188" s="36"/>
      <c r="BM188" s="36"/>
      <c r="BN188" s="36"/>
      <c r="BO188" s="36"/>
    </row>
    <row r="189" spans="50:67" ht="22.5" customHeight="1" x14ac:dyDescent="0.2">
      <c r="AX189" s="37"/>
      <c r="AY189" s="36"/>
      <c r="AZ189" s="36"/>
      <c r="BA189" s="36"/>
      <c r="BC189" s="36"/>
      <c r="BD189" s="86"/>
      <c r="BE189" s="86"/>
      <c r="BF189" s="86"/>
      <c r="BG189" s="86"/>
      <c r="BH189" s="86"/>
      <c r="BK189" s="36"/>
      <c r="BL189" s="36"/>
      <c r="BM189" s="36"/>
      <c r="BN189" s="36"/>
      <c r="BO189" s="36"/>
    </row>
    <row r="190" spans="50:67" ht="22.5" customHeight="1" x14ac:dyDescent="0.2">
      <c r="AX190" s="37"/>
      <c r="AY190" s="36"/>
      <c r="AZ190" s="36"/>
      <c r="BA190" s="36"/>
      <c r="BC190" s="36"/>
      <c r="BD190" s="86"/>
      <c r="BE190" s="86"/>
      <c r="BF190" s="86"/>
      <c r="BG190" s="86"/>
      <c r="BH190" s="86"/>
      <c r="BK190" s="36"/>
      <c r="BL190" s="36"/>
      <c r="BM190" s="36"/>
      <c r="BN190" s="36"/>
      <c r="BO190" s="36"/>
    </row>
    <row r="191" spans="50:67" ht="22.5" customHeight="1" x14ac:dyDescent="0.2">
      <c r="AX191" s="37"/>
      <c r="AY191" s="36"/>
      <c r="AZ191" s="36"/>
      <c r="BA191" s="36"/>
      <c r="BC191" s="36"/>
      <c r="BD191" s="86"/>
      <c r="BE191" s="86"/>
      <c r="BF191" s="86"/>
      <c r="BG191" s="86"/>
      <c r="BH191" s="86"/>
      <c r="BK191" s="36"/>
      <c r="BL191" s="36"/>
      <c r="BM191" s="36"/>
      <c r="BN191" s="36"/>
      <c r="BO191" s="36"/>
    </row>
    <row r="192" spans="50:67" ht="22.5" customHeight="1" x14ac:dyDescent="0.2">
      <c r="AX192" s="37"/>
      <c r="AY192" s="36"/>
      <c r="AZ192" s="36"/>
      <c r="BA192" s="36"/>
      <c r="BC192" s="36"/>
      <c r="BD192" s="86"/>
      <c r="BE192" s="86"/>
      <c r="BF192" s="86"/>
      <c r="BG192" s="86"/>
      <c r="BH192" s="86"/>
      <c r="BK192" s="36"/>
      <c r="BL192" s="36"/>
      <c r="BM192" s="36"/>
      <c r="BN192" s="36"/>
      <c r="BO192" s="36"/>
    </row>
    <row r="193" spans="50:67" ht="22.5" customHeight="1" x14ac:dyDescent="0.2">
      <c r="AX193" s="37"/>
      <c r="AY193" s="36"/>
      <c r="AZ193" s="36"/>
      <c r="BA193" s="36"/>
      <c r="BC193" s="36"/>
      <c r="BD193" s="86"/>
      <c r="BE193" s="86"/>
      <c r="BF193" s="86"/>
      <c r="BG193" s="86"/>
      <c r="BH193" s="86"/>
      <c r="BK193" s="36"/>
      <c r="BL193" s="36"/>
      <c r="BM193" s="36"/>
      <c r="BN193" s="36"/>
      <c r="BO193" s="36"/>
    </row>
    <row r="194" spans="50:67" ht="22.5" customHeight="1" x14ac:dyDescent="0.2">
      <c r="AX194" s="37"/>
      <c r="AY194" s="36"/>
      <c r="AZ194" s="36"/>
      <c r="BA194" s="36"/>
      <c r="BC194" s="36"/>
      <c r="BD194" s="86"/>
      <c r="BE194" s="86"/>
      <c r="BF194" s="86"/>
      <c r="BG194" s="86"/>
      <c r="BH194" s="86"/>
      <c r="BK194" s="36"/>
      <c r="BL194" s="36"/>
      <c r="BM194" s="36"/>
      <c r="BN194" s="36"/>
      <c r="BO194" s="36"/>
    </row>
    <row r="195" spans="50:67" ht="22.5" customHeight="1" x14ac:dyDescent="0.2">
      <c r="AX195" s="37"/>
      <c r="AY195" s="36"/>
      <c r="AZ195" s="36"/>
      <c r="BA195" s="36"/>
      <c r="BC195" s="36"/>
      <c r="BD195" s="86"/>
      <c r="BE195" s="86"/>
      <c r="BF195" s="86"/>
      <c r="BG195" s="86"/>
      <c r="BH195" s="86"/>
      <c r="BK195" s="36"/>
      <c r="BL195" s="36"/>
      <c r="BM195" s="36"/>
      <c r="BN195" s="36"/>
      <c r="BO195" s="36"/>
    </row>
    <row r="196" spans="50:67" ht="22.5" customHeight="1" x14ac:dyDescent="0.2">
      <c r="AX196" s="37"/>
      <c r="AY196" s="36"/>
      <c r="AZ196" s="36"/>
      <c r="BA196" s="36"/>
      <c r="BC196" s="36"/>
      <c r="BD196" s="86"/>
      <c r="BE196" s="86"/>
      <c r="BF196" s="86"/>
      <c r="BG196" s="86"/>
      <c r="BH196" s="86"/>
      <c r="BK196" s="36"/>
      <c r="BL196" s="36"/>
      <c r="BM196" s="36"/>
      <c r="BN196" s="36"/>
      <c r="BO196" s="36"/>
    </row>
    <row r="197" spans="50:67" ht="22.5" customHeight="1" x14ac:dyDescent="0.2">
      <c r="AX197" s="37"/>
      <c r="AY197" s="36"/>
      <c r="AZ197" s="36"/>
      <c r="BA197" s="36"/>
      <c r="BC197" s="36"/>
      <c r="BD197" s="86"/>
      <c r="BE197" s="86"/>
      <c r="BF197" s="86"/>
      <c r="BG197" s="86"/>
      <c r="BH197" s="86"/>
      <c r="BK197" s="36"/>
      <c r="BL197" s="36"/>
      <c r="BM197" s="36"/>
      <c r="BN197" s="36"/>
      <c r="BO197" s="36"/>
    </row>
    <row r="198" spans="50:67" ht="22.5" customHeight="1" x14ac:dyDescent="0.2">
      <c r="AX198" s="37"/>
      <c r="AY198" s="36"/>
      <c r="AZ198" s="36"/>
      <c r="BA198" s="36"/>
      <c r="BC198" s="36"/>
      <c r="BD198" s="86"/>
      <c r="BE198" s="86"/>
      <c r="BF198" s="86"/>
      <c r="BG198" s="86"/>
      <c r="BH198" s="86"/>
      <c r="BK198" s="36"/>
      <c r="BL198" s="36"/>
      <c r="BM198" s="36"/>
      <c r="BN198" s="36"/>
      <c r="BO198" s="36"/>
    </row>
    <row r="199" spans="50:67" ht="22.5" customHeight="1" x14ac:dyDescent="0.2">
      <c r="AX199" s="37"/>
      <c r="AY199" s="36"/>
      <c r="AZ199" s="36"/>
      <c r="BA199" s="36"/>
      <c r="BC199" s="36"/>
      <c r="BD199" s="86"/>
      <c r="BE199" s="86"/>
      <c r="BF199" s="86"/>
      <c r="BG199" s="86"/>
      <c r="BH199" s="86"/>
      <c r="BK199" s="36"/>
      <c r="BL199" s="36"/>
      <c r="BM199" s="36"/>
      <c r="BN199" s="36"/>
      <c r="BO199" s="36"/>
    </row>
    <row r="200" spans="50:67" ht="22.5" customHeight="1" x14ac:dyDescent="0.2">
      <c r="AX200" s="37"/>
      <c r="AY200" s="36"/>
      <c r="AZ200" s="36"/>
      <c r="BA200" s="36"/>
      <c r="BC200" s="36"/>
      <c r="BD200" s="86"/>
      <c r="BE200" s="86"/>
      <c r="BF200" s="86"/>
      <c r="BG200" s="86"/>
      <c r="BH200" s="86"/>
      <c r="BK200" s="36"/>
      <c r="BL200" s="36"/>
      <c r="BM200" s="36"/>
      <c r="BN200" s="36"/>
      <c r="BO200" s="36"/>
    </row>
    <row r="201" spans="50:67" ht="22.5" customHeight="1" x14ac:dyDescent="0.2">
      <c r="AX201" s="37"/>
      <c r="AY201" s="36"/>
      <c r="AZ201" s="36"/>
      <c r="BA201" s="36"/>
      <c r="BC201" s="36"/>
      <c r="BD201" s="86"/>
      <c r="BE201" s="86"/>
      <c r="BF201" s="86"/>
      <c r="BG201" s="86"/>
      <c r="BH201" s="86"/>
      <c r="BK201" s="36"/>
      <c r="BL201" s="36"/>
      <c r="BM201" s="36"/>
      <c r="BN201" s="36"/>
      <c r="BO201" s="36"/>
    </row>
    <row r="202" spans="50:67" ht="22.5" customHeight="1" x14ac:dyDescent="0.2">
      <c r="AX202" s="37"/>
      <c r="AY202" s="36"/>
      <c r="AZ202" s="36"/>
      <c r="BA202" s="36"/>
      <c r="BC202" s="36"/>
      <c r="BD202" s="86"/>
      <c r="BE202" s="86"/>
      <c r="BF202" s="86"/>
      <c r="BG202" s="86"/>
      <c r="BH202" s="86"/>
      <c r="BK202" s="36"/>
      <c r="BL202" s="36"/>
      <c r="BM202" s="36"/>
      <c r="BN202" s="36"/>
      <c r="BO202" s="36"/>
    </row>
    <row r="203" spans="50:67" ht="22.5" customHeight="1" x14ac:dyDescent="0.2">
      <c r="AX203" s="37"/>
      <c r="AY203" s="36"/>
      <c r="AZ203" s="36"/>
      <c r="BA203" s="36"/>
      <c r="BC203" s="36"/>
      <c r="BD203" s="86"/>
      <c r="BE203" s="86"/>
      <c r="BF203" s="86"/>
      <c r="BG203" s="86"/>
      <c r="BH203" s="86"/>
      <c r="BK203" s="36"/>
      <c r="BL203" s="36"/>
      <c r="BM203" s="36"/>
      <c r="BN203" s="36"/>
      <c r="BO203" s="36"/>
    </row>
    <row r="204" spans="50:67" ht="22.5" customHeight="1" x14ac:dyDescent="0.2">
      <c r="AX204" s="37"/>
      <c r="AY204" s="36"/>
      <c r="AZ204" s="36"/>
      <c r="BA204" s="36"/>
      <c r="BC204" s="36"/>
      <c r="BD204" s="86"/>
      <c r="BE204" s="86"/>
      <c r="BF204" s="86"/>
      <c r="BG204" s="86"/>
      <c r="BH204" s="86"/>
      <c r="BK204" s="36"/>
      <c r="BL204" s="36"/>
      <c r="BM204" s="36"/>
      <c r="BN204" s="36"/>
      <c r="BO204" s="36"/>
    </row>
    <row r="205" spans="50:67" ht="22.5" customHeight="1" x14ac:dyDescent="0.2">
      <c r="AX205" s="37"/>
      <c r="AY205" s="36"/>
      <c r="AZ205" s="36"/>
      <c r="BA205" s="36"/>
      <c r="BC205" s="36"/>
      <c r="BD205" s="86"/>
      <c r="BE205" s="86"/>
      <c r="BF205" s="86"/>
      <c r="BG205" s="86"/>
      <c r="BH205" s="86"/>
      <c r="BK205" s="36"/>
      <c r="BL205" s="36"/>
      <c r="BM205" s="36"/>
      <c r="BN205" s="36"/>
      <c r="BO205" s="36"/>
    </row>
    <row r="206" spans="50:67" ht="22.5" customHeight="1" x14ac:dyDescent="0.2">
      <c r="AX206" s="37"/>
      <c r="AY206" s="36"/>
      <c r="AZ206" s="36"/>
      <c r="BA206" s="36"/>
      <c r="BC206" s="36"/>
      <c r="BD206" s="86"/>
      <c r="BE206" s="86"/>
      <c r="BF206" s="86"/>
      <c r="BG206" s="86"/>
      <c r="BH206" s="86"/>
      <c r="BK206" s="36"/>
      <c r="BL206" s="36"/>
      <c r="BM206" s="36"/>
      <c r="BN206" s="36"/>
      <c r="BO206" s="36"/>
    </row>
    <row r="207" spans="50:67" ht="22.5" customHeight="1" x14ac:dyDescent="0.2">
      <c r="AX207" s="37"/>
      <c r="AY207" s="36"/>
      <c r="AZ207" s="36"/>
      <c r="BA207" s="36"/>
      <c r="BC207" s="36"/>
      <c r="BD207" s="86"/>
      <c r="BE207" s="86"/>
      <c r="BF207" s="86"/>
      <c r="BG207" s="86"/>
      <c r="BH207" s="86"/>
      <c r="BK207" s="36"/>
      <c r="BL207" s="36"/>
      <c r="BM207" s="36"/>
      <c r="BN207" s="36"/>
      <c r="BO207" s="36"/>
    </row>
    <row r="208" spans="50:67" ht="22.5" customHeight="1" x14ac:dyDescent="0.2">
      <c r="AX208" s="37"/>
      <c r="AY208" s="36"/>
      <c r="AZ208" s="36"/>
      <c r="BA208" s="36"/>
      <c r="BC208" s="36"/>
      <c r="BD208" s="86"/>
      <c r="BE208" s="86"/>
      <c r="BF208" s="86"/>
      <c r="BG208" s="86"/>
      <c r="BH208" s="86"/>
      <c r="BK208" s="36"/>
      <c r="BL208" s="36"/>
      <c r="BM208" s="36"/>
      <c r="BN208" s="36"/>
      <c r="BO208" s="36"/>
    </row>
    <row r="209" spans="50:67" ht="22.5" customHeight="1" x14ac:dyDescent="0.2">
      <c r="AX209" s="37"/>
      <c r="AY209" s="36"/>
      <c r="AZ209" s="36"/>
      <c r="BA209" s="36"/>
      <c r="BC209" s="36"/>
      <c r="BD209" s="86"/>
      <c r="BE209" s="86"/>
      <c r="BF209" s="86"/>
      <c r="BG209" s="86"/>
      <c r="BH209" s="86"/>
      <c r="BK209" s="36"/>
      <c r="BL209" s="36"/>
      <c r="BM209" s="36"/>
      <c r="BN209" s="36"/>
      <c r="BO209" s="36"/>
    </row>
    <row r="210" spans="50:67" ht="22.5" customHeight="1" x14ac:dyDescent="0.2">
      <c r="AX210" s="37"/>
      <c r="AY210" s="36"/>
      <c r="AZ210" s="36"/>
      <c r="BA210" s="36"/>
      <c r="BC210" s="36"/>
      <c r="BD210" s="86"/>
      <c r="BE210" s="86"/>
      <c r="BF210" s="86"/>
      <c r="BG210" s="86"/>
      <c r="BH210" s="86"/>
      <c r="BK210" s="36"/>
      <c r="BL210" s="36"/>
      <c r="BM210" s="36"/>
      <c r="BN210" s="36"/>
      <c r="BO210" s="36"/>
    </row>
    <row r="211" spans="50:67" ht="22.5" customHeight="1" x14ac:dyDescent="0.2">
      <c r="AX211" s="37"/>
      <c r="AY211" s="36"/>
      <c r="AZ211" s="36"/>
      <c r="BA211" s="36"/>
      <c r="BC211" s="36"/>
      <c r="BD211" s="86"/>
      <c r="BE211" s="86"/>
      <c r="BF211" s="86"/>
      <c r="BG211" s="86"/>
      <c r="BH211" s="86"/>
      <c r="BK211" s="36"/>
      <c r="BL211" s="36"/>
      <c r="BM211" s="36"/>
      <c r="BN211" s="36"/>
      <c r="BO211" s="36"/>
    </row>
    <row r="212" spans="50:67" ht="22.5" customHeight="1" x14ac:dyDescent="0.2">
      <c r="AX212" s="37"/>
      <c r="AY212" s="36"/>
      <c r="AZ212" s="36"/>
      <c r="BA212" s="36"/>
      <c r="BC212" s="36"/>
      <c r="BD212" s="86"/>
      <c r="BE212" s="86"/>
      <c r="BF212" s="86"/>
      <c r="BG212" s="86"/>
      <c r="BH212" s="86"/>
      <c r="BK212" s="36"/>
      <c r="BL212" s="36"/>
      <c r="BM212" s="36"/>
      <c r="BN212" s="36"/>
      <c r="BO212" s="36"/>
    </row>
    <row r="213" spans="50:67" ht="22.5" customHeight="1" x14ac:dyDescent="0.2">
      <c r="AX213" s="37"/>
      <c r="AY213" s="36"/>
      <c r="AZ213" s="36"/>
      <c r="BA213" s="36"/>
      <c r="BC213" s="36"/>
      <c r="BD213" s="86"/>
      <c r="BE213" s="86"/>
      <c r="BF213" s="86"/>
      <c r="BG213" s="86"/>
      <c r="BH213" s="86"/>
      <c r="BK213" s="36"/>
      <c r="BL213" s="36"/>
      <c r="BM213" s="36"/>
      <c r="BN213" s="36"/>
      <c r="BO213" s="36"/>
    </row>
    <row r="214" spans="50:67" ht="22.5" customHeight="1" x14ac:dyDescent="0.2">
      <c r="AX214" s="37"/>
      <c r="AY214" s="36"/>
      <c r="AZ214" s="36"/>
      <c r="BA214" s="36"/>
      <c r="BC214" s="36"/>
      <c r="BD214" s="86"/>
      <c r="BE214" s="86"/>
      <c r="BF214" s="86"/>
      <c r="BG214" s="86"/>
      <c r="BH214" s="86"/>
      <c r="BK214" s="36"/>
      <c r="BL214" s="36"/>
      <c r="BM214" s="36"/>
      <c r="BN214" s="36"/>
      <c r="BO214" s="36"/>
    </row>
    <row r="215" spans="50:67" ht="22.5" customHeight="1" x14ac:dyDescent="0.2">
      <c r="AX215" s="37"/>
      <c r="AY215" s="36"/>
      <c r="AZ215" s="36"/>
      <c r="BA215" s="36"/>
      <c r="BC215" s="36"/>
      <c r="BD215" s="86"/>
      <c r="BE215" s="86"/>
      <c r="BF215" s="86"/>
      <c r="BG215" s="86"/>
      <c r="BH215" s="86"/>
      <c r="BK215" s="36"/>
      <c r="BL215" s="36"/>
      <c r="BM215" s="36"/>
      <c r="BN215" s="36"/>
      <c r="BO215" s="36"/>
    </row>
    <row r="216" spans="50:67" ht="22.5" customHeight="1" x14ac:dyDescent="0.2">
      <c r="AX216" s="37"/>
      <c r="AY216" s="36"/>
      <c r="AZ216" s="36"/>
      <c r="BA216" s="36"/>
      <c r="BC216" s="36"/>
      <c r="BD216" s="86"/>
      <c r="BE216" s="86"/>
      <c r="BF216" s="86"/>
      <c r="BG216" s="86"/>
      <c r="BH216" s="86"/>
      <c r="BK216" s="36"/>
      <c r="BL216" s="36"/>
      <c r="BM216" s="36"/>
      <c r="BN216" s="36"/>
      <c r="BO216" s="36"/>
    </row>
    <row r="217" spans="50:67" ht="22.5" customHeight="1" x14ac:dyDescent="0.2">
      <c r="AX217" s="37"/>
      <c r="AY217" s="36"/>
      <c r="AZ217" s="36"/>
      <c r="BA217" s="36"/>
      <c r="BC217" s="36"/>
      <c r="BD217" s="86"/>
      <c r="BE217" s="86"/>
      <c r="BF217" s="86"/>
      <c r="BG217" s="86"/>
      <c r="BH217" s="86"/>
      <c r="BK217" s="36"/>
      <c r="BL217" s="36"/>
      <c r="BM217" s="36"/>
      <c r="BN217" s="36"/>
      <c r="BO217" s="36"/>
    </row>
    <row r="218" spans="50:67" ht="22.5" customHeight="1" x14ac:dyDescent="0.2">
      <c r="AX218" s="37"/>
      <c r="AY218" s="36"/>
      <c r="AZ218" s="36"/>
      <c r="BA218" s="36"/>
      <c r="BC218" s="36"/>
      <c r="BD218" s="86"/>
      <c r="BE218" s="86"/>
      <c r="BF218" s="86"/>
      <c r="BG218" s="86"/>
      <c r="BH218" s="86"/>
      <c r="BK218" s="36"/>
      <c r="BL218" s="36"/>
      <c r="BM218" s="36"/>
      <c r="BN218" s="36"/>
      <c r="BO218" s="36"/>
    </row>
    <row r="219" spans="50:67" ht="22.5" customHeight="1" x14ac:dyDescent="0.2">
      <c r="AX219" s="37"/>
      <c r="AY219" s="36"/>
      <c r="AZ219" s="36"/>
      <c r="BA219" s="36"/>
      <c r="BC219" s="36"/>
      <c r="BD219" s="86"/>
      <c r="BE219" s="86"/>
      <c r="BF219" s="86"/>
      <c r="BG219" s="86"/>
      <c r="BH219" s="86"/>
      <c r="BK219" s="36"/>
      <c r="BL219" s="36"/>
      <c r="BM219" s="36"/>
      <c r="BN219" s="36"/>
      <c r="BO219" s="36"/>
    </row>
  </sheetData>
  <sheetProtection formatCells="0" formatRows="0" insertRows="0" deleteRows="0"/>
  <mergeCells count="248">
    <mergeCell ref="AT3:AU3"/>
    <mergeCell ref="B4:D4"/>
    <mergeCell ref="E4:K4"/>
    <mergeCell ref="AW2:AW5"/>
    <mergeCell ref="AT4:AT5"/>
    <mergeCell ref="AU4:AV4"/>
    <mergeCell ref="C5:D5"/>
    <mergeCell ref="AX2:AX5"/>
    <mergeCell ref="AY2:AY5"/>
    <mergeCell ref="A2:B2"/>
    <mergeCell ref="C2:L2"/>
    <mergeCell ref="M2:S2"/>
    <mergeCell ref="Y2:AC2"/>
    <mergeCell ref="AE2:AH2"/>
    <mergeCell ref="AJ2:AO2"/>
    <mergeCell ref="AQ2:AS2"/>
    <mergeCell ref="A3:L3"/>
    <mergeCell ref="M3:W3"/>
    <mergeCell ref="X3:AB3"/>
    <mergeCell ref="AC3:AM3"/>
    <mergeCell ref="AO3:AQ3"/>
    <mergeCell ref="A4:A5"/>
    <mergeCell ref="AR4:AR5"/>
    <mergeCell ref="AS4:AS5"/>
    <mergeCell ref="C6:D6"/>
    <mergeCell ref="AU6:AV6"/>
    <mergeCell ref="C7:D7"/>
    <mergeCell ref="AU7:AV7"/>
    <mergeCell ref="B8:D8"/>
    <mergeCell ref="C9:D9"/>
    <mergeCell ref="E9:G9"/>
    <mergeCell ref="H9:L9"/>
    <mergeCell ref="AV8:AV9"/>
    <mergeCell ref="AW8:AW9"/>
    <mergeCell ref="AU10:AU11"/>
    <mergeCell ref="AV10:AV11"/>
    <mergeCell ref="AW10:AW11"/>
    <mergeCell ref="A8:A9"/>
    <mergeCell ref="AR8:AR9"/>
    <mergeCell ref="AS8:AS9"/>
    <mergeCell ref="AT8:AT9"/>
    <mergeCell ref="AU8:AU9"/>
    <mergeCell ref="AX12:AX13"/>
    <mergeCell ref="AY12:AY13"/>
    <mergeCell ref="AZ12:AZ13"/>
    <mergeCell ref="BA12:BA13"/>
    <mergeCell ref="A10:A11"/>
    <mergeCell ref="AR10:AR11"/>
    <mergeCell ref="AS10:AS11"/>
    <mergeCell ref="AT10:AT11"/>
    <mergeCell ref="B10:D10"/>
    <mergeCell ref="C11:D11"/>
    <mergeCell ref="E11:G11"/>
    <mergeCell ref="H11:L11"/>
    <mergeCell ref="AU12:AU13"/>
    <mergeCell ref="AV12:AV13"/>
    <mergeCell ref="AW12:AW13"/>
    <mergeCell ref="A12:A13"/>
    <mergeCell ref="AR12:AR13"/>
    <mergeCell ref="AS12:AS13"/>
    <mergeCell ref="AT12:AT13"/>
    <mergeCell ref="B12:D12"/>
    <mergeCell ref="C13:D13"/>
    <mergeCell ref="E13:G13"/>
    <mergeCell ref="H13:L13"/>
    <mergeCell ref="BA16:BA17"/>
    <mergeCell ref="AU14:AU15"/>
    <mergeCell ref="AV14:AV15"/>
    <mergeCell ref="AW14:AW15"/>
    <mergeCell ref="A14:A15"/>
    <mergeCell ref="AR14:AR15"/>
    <mergeCell ref="AS14:AS15"/>
    <mergeCell ref="AT14:AT15"/>
    <mergeCell ref="B14:D14"/>
    <mergeCell ref="C15:D15"/>
    <mergeCell ref="E15:G15"/>
    <mergeCell ref="H15:L15"/>
    <mergeCell ref="AX14:AX15"/>
    <mergeCell ref="AY14:AY15"/>
    <mergeCell ref="AZ14:AZ15"/>
    <mergeCell ref="BA14:BA15"/>
    <mergeCell ref="AU16:AU17"/>
    <mergeCell ref="AV16:AV17"/>
    <mergeCell ref="AW16:AW17"/>
    <mergeCell ref="A16:A17"/>
    <mergeCell ref="AR16:AR17"/>
    <mergeCell ref="AS16:AS17"/>
    <mergeCell ref="AT16:AT17"/>
    <mergeCell ref="B16:D16"/>
    <mergeCell ref="C17:D17"/>
    <mergeCell ref="E17:G17"/>
    <mergeCell ref="H17:L17"/>
    <mergeCell ref="AX20:AX21"/>
    <mergeCell ref="AY20:AY21"/>
    <mergeCell ref="AZ20:AZ21"/>
    <mergeCell ref="C21:D21"/>
    <mergeCell ref="E21:G21"/>
    <mergeCell ref="H21:L21"/>
    <mergeCell ref="AX16:AX17"/>
    <mergeCell ref="AY16:AY17"/>
    <mergeCell ref="AZ16:AZ17"/>
    <mergeCell ref="BA20:BA21"/>
    <mergeCell ref="AU18:AU19"/>
    <mergeCell ref="AV18:AV19"/>
    <mergeCell ref="AW18:AW19"/>
    <mergeCell ref="A18:A19"/>
    <mergeCell ref="AR18:AR19"/>
    <mergeCell ref="AS18:AS19"/>
    <mergeCell ref="AT18:AT19"/>
    <mergeCell ref="B18:D18"/>
    <mergeCell ref="C19:D19"/>
    <mergeCell ref="E19:G19"/>
    <mergeCell ref="H19:L19"/>
    <mergeCell ref="AX18:AX19"/>
    <mergeCell ref="AY18:AY19"/>
    <mergeCell ref="AZ18:AZ19"/>
    <mergeCell ref="BA18:BA19"/>
    <mergeCell ref="AU20:AU21"/>
    <mergeCell ref="AV20:AV21"/>
    <mergeCell ref="AW20:AW21"/>
    <mergeCell ref="A20:A21"/>
    <mergeCell ref="AR20:AR21"/>
    <mergeCell ref="AS20:AS21"/>
    <mergeCell ref="AT20:AT21"/>
    <mergeCell ref="B20:D20"/>
    <mergeCell ref="BA24:BA25"/>
    <mergeCell ref="AU22:AU23"/>
    <mergeCell ref="AV22:AV23"/>
    <mergeCell ref="AW22:AW23"/>
    <mergeCell ref="A22:A23"/>
    <mergeCell ref="AR22:AR23"/>
    <mergeCell ref="AS22:AS23"/>
    <mergeCell ref="AT22:AT23"/>
    <mergeCell ref="B22:D22"/>
    <mergeCell ref="C23:D23"/>
    <mergeCell ref="E23:G23"/>
    <mergeCell ref="H23:L23"/>
    <mergeCell ref="AX22:AX23"/>
    <mergeCell ref="AY22:AY23"/>
    <mergeCell ref="AZ22:AZ23"/>
    <mergeCell ref="BA22:BA23"/>
    <mergeCell ref="AU24:AU25"/>
    <mergeCell ref="AV24:AV25"/>
    <mergeCell ref="AW24:AW25"/>
    <mergeCell ref="A24:A25"/>
    <mergeCell ref="AR24:AR25"/>
    <mergeCell ref="AS24:AS25"/>
    <mergeCell ref="AT24:AT25"/>
    <mergeCell ref="B24:D24"/>
    <mergeCell ref="C25:D25"/>
    <mergeCell ref="E25:G25"/>
    <mergeCell ref="H25:L25"/>
    <mergeCell ref="AX28:AX29"/>
    <mergeCell ref="AY28:AY29"/>
    <mergeCell ref="AZ28:AZ29"/>
    <mergeCell ref="C29:D29"/>
    <mergeCell ref="E29:G29"/>
    <mergeCell ref="H29:L29"/>
    <mergeCell ref="AX24:AX25"/>
    <mergeCell ref="AY24:AY25"/>
    <mergeCell ref="AZ24:AZ25"/>
    <mergeCell ref="BA28:BA29"/>
    <mergeCell ref="AU26:AU27"/>
    <mergeCell ref="AV26:AV27"/>
    <mergeCell ref="AW26:AW27"/>
    <mergeCell ref="A26:A27"/>
    <mergeCell ref="AR26:AR27"/>
    <mergeCell ref="AS26:AS27"/>
    <mergeCell ref="AT26:AT27"/>
    <mergeCell ref="B26:D26"/>
    <mergeCell ref="C27:D27"/>
    <mergeCell ref="E27:G27"/>
    <mergeCell ref="H27:L27"/>
    <mergeCell ref="AX26:AX27"/>
    <mergeCell ref="AY26:AY27"/>
    <mergeCell ref="AZ26:AZ27"/>
    <mergeCell ref="BA26:BA27"/>
    <mergeCell ref="AU28:AU29"/>
    <mergeCell ref="AV28:AV29"/>
    <mergeCell ref="AW28:AW29"/>
    <mergeCell ref="A28:A29"/>
    <mergeCell ref="AR28:AR29"/>
    <mergeCell ref="AS28:AS29"/>
    <mergeCell ref="AT28:AT29"/>
    <mergeCell ref="B28:D28"/>
    <mergeCell ref="AZ32:AZ33"/>
    <mergeCell ref="BA32:BA33"/>
    <mergeCell ref="AU30:AU31"/>
    <mergeCell ref="AV30:AV31"/>
    <mergeCell ref="AW30:AW31"/>
    <mergeCell ref="A30:A31"/>
    <mergeCell ref="AR30:AR31"/>
    <mergeCell ref="AS30:AS31"/>
    <mergeCell ref="AT30:AT31"/>
    <mergeCell ref="B30:D30"/>
    <mergeCell ref="C31:D31"/>
    <mergeCell ref="E31:G31"/>
    <mergeCell ref="H31:L31"/>
    <mergeCell ref="AX30:AX31"/>
    <mergeCell ref="AY30:AY31"/>
    <mergeCell ref="AZ30:AZ31"/>
    <mergeCell ref="BA30:BA31"/>
    <mergeCell ref="AU32:AU33"/>
    <mergeCell ref="AV32:AV33"/>
    <mergeCell ref="AW32:AW33"/>
    <mergeCell ref="A32:A33"/>
    <mergeCell ref="AR32:AR33"/>
    <mergeCell ref="AS32:AS33"/>
    <mergeCell ref="AT32:AT33"/>
    <mergeCell ref="B32:D32"/>
    <mergeCell ref="C33:D33"/>
    <mergeCell ref="E33:G33"/>
    <mergeCell ref="H33:L33"/>
    <mergeCell ref="AU34:AU35"/>
    <mergeCell ref="AV34:AV35"/>
    <mergeCell ref="AW34:AW35"/>
    <mergeCell ref="A34:A35"/>
    <mergeCell ref="AR34:AR35"/>
    <mergeCell ref="AS34:AS35"/>
    <mergeCell ref="AT34:AT35"/>
    <mergeCell ref="B34:D34"/>
    <mergeCell ref="C35:D35"/>
    <mergeCell ref="E35:G35"/>
    <mergeCell ref="H35:L35"/>
    <mergeCell ref="AX36:AX37"/>
    <mergeCell ref="AY36:AY37"/>
    <mergeCell ref="AZ36:AZ37"/>
    <mergeCell ref="BA36:BA37"/>
    <mergeCell ref="AX38:AX39"/>
    <mergeCell ref="AY38:AY39"/>
    <mergeCell ref="AZ38:AZ39"/>
    <mergeCell ref="BA38:BA39"/>
    <mergeCell ref="AZ2:AZ5"/>
    <mergeCell ref="BA2:BA5"/>
    <mergeCell ref="AX8:AX9"/>
    <mergeCell ref="AY8:AY9"/>
    <mergeCell ref="AZ8:AZ9"/>
    <mergeCell ref="BA8:BA9"/>
    <mergeCell ref="AX10:AX11"/>
    <mergeCell ref="AY10:AY11"/>
    <mergeCell ref="AZ10:AZ11"/>
    <mergeCell ref="BA10:BA11"/>
    <mergeCell ref="AX34:AX35"/>
    <mergeCell ref="AY34:AY35"/>
    <mergeCell ref="AZ34:AZ35"/>
    <mergeCell ref="BA34:BA35"/>
    <mergeCell ref="AX32:AX33"/>
    <mergeCell ref="AY32:AY33"/>
  </mergeCells>
  <phoneticPr fontId="2"/>
  <conditionalFormatting sqref="BC9:BC28">
    <cfRule type="cellIs" dxfId="1" priority="1" operator="equal">
      <formula>"ER"</formula>
    </cfRule>
  </conditionalFormatting>
  <dataValidations count="9">
    <dataValidation type="list" allowBlank="1" showInputMessage="1" showErrorMessage="1" sqref="M31:AQ31 M35:AQ35 M33:AQ33 M9:AQ9 M13:AQ13 M11:AQ11 M15:AQ15 M17:AQ17 M19:AQ19 M21:AQ21 M23:AQ23 M25:AQ25 M27:AQ27 M29:AQ29" xr:uid="{A319334F-0A63-405F-88CF-06F58E77397A}">
      <formula1>$BC$9:$BC$35</formula1>
    </dataValidation>
    <dataValidation sqref="M30:AQ30 M32:AQ32 M34:AQ34 M8:AQ8 M10:AQ10 M12:AQ12 M14:AQ14 M16:AQ16 M18:AQ18 M20:AQ20 M22:AQ22 M24:AQ24 M26:AQ26 M28:AQ28" xr:uid="{07F80223-3E3A-4D68-A627-EE32CD8AA7F2}"/>
    <dataValidation type="list" allowBlank="1" showInputMessage="1" showErrorMessage="1" sqref="AU8:AU35" xr:uid="{EF6EF266-33E0-4A25-81FA-FEF69A86CEA1}">
      <formula1>"○,△,×"</formula1>
    </dataValidation>
    <dataValidation type="list" allowBlank="1" showInputMessage="1" showErrorMessage="1" sqref="AJ2:AO2" xr:uid="{62430247-9CDA-4F1A-A920-20B561B6BD2E}">
      <formula1>"市街地,小川・久之浜大久,遠野・三和,田人・川前"</formula1>
    </dataValidation>
    <dataValidation type="list" allowBlank="1" showInputMessage="1" showErrorMessage="1" sqref="E10:K10 E8:K8 E14:K14 E16:K16 E18:K18 E20:K20 E12:K12 E22:K22 E26:K26 E28:K28 E24:K24 E30:K30 E34:K34 E32:K32" xr:uid="{FA137172-D29A-401F-86D2-D4A9AD2C9BA8}">
      <formula1>"昼,夕"</formula1>
    </dataValidation>
    <dataValidation type="list" allowBlank="1" showInputMessage="1" showErrorMessage="1" sqref="Y2:AC2" xr:uid="{D035D70F-B5A3-4EE8-A14B-94C4ED24481E}">
      <formula1>"平,小名浜,勿来,田人,常磐,遠野,内郷,好間,三和,四倉,久之浜大久,小川,川前"</formula1>
    </dataValidation>
    <dataValidation type="list" allowBlank="1" showInputMessage="1" showErrorMessage="1" sqref="C2" xr:uid="{74FB3657-FB83-45F0-87FF-91FBF8E45283}">
      <formula1>"平,小名浜,勿来・田人,常磐・遠野,内郷・好間・三和,四倉・久之浜大久,小川・川前"</formula1>
    </dataValidation>
    <dataValidation type="list" allowBlank="1" showInputMessage="1" showErrorMessage="1" sqref="M3" xr:uid="{E938FF69-1BE2-47E5-ABC4-DF00DB4BE42C}">
      <formula1>"（高齢者配食サービス分）,（障がい者配食サービス分）"</formula1>
    </dataValidation>
    <dataValidation type="list" allowBlank="1" showInputMessage="1" showErrorMessage="1" sqref="AC3:AM3" xr:uid="{DB21F96F-9FC7-44F5-A1B6-31FB7DC816B5}">
      <formula1>$BL$9:$BL$35</formula1>
    </dataValidation>
  </dataValidations>
  <printOptions horizontalCentered="1"/>
  <pageMargins left="0" right="0" top="0.15748031496062992" bottom="0.35433070866141736" header="0.31496062992125984" footer="0.31496062992125984"/>
  <pageSetup paperSize="8" scale="54" fitToHeight="0" orientation="landscape" horizontalDpi="300" verticalDpi="300" r:id="rId1"/>
  <headerFooter>
    <oddFooter>&amp;R&amp;"+,標準"&amp;12（&amp;P / &amp;N ページ）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2269C-DD9F-4344-A26A-1011BE927AC1}">
  <sheetPr>
    <pageSetUpPr fitToPage="1"/>
  </sheetPr>
  <dimension ref="A1:BO219"/>
  <sheetViews>
    <sheetView showGridLines="0" view="pageBreakPreview" zoomScale="51" zoomScaleNormal="51" zoomScaleSheetLayoutView="51" zoomScalePageLayoutView="50" workbookViewId="0">
      <selection activeCell="BF9" sqref="BF9:BF28"/>
    </sheetView>
  </sheetViews>
  <sheetFormatPr defaultColWidth="3.90625" defaultRowHeight="22.5" customHeight="1" x14ac:dyDescent="0.2"/>
  <cols>
    <col min="1" max="1" width="2.7265625" style="35" customWidth="1"/>
    <col min="2" max="2" width="8.54296875" style="36" bestFit="1" customWidth="1"/>
    <col min="3" max="4" width="2.1796875" style="64" customWidth="1"/>
    <col min="5" max="11" width="2.26953125" style="36" customWidth="1"/>
    <col min="12" max="12" width="3.81640625" style="36" customWidth="1"/>
    <col min="13" max="13" width="4.81640625" style="36" customWidth="1"/>
    <col min="14" max="43" width="4.453125" style="36" customWidth="1"/>
    <col min="44" max="44" width="5.6328125" style="36" bestFit="1" customWidth="1"/>
    <col min="45" max="45" width="8.7265625" style="36" customWidth="1"/>
    <col min="46" max="46" width="8.36328125" style="36" customWidth="1"/>
    <col min="47" max="47" width="6.36328125" style="37" customWidth="1"/>
    <col min="48" max="48" width="26.81640625" style="37" customWidth="1"/>
    <col min="49" max="49" width="9.6328125" style="36" customWidth="1"/>
    <col min="50" max="50" width="6.36328125" style="1" customWidth="1"/>
    <col min="51" max="53" width="11" style="1" customWidth="1"/>
    <col min="54" max="54" width="3.81640625" style="36" customWidth="1"/>
    <col min="55" max="55" width="4.90625" style="36" customWidth="1"/>
    <col min="56" max="56" width="12.90625" style="36" customWidth="1"/>
    <col min="57" max="57" width="19.54296875" style="36" customWidth="1"/>
    <col min="58" max="58" width="14.1796875" style="36" bestFit="1" customWidth="1"/>
    <col min="59" max="59" width="12.90625" style="36" bestFit="1" customWidth="1"/>
    <col min="60" max="60" width="10.6328125" style="36" customWidth="1"/>
    <col min="61" max="61" width="4.54296875" style="86" customWidth="1"/>
    <col min="62" max="62" width="3.90625" style="86" customWidth="1"/>
    <col min="63" max="63" width="32.90625" style="86" hidden="1" customWidth="1"/>
    <col min="64" max="67" width="3.90625" style="86"/>
    <col min="68" max="86" width="3.81640625" style="36" customWidth="1"/>
    <col min="87" max="16384" width="3.90625" style="36"/>
  </cols>
  <sheetData>
    <row r="1" spans="1:63" ht="28" customHeight="1" thickBot="1" x14ac:dyDescent="0.25">
      <c r="C1" s="36"/>
      <c r="D1" s="36"/>
      <c r="AW1" s="69"/>
    </row>
    <row r="2" spans="1:63" ht="28" customHeight="1" thickBot="1" x14ac:dyDescent="0.25">
      <c r="A2" s="135" t="s">
        <v>17</v>
      </c>
      <c r="B2" s="190"/>
      <c r="C2" s="137" t="s">
        <v>73</v>
      </c>
      <c r="D2" s="138"/>
      <c r="E2" s="138"/>
      <c r="F2" s="138"/>
      <c r="G2" s="138"/>
      <c r="H2" s="138"/>
      <c r="I2" s="138"/>
      <c r="J2" s="138"/>
      <c r="K2" s="138"/>
      <c r="L2" s="139"/>
      <c r="M2" s="135" t="s">
        <v>12</v>
      </c>
      <c r="N2" s="190"/>
      <c r="O2" s="190"/>
      <c r="P2" s="190"/>
      <c r="Q2" s="190"/>
      <c r="R2" s="190"/>
      <c r="S2" s="136"/>
      <c r="T2" s="38"/>
      <c r="U2" s="39"/>
      <c r="V2" s="39"/>
      <c r="W2" s="40"/>
      <c r="X2" s="31" t="s">
        <v>18</v>
      </c>
      <c r="Y2" s="191" t="s">
        <v>73</v>
      </c>
      <c r="Z2" s="191"/>
      <c r="AA2" s="191"/>
      <c r="AB2" s="191"/>
      <c r="AC2" s="192"/>
      <c r="AD2" s="110" t="s">
        <v>19</v>
      </c>
      <c r="AE2" s="193" t="s">
        <v>65</v>
      </c>
      <c r="AF2" s="194"/>
      <c r="AG2" s="194"/>
      <c r="AH2" s="194"/>
      <c r="AI2" s="111" t="s">
        <v>62</v>
      </c>
      <c r="AJ2" s="169" t="s">
        <v>64</v>
      </c>
      <c r="AK2" s="169"/>
      <c r="AL2" s="169"/>
      <c r="AM2" s="169"/>
      <c r="AN2" s="170"/>
      <c r="AO2" s="170"/>
      <c r="AP2" s="32" t="s">
        <v>63</v>
      </c>
      <c r="AQ2" s="166" t="s">
        <v>75</v>
      </c>
      <c r="AR2" s="166"/>
      <c r="AS2" s="166"/>
      <c r="AT2" s="41">
        <f>VLOOKUP(AJ2,BD32:BE35,2,FALSE)</f>
        <v>50</v>
      </c>
      <c r="AU2" s="85" t="s">
        <v>71</v>
      </c>
      <c r="AV2" s="33"/>
      <c r="AW2" s="183" t="s">
        <v>41</v>
      </c>
      <c r="AX2" s="117" t="s">
        <v>87</v>
      </c>
      <c r="AY2" s="202" t="s">
        <v>101</v>
      </c>
      <c r="AZ2" s="202" t="s">
        <v>89</v>
      </c>
      <c r="BA2" s="120" t="s">
        <v>88</v>
      </c>
    </row>
    <row r="3" spans="1:63" ht="28" customHeight="1" thickBot="1" x14ac:dyDescent="0.25">
      <c r="A3" s="140" t="s">
        <v>43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2"/>
      <c r="M3" s="171" t="s">
        <v>55</v>
      </c>
      <c r="N3" s="172"/>
      <c r="O3" s="172"/>
      <c r="P3" s="172"/>
      <c r="Q3" s="172"/>
      <c r="R3" s="172"/>
      <c r="S3" s="172"/>
      <c r="T3" s="172"/>
      <c r="U3" s="172"/>
      <c r="V3" s="172"/>
      <c r="W3" s="173"/>
      <c r="X3" s="181" t="s">
        <v>0</v>
      </c>
      <c r="Y3" s="182"/>
      <c r="Z3" s="182"/>
      <c r="AA3" s="182"/>
      <c r="AB3" s="182"/>
      <c r="AC3" s="174" t="s">
        <v>137</v>
      </c>
      <c r="AD3" s="175"/>
      <c r="AE3" s="175"/>
      <c r="AF3" s="175"/>
      <c r="AG3" s="175"/>
      <c r="AH3" s="175"/>
      <c r="AI3" s="175"/>
      <c r="AJ3" s="175"/>
      <c r="AK3" s="175"/>
      <c r="AL3" s="175"/>
      <c r="AM3" s="176"/>
      <c r="AN3" s="109"/>
      <c r="AO3" s="177">
        <v>2025</v>
      </c>
      <c r="AP3" s="178"/>
      <c r="AQ3" s="178"/>
      <c r="AR3" s="5" t="s">
        <v>13</v>
      </c>
      <c r="AS3" s="84">
        <v>11</v>
      </c>
      <c r="AT3" s="179" t="s">
        <v>54</v>
      </c>
      <c r="AU3" s="180"/>
      <c r="AV3" s="42"/>
      <c r="AW3" s="184"/>
      <c r="AX3" s="118"/>
      <c r="AY3" s="203"/>
      <c r="AZ3" s="203"/>
      <c r="BA3" s="121"/>
    </row>
    <row r="4" spans="1:63" ht="28" customHeight="1" x14ac:dyDescent="0.2">
      <c r="A4" s="133"/>
      <c r="B4" s="144" t="s">
        <v>9</v>
      </c>
      <c r="C4" s="216"/>
      <c r="D4" s="216"/>
      <c r="E4" s="145" t="s">
        <v>15</v>
      </c>
      <c r="F4" s="145"/>
      <c r="G4" s="145"/>
      <c r="H4" s="145"/>
      <c r="I4" s="145"/>
      <c r="J4" s="145"/>
      <c r="K4" s="145"/>
      <c r="L4" s="43" t="s">
        <v>16</v>
      </c>
      <c r="M4" s="44">
        <f t="shared" ref="M4:AQ4" si="0">IF(DAY(DATE($AO3,$AS3,COLUMN()-12))=COLUMN()-12,DATE($AO3,$AS3,COLUMN()-12),"")</f>
        <v>45962</v>
      </c>
      <c r="N4" s="44">
        <f t="shared" si="0"/>
        <v>45963</v>
      </c>
      <c r="O4" s="44">
        <f t="shared" si="0"/>
        <v>45964</v>
      </c>
      <c r="P4" s="44">
        <f t="shared" si="0"/>
        <v>45965</v>
      </c>
      <c r="Q4" s="44">
        <f t="shared" si="0"/>
        <v>45966</v>
      </c>
      <c r="R4" s="44">
        <f t="shared" si="0"/>
        <v>45967</v>
      </c>
      <c r="S4" s="44">
        <f t="shared" si="0"/>
        <v>45968</v>
      </c>
      <c r="T4" s="87">
        <f t="shared" si="0"/>
        <v>45969</v>
      </c>
      <c r="U4" s="87">
        <f t="shared" si="0"/>
        <v>45970</v>
      </c>
      <c r="V4" s="87">
        <f t="shared" si="0"/>
        <v>45971</v>
      </c>
      <c r="W4" s="87">
        <f t="shared" si="0"/>
        <v>45972</v>
      </c>
      <c r="X4" s="87">
        <f t="shared" si="0"/>
        <v>45973</v>
      </c>
      <c r="Y4" s="87">
        <f t="shared" si="0"/>
        <v>45974</v>
      </c>
      <c r="Z4" s="87">
        <f t="shared" si="0"/>
        <v>45975</v>
      </c>
      <c r="AA4" s="44">
        <f t="shared" si="0"/>
        <v>45976</v>
      </c>
      <c r="AB4" s="44">
        <f t="shared" si="0"/>
        <v>45977</v>
      </c>
      <c r="AC4" s="44">
        <f t="shared" si="0"/>
        <v>45978</v>
      </c>
      <c r="AD4" s="44">
        <f t="shared" si="0"/>
        <v>45979</v>
      </c>
      <c r="AE4" s="44">
        <f t="shared" si="0"/>
        <v>45980</v>
      </c>
      <c r="AF4" s="44">
        <f t="shared" si="0"/>
        <v>45981</v>
      </c>
      <c r="AG4" s="44">
        <f t="shared" si="0"/>
        <v>45982</v>
      </c>
      <c r="AH4" s="87">
        <f t="shared" si="0"/>
        <v>45983</v>
      </c>
      <c r="AI4" s="87">
        <f t="shared" si="0"/>
        <v>45984</v>
      </c>
      <c r="AJ4" s="87">
        <f t="shared" si="0"/>
        <v>45985</v>
      </c>
      <c r="AK4" s="87">
        <f t="shared" si="0"/>
        <v>45986</v>
      </c>
      <c r="AL4" s="87">
        <f t="shared" si="0"/>
        <v>45987</v>
      </c>
      <c r="AM4" s="87">
        <f t="shared" si="0"/>
        <v>45988</v>
      </c>
      <c r="AN4" s="87">
        <f t="shared" si="0"/>
        <v>45989</v>
      </c>
      <c r="AO4" s="88">
        <f t="shared" si="0"/>
        <v>45990</v>
      </c>
      <c r="AP4" s="44">
        <f t="shared" si="0"/>
        <v>45991</v>
      </c>
      <c r="AQ4" s="44" t="str">
        <f t="shared" si="0"/>
        <v/>
      </c>
      <c r="AR4" s="167" t="s">
        <v>90</v>
      </c>
      <c r="AS4" s="167" t="s">
        <v>42</v>
      </c>
      <c r="AT4" s="167" t="s">
        <v>76</v>
      </c>
      <c r="AU4" s="162" t="s">
        <v>11</v>
      </c>
      <c r="AV4" s="163"/>
      <c r="AW4" s="184"/>
      <c r="AX4" s="118"/>
      <c r="AY4" s="203"/>
      <c r="AZ4" s="203"/>
      <c r="BA4" s="121"/>
    </row>
    <row r="5" spans="1:63" ht="28" customHeight="1" thickBot="1" x14ac:dyDescent="0.25">
      <c r="A5" s="134"/>
      <c r="B5" s="70" t="s">
        <v>8</v>
      </c>
      <c r="C5" s="217" t="s">
        <v>10</v>
      </c>
      <c r="D5" s="217"/>
      <c r="E5" s="45" t="s">
        <v>2</v>
      </c>
      <c r="F5" s="46" t="s">
        <v>3</v>
      </c>
      <c r="G5" s="46" t="s">
        <v>4</v>
      </c>
      <c r="H5" s="46" t="s">
        <v>5</v>
      </c>
      <c r="I5" s="46" t="s">
        <v>6</v>
      </c>
      <c r="J5" s="46" t="s">
        <v>7</v>
      </c>
      <c r="K5" s="45" t="s">
        <v>1</v>
      </c>
      <c r="L5" s="47" t="s">
        <v>14</v>
      </c>
      <c r="M5" s="48">
        <f t="shared" ref="M5:AQ5" si="1">IF(M4="","",DATE($AO3,$AS3,COLUMN()-12))</f>
        <v>45962</v>
      </c>
      <c r="N5" s="48">
        <f t="shared" si="1"/>
        <v>45963</v>
      </c>
      <c r="O5" s="48">
        <f t="shared" si="1"/>
        <v>45964</v>
      </c>
      <c r="P5" s="48">
        <f t="shared" si="1"/>
        <v>45965</v>
      </c>
      <c r="Q5" s="48">
        <f t="shared" si="1"/>
        <v>45966</v>
      </c>
      <c r="R5" s="48">
        <f t="shared" si="1"/>
        <v>45967</v>
      </c>
      <c r="S5" s="48">
        <f t="shared" si="1"/>
        <v>45968</v>
      </c>
      <c r="T5" s="89">
        <f t="shared" si="1"/>
        <v>45969</v>
      </c>
      <c r="U5" s="89">
        <f t="shared" si="1"/>
        <v>45970</v>
      </c>
      <c r="V5" s="89">
        <f t="shared" si="1"/>
        <v>45971</v>
      </c>
      <c r="W5" s="89">
        <f t="shared" si="1"/>
        <v>45972</v>
      </c>
      <c r="X5" s="89">
        <f t="shared" si="1"/>
        <v>45973</v>
      </c>
      <c r="Y5" s="89">
        <f t="shared" si="1"/>
        <v>45974</v>
      </c>
      <c r="Z5" s="89">
        <f t="shared" si="1"/>
        <v>45975</v>
      </c>
      <c r="AA5" s="48">
        <f t="shared" si="1"/>
        <v>45976</v>
      </c>
      <c r="AB5" s="48">
        <f t="shared" si="1"/>
        <v>45977</v>
      </c>
      <c r="AC5" s="48">
        <f t="shared" si="1"/>
        <v>45978</v>
      </c>
      <c r="AD5" s="48">
        <f t="shared" si="1"/>
        <v>45979</v>
      </c>
      <c r="AE5" s="48">
        <f t="shared" si="1"/>
        <v>45980</v>
      </c>
      <c r="AF5" s="48">
        <f t="shared" si="1"/>
        <v>45981</v>
      </c>
      <c r="AG5" s="48">
        <f t="shared" si="1"/>
        <v>45982</v>
      </c>
      <c r="AH5" s="89">
        <f t="shared" si="1"/>
        <v>45983</v>
      </c>
      <c r="AI5" s="89">
        <f t="shared" si="1"/>
        <v>45984</v>
      </c>
      <c r="AJ5" s="89">
        <f t="shared" si="1"/>
        <v>45985</v>
      </c>
      <c r="AK5" s="89">
        <f t="shared" si="1"/>
        <v>45986</v>
      </c>
      <c r="AL5" s="89">
        <f t="shared" si="1"/>
        <v>45987</v>
      </c>
      <c r="AM5" s="89">
        <f t="shared" si="1"/>
        <v>45988</v>
      </c>
      <c r="AN5" s="89">
        <f t="shared" si="1"/>
        <v>45989</v>
      </c>
      <c r="AO5" s="90">
        <f t="shared" si="1"/>
        <v>45990</v>
      </c>
      <c r="AP5" s="48">
        <f t="shared" si="1"/>
        <v>45991</v>
      </c>
      <c r="AQ5" s="48" t="str">
        <f t="shared" si="1"/>
        <v/>
      </c>
      <c r="AR5" s="168"/>
      <c r="AS5" s="168"/>
      <c r="AT5" s="168"/>
      <c r="AU5" s="49" t="s">
        <v>74</v>
      </c>
      <c r="AV5" s="50" t="s">
        <v>86</v>
      </c>
      <c r="AW5" s="185"/>
      <c r="AX5" s="119"/>
      <c r="AY5" s="204"/>
      <c r="AZ5" s="204"/>
      <c r="BA5" s="116"/>
    </row>
    <row r="6" spans="1:63" ht="28" hidden="1" customHeight="1" thickBot="1" x14ac:dyDescent="0.25">
      <c r="A6" s="51"/>
      <c r="B6" s="71" t="s">
        <v>8</v>
      </c>
      <c r="C6" s="214" t="s">
        <v>10</v>
      </c>
      <c r="D6" s="214"/>
      <c r="E6" s="52" t="s">
        <v>2</v>
      </c>
      <c r="F6" s="53" t="s">
        <v>3</v>
      </c>
      <c r="G6" s="53" t="s">
        <v>4</v>
      </c>
      <c r="H6" s="53" t="s">
        <v>5</v>
      </c>
      <c r="I6" s="53" t="s">
        <v>6</v>
      </c>
      <c r="J6" s="53" t="s">
        <v>7</v>
      </c>
      <c r="K6" s="54" t="s">
        <v>1</v>
      </c>
      <c r="L6" s="55" t="s">
        <v>14</v>
      </c>
      <c r="M6" s="56">
        <f>IF(M5="","",MOD(M5,7))</f>
        <v>0</v>
      </c>
      <c r="N6" s="56">
        <f t="shared" ref="N6:AQ6" si="2">IF(N5="","",MOD(N5,7))</f>
        <v>1</v>
      </c>
      <c r="O6" s="56">
        <f t="shared" si="2"/>
        <v>2</v>
      </c>
      <c r="P6" s="56">
        <f t="shared" si="2"/>
        <v>3</v>
      </c>
      <c r="Q6" s="56">
        <f t="shared" si="2"/>
        <v>4</v>
      </c>
      <c r="R6" s="56">
        <f t="shared" si="2"/>
        <v>5</v>
      </c>
      <c r="S6" s="56">
        <f t="shared" si="2"/>
        <v>6</v>
      </c>
      <c r="T6" s="56">
        <f t="shared" si="2"/>
        <v>0</v>
      </c>
      <c r="U6" s="56">
        <f t="shared" si="2"/>
        <v>1</v>
      </c>
      <c r="V6" s="56">
        <f t="shared" si="2"/>
        <v>2</v>
      </c>
      <c r="W6" s="56">
        <f t="shared" si="2"/>
        <v>3</v>
      </c>
      <c r="X6" s="56">
        <f t="shared" si="2"/>
        <v>4</v>
      </c>
      <c r="Y6" s="56">
        <f t="shared" si="2"/>
        <v>5</v>
      </c>
      <c r="Z6" s="56">
        <f t="shared" si="2"/>
        <v>6</v>
      </c>
      <c r="AA6" s="56">
        <f t="shared" si="2"/>
        <v>0</v>
      </c>
      <c r="AB6" s="56">
        <f t="shared" si="2"/>
        <v>1</v>
      </c>
      <c r="AC6" s="56">
        <f t="shared" si="2"/>
        <v>2</v>
      </c>
      <c r="AD6" s="56">
        <f t="shared" si="2"/>
        <v>3</v>
      </c>
      <c r="AE6" s="56">
        <f t="shared" si="2"/>
        <v>4</v>
      </c>
      <c r="AF6" s="56">
        <f t="shared" si="2"/>
        <v>5</v>
      </c>
      <c r="AG6" s="56">
        <f t="shared" si="2"/>
        <v>6</v>
      </c>
      <c r="AH6" s="56">
        <f t="shared" si="2"/>
        <v>0</v>
      </c>
      <c r="AI6" s="56">
        <f t="shared" si="2"/>
        <v>1</v>
      </c>
      <c r="AJ6" s="56">
        <f t="shared" si="2"/>
        <v>2</v>
      </c>
      <c r="AK6" s="56">
        <f t="shared" si="2"/>
        <v>3</v>
      </c>
      <c r="AL6" s="56">
        <f t="shared" si="2"/>
        <v>4</v>
      </c>
      <c r="AM6" s="56">
        <f t="shared" si="2"/>
        <v>5</v>
      </c>
      <c r="AN6" s="56">
        <f t="shared" si="2"/>
        <v>6</v>
      </c>
      <c r="AO6" s="91">
        <f t="shared" si="2"/>
        <v>0</v>
      </c>
      <c r="AP6" s="56">
        <f t="shared" si="2"/>
        <v>1</v>
      </c>
      <c r="AQ6" s="56" t="str">
        <f t="shared" si="2"/>
        <v/>
      </c>
      <c r="AR6" s="27"/>
      <c r="AS6" s="27"/>
      <c r="AT6" s="28"/>
      <c r="AU6" s="186"/>
      <c r="AV6" s="187"/>
      <c r="AW6" s="74"/>
      <c r="AX6" s="76"/>
      <c r="AY6" s="9"/>
      <c r="AZ6" s="9"/>
      <c r="BA6" s="77"/>
    </row>
    <row r="7" spans="1:63" ht="28" hidden="1" customHeight="1" thickBot="1" x14ac:dyDescent="0.25">
      <c r="A7" s="57"/>
      <c r="B7" s="72" t="s">
        <v>8</v>
      </c>
      <c r="C7" s="215" t="s">
        <v>10</v>
      </c>
      <c r="D7" s="215"/>
      <c r="E7" s="58" t="s">
        <v>2</v>
      </c>
      <c r="F7" s="59" t="s">
        <v>3</v>
      </c>
      <c r="G7" s="59" t="s">
        <v>4</v>
      </c>
      <c r="H7" s="59" t="s">
        <v>5</v>
      </c>
      <c r="I7" s="59" t="s">
        <v>6</v>
      </c>
      <c r="J7" s="59" t="s">
        <v>7</v>
      </c>
      <c r="K7" s="60" t="s">
        <v>1</v>
      </c>
      <c r="L7" s="61" t="s">
        <v>14</v>
      </c>
      <c r="M7" s="62" t="str">
        <f t="shared" ref="M7:AQ7" si="3">IF(M6=0,"土",IF(M6=1,"日",IF(M6=2,"月",IF(M6=3,"火",IF(M6=4,"水",IF(M6=5,"木",IF(M6=6,"金","")))))))</f>
        <v>土</v>
      </c>
      <c r="N7" s="62" t="str">
        <f t="shared" si="3"/>
        <v>日</v>
      </c>
      <c r="O7" s="62" t="str">
        <f t="shared" si="3"/>
        <v>月</v>
      </c>
      <c r="P7" s="62" t="str">
        <f t="shared" si="3"/>
        <v>火</v>
      </c>
      <c r="Q7" s="62" t="str">
        <f t="shared" si="3"/>
        <v>水</v>
      </c>
      <c r="R7" s="62" t="str">
        <f t="shared" si="3"/>
        <v>木</v>
      </c>
      <c r="S7" s="62" t="str">
        <f t="shared" si="3"/>
        <v>金</v>
      </c>
      <c r="T7" s="62" t="str">
        <f t="shared" si="3"/>
        <v>土</v>
      </c>
      <c r="U7" s="62" t="str">
        <f t="shared" si="3"/>
        <v>日</v>
      </c>
      <c r="V7" s="62" t="str">
        <f t="shared" si="3"/>
        <v>月</v>
      </c>
      <c r="W7" s="62" t="str">
        <f t="shared" si="3"/>
        <v>火</v>
      </c>
      <c r="X7" s="62" t="str">
        <f t="shared" si="3"/>
        <v>水</v>
      </c>
      <c r="Y7" s="62" t="str">
        <f t="shared" si="3"/>
        <v>木</v>
      </c>
      <c r="Z7" s="62" t="str">
        <f t="shared" si="3"/>
        <v>金</v>
      </c>
      <c r="AA7" s="62" t="str">
        <f t="shared" si="3"/>
        <v>土</v>
      </c>
      <c r="AB7" s="62" t="str">
        <f t="shared" si="3"/>
        <v>日</v>
      </c>
      <c r="AC7" s="62" t="str">
        <f t="shared" si="3"/>
        <v>月</v>
      </c>
      <c r="AD7" s="62" t="str">
        <f t="shared" si="3"/>
        <v>火</v>
      </c>
      <c r="AE7" s="62" t="str">
        <f t="shared" si="3"/>
        <v>水</v>
      </c>
      <c r="AF7" s="62" t="str">
        <f t="shared" si="3"/>
        <v>木</v>
      </c>
      <c r="AG7" s="62" t="str">
        <f t="shared" si="3"/>
        <v>金</v>
      </c>
      <c r="AH7" s="62" t="str">
        <f t="shared" si="3"/>
        <v>土</v>
      </c>
      <c r="AI7" s="62" t="str">
        <f t="shared" si="3"/>
        <v>日</v>
      </c>
      <c r="AJ7" s="62" t="str">
        <f t="shared" si="3"/>
        <v>月</v>
      </c>
      <c r="AK7" s="62" t="str">
        <f t="shared" si="3"/>
        <v>火</v>
      </c>
      <c r="AL7" s="62" t="str">
        <f t="shared" si="3"/>
        <v>水</v>
      </c>
      <c r="AM7" s="62" t="str">
        <f t="shared" si="3"/>
        <v>木</v>
      </c>
      <c r="AN7" s="62" t="str">
        <f t="shared" si="3"/>
        <v>金</v>
      </c>
      <c r="AO7" s="92" t="str">
        <f t="shared" si="3"/>
        <v>土</v>
      </c>
      <c r="AP7" s="62" t="str">
        <f t="shared" si="3"/>
        <v>日</v>
      </c>
      <c r="AQ7" s="62" t="str">
        <f t="shared" si="3"/>
        <v/>
      </c>
      <c r="AR7" s="29"/>
      <c r="AS7" s="29"/>
      <c r="AT7" s="30"/>
      <c r="AU7" s="188"/>
      <c r="AV7" s="189"/>
      <c r="AW7" s="75"/>
      <c r="AX7" s="76"/>
      <c r="AY7" s="9"/>
      <c r="AZ7" s="9"/>
      <c r="BA7" s="77"/>
    </row>
    <row r="8" spans="1:63" ht="28" customHeight="1" thickBot="1" x14ac:dyDescent="0.25">
      <c r="A8" s="133">
        <v>1</v>
      </c>
      <c r="B8" s="131" t="s">
        <v>103</v>
      </c>
      <c r="C8" s="207"/>
      <c r="D8" s="132"/>
      <c r="E8" s="3" t="s">
        <v>104</v>
      </c>
      <c r="F8" s="3" t="s">
        <v>104</v>
      </c>
      <c r="G8" s="3" t="s">
        <v>104</v>
      </c>
      <c r="H8" s="3" t="s">
        <v>104</v>
      </c>
      <c r="I8" s="3" t="s">
        <v>104</v>
      </c>
      <c r="J8" s="3" t="s">
        <v>104</v>
      </c>
      <c r="K8" s="3" t="s">
        <v>104</v>
      </c>
      <c r="L8" s="78">
        <f>IF(COUNTA(E8:K8)=0,"",COUNTA(E8:K8))</f>
        <v>7</v>
      </c>
      <c r="M8" s="63" t="str">
        <f t="shared" ref="M8:AQ8" si="4">IF(M$7="","",IF( HLOOKUP(M$7,$E$7:$K$35,2*$A8,FALSE)="","","○"))</f>
        <v>○</v>
      </c>
      <c r="N8" s="63" t="str">
        <f t="shared" si="4"/>
        <v>○</v>
      </c>
      <c r="O8" s="63" t="str">
        <f t="shared" si="4"/>
        <v>○</v>
      </c>
      <c r="P8" s="63" t="str">
        <f t="shared" si="4"/>
        <v>○</v>
      </c>
      <c r="Q8" s="63" t="str">
        <f t="shared" si="4"/>
        <v>○</v>
      </c>
      <c r="R8" s="63" t="str">
        <f t="shared" si="4"/>
        <v>○</v>
      </c>
      <c r="S8" s="63" t="str">
        <f t="shared" si="4"/>
        <v>○</v>
      </c>
      <c r="T8" s="73" t="str">
        <f t="shared" si="4"/>
        <v>○</v>
      </c>
      <c r="U8" s="73" t="str">
        <f t="shared" si="4"/>
        <v>○</v>
      </c>
      <c r="V8" s="73" t="str">
        <f t="shared" si="4"/>
        <v>○</v>
      </c>
      <c r="W8" s="73" t="str">
        <f t="shared" si="4"/>
        <v>○</v>
      </c>
      <c r="X8" s="73" t="str">
        <f t="shared" si="4"/>
        <v>○</v>
      </c>
      <c r="Y8" s="73" t="str">
        <f t="shared" si="4"/>
        <v>○</v>
      </c>
      <c r="Z8" s="73" t="str">
        <f t="shared" si="4"/>
        <v>○</v>
      </c>
      <c r="AA8" s="63" t="str">
        <f t="shared" si="4"/>
        <v>○</v>
      </c>
      <c r="AB8" s="63" t="str">
        <f t="shared" si="4"/>
        <v>○</v>
      </c>
      <c r="AC8" s="63" t="str">
        <f t="shared" si="4"/>
        <v>○</v>
      </c>
      <c r="AD8" s="63" t="str">
        <f t="shared" si="4"/>
        <v>○</v>
      </c>
      <c r="AE8" s="63" t="str">
        <f t="shared" si="4"/>
        <v>○</v>
      </c>
      <c r="AF8" s="63" t="str">
        <f t="shared" si="4"/>
        <v>○</v>
      </c>
      <c r="AG8" s="63" t="str">
        <f t="shared" si="4"/>
        <v>○</v>
      </c>
      <c r="AH8" s="73" t="str">
        <f t="shared" si="4"/>
        <v>○</v>
      </c>
      <c r="AI8" s="73" t="str">
        <f t="shared" si="4"/>
        <v>○</v>
      </c>
      <c r="AJ8" s="73" t="str">
        <f t="shared" si="4"/>
        <v>○</v>
      </c>
      <c r="AK8" s="73" t="str">
        <f t="shared" si="4"/>
        <v>○</v>
      </c>
      <c r="AL8" s="73" t="str">
        <f t="shared" si="4"/>
        <v>○</v>
      </c>
      <c r="AM8" s="73" t="str">
        <f t="shared" si="4"/>
        <v>○</v>
      </c>
      <c r="AN8" s="73" t="str">
        <f t="shared" si="4"/>
        <v>○</v>
      </c>
      <c r="AO8" s="63" t="str">
        <f t="shared" si="4"/>
        <v>○</v>
      </c>
      <c r="AP8" s="63" t="str">
        <f t="shared" si="4"/>
        <v>○</v>
      </c>
      <c r="AQ8" s="63" t="str">
        <f t="shared" si="4"/>
        <v/>
      </c>
      <c r="AR8" s="154">
        <f>COUNTA(M9:AQ9)</f>
        <v>21</v>
      </c>
      <c r="AS8" s="154">
        <f>COUNTIF(M9:AQ9,"/")*$BG$9</f>
        <v>7350</v>
      </c>
      <c r="AT8" s="156">
        <f>AR8*AT$2</f>
        <v>1050</v>
      </c>
      <c r="AU8" s="164" t="s">
        <v>105</v>
      </c>
      <c r="AV8" s="158" t="s">
        <v>106</v>
      </c>
      <c r="AW8" s="152">
        <f>AS8+AT8</f>
        <v>8400</v>
      </c>
      <c r="AX8" s="206">
        <f>AR8</f>
        <v>21</v>
      </c>
      <c r="AY8" s="205">
        <f>AS8</f>
        <v>7350</v>
      </c>
      <c r="AZ8" s="205">
        <f>AT8</f>
        <v>1050</v>
      </c>
      <c r="BA8" s="128">
        <f>AY8+AZ8</f>
        <v>8400</v>
      </c>
      <c r="BC8" s="67" t="s">
        <v>84</v>
      </c>
      <c r="BD8" s="66" t="s">
        <v>83</v>
      </c>
      <c r="BE8" s="66" t="s">
        <v>56</v>
      </c>
      <c r="BF8" s="66" t="s">
        <v>82</v>
      </c>
      <c r="BG8" s="66" t="s">
        <v>40</v>
      </c>
      <c r="BH8" s="66" t="s">
        <v>39</v>
      </c>
      <c r="BK8" s="22" t="s">
        <v>72</v>
      </c>
    </row>
    <row r="9" spans="1:63" ht="28" customHeight="1" thickBot="1" x14ac:dyDescent="0.25">
      <c r="A9" s="134"/>
      <c r="B9" s="68">
        <v>18388</v>
      </c>
      <c r="C9" s="208">
        <f ca="1">IF(B9="","",DATEDIF(B9,$BG$32,"y"))</f>
        <v>75</v>
      </c>
      <c r="D9" s="209"/>
      <c r="E9" s="210" t="s">
        <v>78</v>
      </c>
      <c r="F9" s="211"/>
      <c r="G9" s="211"/>
      <c r="H9" s="146">
        <v>45435</v>
      </c>
      <c r="I9" s="147"/>
      <c r="J9" s="147"/>
      <c r="K9" s="147"/>
      <c r="L9" s="148"/>
      <c r="M9" s="7" t="s">
        <v>107</v>
      </c>
      <c r="N9" s="7" t="s">
        <v>107</v>
      </c>
      <c r="O9" s="7" t="s">
        <v>107</v>
      </c>
      <c r="P9" s="7" t="s">
        <v>107</v>
      </c>
      <c r="Q9" s="7" t="s">
        <v>107</v>
      </c>
      <c r="R9" s="7" t="s">
        <v>107</v>
      </c>
      <c r="S9" s="7" t="s">
        <v>107</v>
      </c>
      <c r="T9" s="7" t="s">
        <v>107</v>
      </c>
      <c r="U9" s="7" t="s">
        <v>107</v>
      </c>
      <c r="V9" s="7" t="s">
        <v>107</v>
      </c>
      <c r="W9" s="7" t="s">
        <v>107</v>
      </c>
      <c r="X9" s="7" t="s">
        <v>107</v>
      </c>
      <c r="Y9" s="7" t="s">
        <v>107</v>
      </c>
      <c r="Z9" s="7" t="s">
        <v>107</v>
      </c>
      <c r="AA9" s="7" t="s">
        <v>107</v>
      </c>
      <c r="AB9" s="7" t="s">
        <v>107</v>
      </c>
      <c r="AC9" s="7" t="s">
        <v>107</v>
      </c>
      <c r="AD9" s="7" t="s">
        <v>107</v>
      </c>
      <c r="AE9" s="7" t="s">
        <v>107</v>
      </c>
      <c r="AF9" s="7" t="s">
        <v>107</v>
      </c>
      <c r="AG9" s="7" t="s">
        <v>107</v>
      </c>
      <c r="AH9" s="7"/>
      <c r="AI9" s="7"/>
      <c r="AJ9" s="7"/>
      <c r="AK9" s="7"/>
      <c r="AL9" s="7"/>
      <c r="AM9" s="7"/>
      <c r="AN9" s="7"/>
      <c r="AO9" s="7"/>
      <c r="AP9" s="7"/>
      <c r="AQ9" s="7"/>
      <c r="AR9" s="155"/>
      <c r="AS9" s="155"/>
      <c r="AT9" s="157"/>
      <c r="AU9" s="165"/>
      <c r="AV9" s="159"/>
      <c r="AW9" s="153"/>
      <c r="AX9" s="119"/>
      <c r="AY9" s="124"/>
      <c r="AZ9" s="124"/>
      <c r="BA9" s="116"/>
      <c r="BC9" s="65" t="str">
        <f>IF(BG9=350,"/","ER")</f>
        <v>/</v>
      </c>
      <c r="BD9" s="65" t="s">
        <v>23</v>
      </c>
      <c r="BE9" s="20" t="s">
        <v>85</v>
      </c>
      <c r="BF9" s="6">
        <v>700</v>
      </c>
      <c r="BG9" s="21">
        <f t="array" ref="BG9">_xlfn.IFS(BF9="","",BF9&gt;=700,350,BF9&lt;700,BF9-350)</f>
        <v>350</v>
      </c>
      <c r="BH9" s="21" cm="1">
        <f t="array" ref="BH9">_xlfn.IFS(BF9="","",BF9&gt;700,BF9-350,BF9&lt;=700,350)</f>
        <v>350</v>
      </c>
      <c r="BK9" s="23" t="s">
        <v>116</v>
      </c>
    </row>
    <row r="10" spans="1:63" ht="28" customHeight="1" thickBot="1" x14ac:dyDescent="0.25">
      <c r="A10" s="213">
        <v>2</v>
      </c>
      <c r="B10" s="131" t="s">
        <v>108</v>
      </c>
      <c r="C10" s="207"/>
      <c r="D10" s="132"/>
      <c r="E10" s="3" t="s">
        <v>104</v>
      </c>
      <c r="F10" s="3" t="s">
        <v>104</v>
      </c>
      <c r="G10" s="3" t="s">
        <v>104</v>
      </c>
      <c r="H10" s="3" t="s">
        <v>104</v>
      </c>
      <c r="I10" s="3" t="s">
        <v>104</v>
      </c>
      <c r="J10" s="3" t="s">
        <v>104</v>
      </c>
      <c r="K10" s="3" t="s">
        <v>104</v>
      </c>
      <c r="L10" s="78">
        <f>IF(COUNTA(E10:K10)=0,"",COUNTA(E10:K10))</f>
        <v>7</v>
      </c>
      <c r="M10" s="63" t="str">
        <f t="shared" ref="M10:AQ10" si="5">IF(M$7="","",IF( HLOOKUP(M$7,$E$7:$K$35,2*$A10,FALSE)="","","○"))</f>
        <v>○</v>
      </c>
      <c r="N10" s="63" t="str">
        <f t="shared" si="5"/>
        <v>○</v>
      </c>
      <c r="O10" s="63" t="str">
        <f t="shared" si="5"/>
        <v>○</v>
      </c>
      <c r="P10" s="63" t="str">
        <f t="shared" si="5"/>
        <v>○</v>
      </c>
      <c r="Q10" s="63" t="str">
        <f t="shared" si="5"/>
        <v>○</v>
      </c>
      <c r="R10" s="63" t="str">
        <f t="shared" si="5"/>
        <v>○</v>
      </c>
      <c r="S10" s="63" t="str">
        <f t="shared" si="5"/>
        <v>○</v>
      </c>
      <c r="T10" s="73" t="str">
        <f t="shared" si="5"/>
        <v>○</v>
      </c>
      <c r="U10" s="73" t="str">
        <f t="shared" si="5"/>
        <v>○</v>
      </c>
      <c r="V10" s="73" t="str">
        <f t="shared" si="5"/>
        <v>○</v>
      </c>
      <c r="W10" s="73" t="str">
        <f t="shared" si="5"/>
        <v>○</v>
      </c>
      <c r="X10" s="73" t="str">
        <f t="shared" si="5"/>
        <v>○</v>
      </c>
      <c r="Y10" s="73" t="str">
        <f t="shared" si="5"/>
        <v>○</v>
      </c>
      <c r="Z10" s="73" t="str">
        <f t="shared" si="5"/>
        <v>○</v>
      </c>
      <c r="AA10" s="63" t="str">
        <f t="shared" si="5"/>
        <v>○</v>
      </c>
      <c r="AB10" s="63" t="str">
        <f t="shared" si="5"/>
        <v>○</v>
      </c>
      <c r="AC10" s="63" t="str">
        <f t="shared" si="5"/>
        <v>○</v>
      </c>
      <c r="AD10" s="63" t="str">
        <f t="shared" si="5"/>
        <v>○</v>
      </c>
      <c r="AE10" s="63" t="str">
        <f t="shared" si="5"/>
        <v>○</v>
      </c>
      <c r="AF10" s="63" t="str">
        <f t="shared" si="5"/>
        <v>○</v>
      </c>
      <c r="AG10" s="63" t="str">
        <f t="shared" si="5"/>
        <v>○</v>
      </c>
      <c r="AH10" s="73" t="str">
        <f t="shared" si="5"/>
        <v>○</v>
      </c>
      <c r="AI10" s="73" t="str">
        <f t="shared" si="5"/>
        <v>○</v>
      </c>
      <c r="AJ10" s="73" t="str">
        <f t="shared" si="5"/>
        <v>○</v>
      </c>
      <c r="AK10" s="73" t="str">
        <f t="shared" si="5"/>
        <v>○</v>
      </c>
      <c r="AL10" s="73" t="str">
        <f t="shared" si="5"/>
        <v>○</v>
      </c>
      <c r="AM10" s="73" t="str">
        <f t="shared" si="5"/>
        <v>○</v>
      </c>
      <c r="AN10" s="73" t="str">
        <f t="shared" si="5"/>
        <v>○</v>
      </c>
      <c r="AO10" s="63" t="str">
        <f t="shared" si="5"/>
        <v>○</v>
      </c>
      <c r="AP10" s="63" t="str">
        <f t="shared" si="5"/>
        <v>○</v>
      </c>
      <c r="AQ10" s="63" t="str">
        <f t="shared" si="5"/>
        <v/>
      </c>
      <c r="AR10" s="154">
        <f>COUNTA(M11:AQ11)</f>
        <v>30</v>
      </c>
      <c r="AS10" s="154">
        <f t="shared" ref="AS10" si="6">COUNTIF(M11:AQ11,"/")*$BG$9</f>
        <v>10500</v>
      </c>
      <c r="AT10" s="156">
        <f>AR10*AT$2</f>
        <v>1500</v>
      </c>
      <c r="AU10" s="164" t="s">
        <v>105</v>
      </c>
      <c r="AV10" s="158"/>
      <c r="AW10" s="152">
        <f t="shared" ref="AW10" si="7">AS10+AT10</f>
        <v>12000</v>
      </c>
      <c r="AX10" s="122">
        <f>AX8+AR10</f>
        <v>51</v>
      </c>
      <c r="AY10" s="123">
        <f>AY8+AS10</f>
        <v>17850</v>
      </c>
      <c r="AZ10" s="123">
        <f>AZ8+AT10</f>
        <v>2550</v>
      </c>
      <c r="BA10" s="115">
        <f>BA8+AW10</f>
        <v>20400</v>
      </c>
      <c r="BC10" s="65" t="str">
        <f t="shared" ref="BC10:BC28" si="8">IF(BG10=350,"/","ER")</f>
        <v>/</v>
      </c>
      <c r="BD10" s="65" t="s">
        <v>24</v>
      </c>
      <c r="BE10" s="20" t="s">
        <v>85</v>
      </c>
      <c r="BF10" s="6">
        <v>700</v>
      </c>
      <c r="BG10" s="21" cm="1">
        <f t="array" ref="BG10">_xlfn.IFS(BF10="","",BF10&gt;=700,350,BF10&lt;700,BF10-350)</f>
        <v>350</v>
      </c>
      <c r="BH10" s="21">
        <f t="array" ref="BH10">_xlfn.IFS(BF10="","",BF10&gt;700,BF10-350,BF10&lt;=700,350)</f>
        <v>350</v>
      </c>
      <c r="BK10" s="24" t="s">
        <v>117</v>
      </c>
    </row>
    <row r="11" spans="1:63" ht="28" customHeight="1" thickBot="1" x14ac:dyDescent="0.25">
      <c r="A11" s="213"/>
      <c r="B11" s="68">
        <v>18388</v>
      </c>
      <c r="C11" s="208">
        <f ca="1">IF(B11="","",DATEDIF(B11,$BG$32,"y"))</f>
        <v>75</v>
      </c>
      <c r="D11" s="209"/>
      <c r="E11" s="210" t="s">
        <v>78</v>
      </c>
      <c r="F11" s="211"/>
      <c r="G11" s="211"/>
      <c r="H11" s="146">
        <v>45435</v>
      </c>
      <c r="I11" s="147"/>
      <c r="J11" s="147"/>
      <c r="K11" s="147"/>
      <c r="L11" s="148"/>
      <c r="M11" s="7" t="s">
        <v>107</v>
      </c>
      <c r="N11" s="7" t="s">
        <v>107</v>
      </c>
      <c r="O11" s="7" t="s">
        <v>107</v>
      </c>
      <c r="P11" s="7" t="s">
        <v>107</v>
      </c>
      <c r="Q11" s="7" t="s">
        <v>107</v>
      </c>
      <c r="R11" s="7" t="s">
        <v>107</v>
      </c>
      <c r="S11" s="7" t="s">
        <v>107</v>
      </c>
      <c r="T11" s="7" t="s">
        <v>107</v>
      </c>
      <c r="U11" s="7" t="s">
        <v>107</v>
      </c>
      <c r="V11" s="7" t="s">
        <v>107</v>
      </c>
      <c r="W11" s="7" t="s">
        <v>107</v>
      </c>
      <c r="X11" s="7" t="s">
        <v>107</v>
      </c>
      <c r="Y11" s="7" t="s">
        <v>107</v>
      </c>
      <c r="Z11" s="7" t="s">
        <v>107</v>
      </c>
      <c r="AA11" s="7" t="s">
        <v>107</v>
      </c>
      <c r="AB11" s="7" t="s">
        <v>107</v>
      </c>
      <c r="AC11" s="7" t="s">
        <v>107</v>
      </c>
      <c r="AD11" s="7" t="s">
        <v>107</v>
      </c>
      <c r="AE11" s="7" t="s">
        <v>107</v>
      </c>
      <c r="AF11" s="7" t="s">
        <v>107</v>
      </c>
      <c r="AG11" s="7" t="s">
        <v>107</v>
      </c>
      <c r="AH11" s="7" t="s">
        <v>107</v>
      </c>
      <c r="AI11" s="7" t="s">
        <v>107</v>
      </c>
      <c r="AJ11" s="7" t="s">
        <v>107</v>
      </c>
      <c r="AK11" s="7" t="s">
        <v>107</v>
      </c>
      <c r="AL11" s="7" t="s">
        <v>107</v>
      </c>
      <c r="AM11" s="7" t="s">
        <v>107</v>
      </c>
      <c r="AN11" s="7" t="s">
        <v>107</v>
      </c>
      <c r="AO11" s="7" t="s">
        <v>107</v>
      </c>
      <c r="AP11" s="7" t="s">
        <v>107</v>
      </c>
      <c r="AQ11" s="7"/>
      <c r="AR11" s="155"/>
      <c r="AS11" s="155"/>
      <c r="AT11" s="157"/>
      <c r="AU11" s="165"/>
      <c r="AV11" s="159"/>
      <c r="AW11" s="153"/>
      <c r="AX11" s="119"/>
      <c r="AY11" s="124"/>
      <c r="AZ11" s="124"/>
      <c r="BA11" s="116"/>
      <c r="BB11" s="37"/>
      <c r="BC11" s="65" t="str">
        <f t="shared" si="8"/>
        <v>/</v>
      </c>
      <c r="BD11" s="65" t="s">
        <v>25</v>
      </c>
      <c r="BE11" s="20" t="s">
        <v>85</v>
      </c>
      <c r="BF11" s="6">
        <v>800</v>
      </c>
      <c r="BG11" s="21" cm="1">
        <f t="array" ref="BG11">_xlfn.IFS(BF11="","",BF11&gt;=700,350,BF11&lt;700,BF11-350)</f>
        <v>350</v>
      </c>
      <c r="BH11" s="21">
        <f t="array" ref="BH11">_xlfn.IFS(BF11="","",BF11&gt;700,BF11-350,BF11&lt;=700,350)</f>
        <v>450</v>
      </c>
      <c r="BK11" s="24" t="s">
        <v>118</v>
      </c>
    </row>
    <row r="12" spans="1:63" ht="28" customHeight="1" x14ac:dyDescent="0.2">
      <c r="A12" s="133">
        <v>3</v>
      </c>
      <c r="B12" s="131" t="s">
        <v>109</v>
      </c>
      <c r="C12" s="207"/>
      <c r="D12" s="132"/>
      <c r="E12" s="3" t="s">
        <v>104</v>
      </c>
      <c r="F12" s="3" t="s">
        <v>104</v>
      </c>
      <c r="G12" s="3" t="s">
        <v>104</v>
      </c>
      <c r="H12" s="3" t="s">
        <v>104</v>
      </c>
      <c r="I12" s="3" t="s">
        <v>104</v>
      </c>
      <c r="J12" s="3" t="s">
        <v>104</v>
      </c>
      <c r="K12" s="3" t="s">
        <v>104</v>
      </c>
      <c r="L12" s="78">
        <f>IF(COUNTA(E12:K12)=0,"",COUNTA(E12:K12))</f>
        <v>7</v>
      </c>
      <c r="M12" s="63" t="str">
        <f t="shared" ref="M12:AQ12" si="9">IF(M$7="","",IF( HLOOKUP(M$7,$E$7:$K$35,2*$A12,FALSE)="","","○"))</f>
        <v>○</v>
      </c>
      <c r="N12" s="63" t="str">
        <f t="shared" si="9"/>
        <v>○</v>
      </c>
      <c r="O12" s="63" t="str">
        <f t="shared" si="9"/>
        <v>○</v>
      </c>
      <c r="P12" s="63" t="str">
        <f t="shared" si="9"/>
        <v>○</v>
      </c>
      <c r="Q12" s="63" t="str">
        <f t="shared" si="9"/>
        <v>○</v>
      </c>
      <c r="R12" s="63" t="str">
        <f t="shared" si="9"/>
        <v>○</v>
      </c>
      <c r="S12" s="63" t="str">
        <f t="shared" si="9"/>
        <v>○</v>
      </c>
      <c r="T12" s="73" t="str">
        <f t="shared" si="9"/>
        <v>○</v>
      </c>
      <c r="U12" s="73" t="str">
        <f t="shared" si="9"/>
        <v>○</v>
      </c>
      <c r="V12" s="73" t="str">
        <f t="shared" si="9"/>
        <v>○</v>
      </c>
      <c r="W12" s="73" t="str">
        <f t="shared" si="9"/>
        <v>○</v>
      </c>
      <c r="X12" s="73" t="str">
        <f t="shared" si="9"/>
        <v>○</v>
      </c>
      <c r="Y12" s="73" t="str">
        <f t="shared" si="9"/>
        <v>○</v>
      </c>
      <c r="Z12" s="73" t="str">
        <f t="shared" si="9"/>
        <v>○</v>
      </c>
      <c r="AA12" s="63" t="str">
        <f t="shared" si="9"/>
        <v>○</v>
      </c>
      <c r="AB12" s="63" t="str">
        <f t="shared" si="9"/>
        <v>○</v>
      </c>
      <c r="AC12" s="63" t="str">
        <f t="shared" si="9"/>
        <v>○</v>
      </c>
      <c r="AD12" s="63" t="str">
        <f t="shared" si="9"/>
        <v>○</v>
      </c>
      <c r="AE12" s="63" t="str">
        <f t="shared" si="9"/>
        <v>○</v>
      </c>
      <c r="AF12" s="63" t="str">
        <f t="shared" si="9"/>
        <v>○</v>
      </c>
      <c r="AG12" s="63" t="str">
        <f t="shared" si="9"/>
        <v>○</v>
      </c>
      <c r="AH12" s="73" t="str">
        <f t="shared" si="9"/>
        <v>○</v>
      </c>
      <c r="AI12" s="73" t="str">
        <f t="shared" si="9"/>
        <v>○</v>
      </c>
      <c r="AJ12" s="73" t="str">
        <f t="shared" si="9"/>
        <v>○</v>
      </c>
      <c r="AK12" s="73" t="str">
        <f t="shared" si="9"/>
        <v>○</v>
      </c>
      <c r="AL12" s="73" t="str">
        <f t="shared" si="9"/>
        <v>○</v>
      </c>
      <c r="AM12" s="73" t="str">
        <f t="shared" si="9"/>
        <v>○</v>
      </c>
      <c r="AN12" s="73" t="str">
        <f t="shared" si="9"/>
        <v>○</v>
      </c>
      <c r="AO12" s="63" t="str">
        <f t="shared" si="9"/>
        <v>○</v>
      </c>
      <c r="AP12" s="63" t="str">
        <f t="shared" si="9"/>
        <v>○</v>
      </c>
      <c r="AQ12" s="63" t="str">
        <f t="shared" si="9"/>
        <v/>
      </c>
      <c r="AR12" s="154">
        <f>COUNTA(M13:AQ13)</f>
        <v>30</v>
      </c>
      <c r="AS12" s="154">
        <f t="shared" ref="AS12" si="10">COUNTIF(M13:AQ13,"/")*$BG$9</f>
        <v>10500</v>
      </c>
      <c r="AT12" s="156">
        <f t="shared" ref="AT12" si="11">AR12*AT$2</f>
        <v>1500</v>
      </c>
      <c r="AU12" s="164" t="s">
        <v>105</v>
      </c>
      <c r="AV12" s="158"/>
      <c r="AW12" s="152">
        <f>AS12+AT12</f>
        <v>12000</v>
      </c>
      <c r="AX12" s="122">
        <f t="shared" ref="AX12:AY12" si="12">AX10+AR12</f>
        <v>81</v>
      </c>
      <c r="AY12" s="123">
        <f t="shared" si="12"/>
        <v>28350</v>
      </c>
      <c r="AZ12" s="123">
        <f>AZ10+AT12</f>
        <v>4050</v>
      </c>
      <c r="BA12" s="115">
        <f>BA10+AW12</f>
        <v>32400</v>
      </c>
      <c r="BB12" s="37"/>
      <c r="BC12" s="65" t="str">
        <f t="shared" si="8"/>
        <v>/</v>
      </c>
      <c r="BD12" s="65" t="s">
        <v>26</v>
      </c>
      <c r="BE12" s="20" t="s">
        <v>85</v>
      </c>
      <c r="BF12" s="6">
        <v>900</v>
      </c>
      <c r="BG12" s="21">
        <f t="array" ref="BG12">_xlfn.IFS(BF12="","",BF12&gt;=700,350,BF12&lt;700,BF12-350)</f>
        <v>350</v>
      </c>
      <c r="BH12" s="21">
        <f t="array" ref="BH12">_xlfn.IFS(BF12="","",BF12&gt;700,BF12-350,BF12&lt;=700,350)</f>
        <v>550</v>
      </c>
      <c r="BK12" s="24" t="s">
        <v>119</v>
      </c>
    </row>
    <row r="13" spans="1:63" ht="28" customHeight="1" thickBot="1" x14ac:dyDescent="0.25">
      <c r="A13" s="134"/>
      <c r="B13" s="68">
        <v>18388</v>
      </c>
      <c r="C13" s="208">
        <f ca="1">IF(B13="","",DATEDIF(B13,$BG$32,"y"))</f>
        <v>75</v>
      </c>
      <c r="D13" s="209"/>
      <c r="E13" s="210" t="s">
        <v>78</v>
      </c>
      <c r="F13" s="211"/>
      <c r="G13" s="211"/>
      <c r="H13" s="146">
        <v>45435</v>
      </c>
      <c r="I13" s="147"/>
      <c r="J13" s="147"/>
      <c r="K13" s="147"/>
      <c r="L13" s="148"/>
      <c r="M13" s="7" t="s">
        <v>107</v>
      </c>
      <c r="N13" s="7" t="s">
        <v>107</v>
      </c>
      <c r="O13" s="7" t="s">
        <v>107</v>
      </c>
      <c r="P13" s="7" t="s">
        <v>107</v>
      </c>
      <c r="Q13" s="7" t="s">
        <v>107</v>
      </c>
      <c r="R13" s="7" t="s">
        <v>107</v>
      </c>
      <c r="S13" s="7" t="s">
        <v>107</v>
      </c>
      <c r="T13" s="7" t="s">
        <v>107</v>
      </c>
      <c r="U13" s="7" t="s">
        <v>107</v>
      </c>
      <c r="V13" s="7" t="s">
        <v>107</v>
      </c>
      <c r="W13" s="7" t="s">
        <v>107</v>
      </c>
      <c r="X13" s="7" t="s">
        <v>107</v>
      </c>
      <c r="Y13" s="7" t="s">
        <v>107</v>
      </c>
      <c r="Z13" s="7" t="s">
        <v>107</v>
      </c>
      <c r="AA13" s="7" t="s">
        <v>107</v>
      </c>
      <c r="AB13" s="7" t="s">
        <v>107</v>
      </c>
      <c r="AC13" s="7" t="s">
        <v>107</v>
      </c>
      <c r="AD13" s="7" t="s">
        <v>107</v>
      </c>
      <c r="AE13" s="7" t="s">
        <v>107</v>
      </c>
      <c r="AF13" s="7" t="s">
        <v>107</v>
      </c>
      <c r="AG13" s="7" t="s">
        <v>107</v>
      </c>
      <c r="AH13" s="7" t="s">
        <v>107</v>
      </c>
      <c r="AI13" s="7" t="s">
        <v>107</v>
      </c>
      <c r="AJ13" s="7" t="s">
        <v>107</v>
      </c>
      <c r="AK13" s="7" t="s">
        <v>107</v>
      </c>
      <c r="AL13" s="7" t="s">
        <v>107</v>
      </c>
      <c r="AM13" s="7" t="s">
        <v>107</v>
      </c>
      <c r="AN13" s="7" t="s">
        <v>107</v>
      </c>
      <c r="AO13" s="7" t="s">
        <v>107</v>
      </c>
      <c r="AP13" s="7" t="s">
        <v>107</v>
      </c>
      <c r="AQ13" s="7"/>
      <c r="AR13" s="155"/>
      <c r="AS13" s="155"/>
      <c r="AT13" s="157"/>
      <c r="AU13" s="165"/>
      <c r="AV13" s="159"/>
      <c r="AW13" s="153"/>
      <c r="AX13" s="119"/>
      <c r="AY13" s="124"/>
      <c r="AZ13" s="124"/>
      <c r="BA13" s="116"/>
      <c r="BC13" s="65" t="str">
        <f t="shared" si="8"/>
        <v>/</v>
      </c>
      <c r="BD13" s="65" t="s">
        <v>27</v>
      </c>
      <c r="BE13" s="20" t="s">
        <v>85</v>
      </c>
      <c r="BF13" s="6">
        <v>1000</v>
      </c>
      <c r="BG13" s="21">
        <f t="array" ref="BG13">_xlfn.IFS(BF13="","",BF13&gt;=700,350,BF13&lt;700,BF13-350)</f>
        <v>350</v>
      </c>
      <c r="BH13" s="21">
        <f t="array" ref="BH13">_xlfn.IFS(BF13="","",BF13&gt;700,BF13-350,BF13&lt;=700,350)</f>
        <v>650</v>
      </c>
      <c r="BK13" s="24" t="s">
        <v>44</v>
      </c>
    </row>
    <row r="14" spans="1:63" ht="28" customHeight="1" thickBot="1" x14ac:dyDescent="0.25">
      <c r="A14" s="213">
        <v>4</v>
      </c>
      <c r="B14" s="131" t="s">
        <v>110</v>
      </c>
      <c r="C14" s="207"/>
      <c r="D14" s="132"/>
      <c r="E14" s="3" t="s">
        <v>104</v>
      </c>
      <c r="F14" s="3"/>
      <c r="G14" s="3" t="s">
        <v>104</v>
      </c>
      <c r="H14" s="3"/>
      <c r="I14" s="3" t="s">
        <v>104</v>
      </c>
      <c r="J14" s="3"/>
      <c r="K14" s="3"/>
      <c r="L14" s="78">
        <f>IF(COUNTA(E14:K14)=0,"",COUNTA(E14:K14))</f>
        <v>3</v>
      </c>
      <c r="M14" s="63" t="str">
        <f t="shared" ref="M14:AQ14" si="13">IF(M$7="","",IF( HLOOKUP(M$7,$E$7:$K$35,2*$A14,FALSE)="","","○"))</f>
        <v/>
      </c>
      <c r="N14" s="63" t="str">
        <f t="shared" si="13"/>
        <v/>
      </c>
      <c r="O14" s="63" t="str">
        <f t="shared" si="13"/>
        <v>○</v>
      </c>
      <c r="P14" s="63" t="str">
        <f t="shared" si="13"/>
        <v/>
      </c>
      <c r="Q14" s="63" t="str">
        <f t="shared" si="13"/>
        <v>○</v>
      </c>
      <c r="R14" s="63" t="str">
        <f t="shared" si="13"/>
        <v/>
      </c>
      <c r="S14" s="63" t="str">
        <f t="shared" si="13"/>
        <v>○</v>
      </c>
      <c r="T14" s="73" t="str">
        <f t="shared" si="13"/>
        <v/>
      </c>
      <c r="U14" s="73" t="str">
        <f t="shared" si="13"/>
        <v/>
      </c>
      <c r="V14" s="73" t="str">
        <f t="shared" si="13"/>
        <v>○</v>
      </c>
      <c r="W14" s="73" t="str">
        <f t="shared" si="13"/>
        <v/>
      </c>
      <c r="X14" s="73" t="str">
        <f t="shared" si="13"/>
        <v>○</v>
      </c>
      <c r="Y14" s="73" t="str">
        <f t="shared" si="13"/>
        <v/>
      </c>
      <c r="Z14" s="73" t="str">
        <f t="shared" si="13"/>
        <v>○</v>
      </c>
      <c r="AA14" s="63" t="str">
        <f t="shared" si="13"/>
        <v/>
      </c>
      <c r="AB14" s="63" t="str">
        <f t="shared" si="13"/>
        <v/>
      </c>
      <c r="AC14" s="63" t="str">
        <f t="shared" si="13"/>
        <v>○</v>
      </c>
      <c r="AD14" s="63" t="str">
        <f t="shared" si="13"/>
        <v/>
      </c>
      <c r="AE14" s="63" t="str">
        <f t="shared" si="13"/>
        <v>○</v>
      </c>
      <c r="AF14" s="63" t="str">
        <f t="shared" si="13"/>
        <v/>
      </c>
      <c r="AG14" s="63" t="str">
        <f t="shared" si="13"/>
        <v>○</v>
      </c>
      <c r="AH14" s="73" t="str">
        <f t="shared" si="13"/>
        <v/>
      </c>
      <c r="AI14" s="73" t="str">
        <f t="shared" si="13"/>
        <v/>
      </c>
      <c r="AJ14" s="73" t="str">
        <f t="shared" si="13"/>
        <v>○</v>
      </c>
      <c r="AK14" s="73" t="str">
        <f t="shared" si="13"/>
        <v/>
      </c>
      <c r="AL14" s="73" t="str">
        <f t="shared" si="13"/>
        <v>○</v>
      </c>
      <c r="AM14" s="73" t="str">
        <f t="shared" si="13"/>
        <v/>
      </c>
      <c r="AN14" s="73" t="str">
        <f t="shared" si="13"/>
        <v>○</v>
      </c>
      <c r="AO14" s="63" t="str">
        <f t="shared" si="13"/>
        <v/>
      </c>
      <c r="AP14" s="63" t="str">
        <f t="shared" si="13"/>
        <v/>
      </c>
      <c r="AQ14" s="63" t="str">
        <f t="shared" si="13"/>
        <v/>
      </c>
      <c r="AR14" s="154">
        <f>COUNTA(M15:AQ15)</f>
        <v>12</v>
      </c>
      <c r="AS14" s="154">
        <f t="shared" ref="AS14" si="14">COUNTIF(M15:AQ15,"/")*$BG$9</f>
        <v>4200</v>
      </c>
      <c r="AT14" s="156">
        <f t="shared" ref="AT14" si="15">AR14*AT$2</f>
        <v>600</v>
      </c>
      <c r="AU14" s="164" t="s">
        <v>105</v>
      </c>
      <c r="AV14" s="158"/>
      <c r="AW14" s="152">
        <f t="shared" ref="AW14" si="16">AS14+AT14</f>
        <v>4800</v>
      </c>
      <c r="AX14" s="122">
        <f t="shared" ref="AX14:AZ14" si="17">AX12+AR14</f>
        <v>93</v>
      </c>
      <c r="AY14" s="123">
        <f t="shared" si="17"/>
        <v>32550</v>
      </c>
      <c r="AZ14" s="123">
        <f t="shared" si="17"/>
        <v>4650</v>
      </c>
      <c r="BA14" s="115">
        <f t="shared" ref="BA14" si="18">BA12+AW14</f>
        <v>37200</v>
      </c>
      <c r="BC14" s="65" t="str">
        <f t="shared" si="8"/>
        <v>/</v>
      </c>
      <c r="BD14" s="65" t="s">
        <v>28</v>
      </c>
      <c r="BE14" s="20" t="s">
        <v>85</v>
      </c>
      <c r="BF14" s="6">
        <v>700</v>
      </c>
      <c r="BG14" s="21">
        <f t="array" ref="BG14">_xlfn.IFS(BF14="","",BF14&gt;=700,350,BF14&lt;700,BF14-350)</f>
        <v>350</v>
      </c>
      <c r="BH14" s="21">
        <f t="array" ref="BH14">_xlfn.IFS(BF14="","",BF14&gt;700,BF14-350,BF14&lt;=700,350)</f>
        <v>350</v>
      </c>
      <c r="BK14" s="24" t="s">
        <v>120</v>
      </c>
    </row>
    <row r="15" spans="1:63" ht="28" customHeight="1" thickBot="1" x14ac:dyDescent="0.25">
      <c r="A15" s="213"/>
      <c r="B15" s="68">
        <v>18388</v>
      </c>
      <c r="C15" s="208">
        <f ca="1">IF(B15="","",DATEDIF(B15,$BG$32,"y"))</f>
        <v>75</v>
      </c>
      <c r="D15" s="209"/>
      <c r="E15" s="210" t="s">
        <v>78</v>
      </c>
      <c r="F15" s="211"/>
      <c r="G15" s="211"/>
      <c r="H15" s="146">
        <v>45435</v>
      </c>
      <c r="I15" s="147"/>
      <c r="J15" s="147"/>
      <c r="K15" s="147"/>
      <c r="L15" s="148"/>
      <c r="M15" s="7"/>
      <c r="N15" s="7"/>
      <c r="O15" s="7" t="s">
        <v>107</v>
      </c>
      <c r="P15" s="7"/>
      <c r="Q15" s="7" t="s">
        <v>107</v>
      </c>
      <c r="R15" s="7"/>
      <c r="S15" s="7" t="s">
        <v>107</v>
      </c>
      <c r="T15" s="7"/>
      <c r="U15" s="7"/>
      <c r="V15" s="7" t="s">
        <v>107</v>
      </c>
      <c r="W15" s="7"/>
      <c r="X15" s="7" t="s">
        <v>107</v>
      </c>
      <c r="Y15" s="7"/>
      <c r="Z15" s="7" t="s">
        <v>107</v>
      </c>
      <c r="AA15" s="7"/>
      <c r="AB15" s="7"/>
      <c r="AC15" s="7" t="s">
        <v>107</v>
      </c>
      <c r="AD15" s="7"/>
      <c r="AE15" s="7" t="s">
        <v>107</v>
      </c>
      <c r="AF15" s="7"/>
      <c r="AG15" s="7" t="s">
        <v>107</v>
      </c>
      <c r="AH15" s="7"/>
      <c r="AI15" s="7"/>
      <c r="AJ15" s="7" t="s">
        <v>107</v>
      </c>
      <c r="AK15" s="7"/>
      <c r="AL15" s="7" t="s">
        <v>107</v>
      </c>
      <c r="AM15" s="7"/>
      <c r="AN15" s="7" t="s">
        <v>107</v>
      </c>
      <c r="AO15" s="7"/>
      <c r="AP15" s="7"/>
      <c r="AQ15" s="7"/>
      <c r="AR15" s="155"/>
      <c r="AS15" s="155"/>
      <c r="AT15" s="157"/>
      <c r="AU15" s="165"/>
      <c r="AV15" s="159"/>
      <c r="AW15" s="153"/>
      <c r="AX15" s="119"/>
      <c r="AY15" s="124"/>
      <c r="AZ15" s="124"/>
      <c r="BA15" s="116"/>
      <c r="BC15" s="65" t="str">
        <f t="shared" si="8"/>
        <v>/</v>
      </c>
      <c r="BD15" s="65" t="s">
        <v>29</v>
      </c>
      <c r="BE15" s="20" t="s">
        <v>85</v>
      </c>
      <c r="BF15" s="6">
        <v>750</v>
      </c>
      <c r="BG15" s="21">
        <f t="array" ref="BG15">_xlfn.IFS(BF15="","",BF15&gt;=700,350,BF15&lt;700,BF15-350)</f>
        <v>350</v>
      </c>
      <c r="BH15" s="21">
        <f t="array" ref="BH15">_xlfn.IFS(BF15="","",BF15&gt;700,BF15-350,BF15&lt;=700,350)</f>
        <v>400</v>
      </c>
      <c r="BK15" s="24" t="s">
        <v>121</v>
      </c>
    </row>
    <row r="16" spans="1:63" ht="28" customHeight="1" thickBot="1" x14ac:dyDescent="0.25">
      <c r="A16" s="213">
        <v>5</v>
      </c>
      <c r="B16" s="131" t="s">
        <v>111</v>
      </c>
      <c r="C16" s="207"/>
      <c r="D16" s="132"/>
      <c r="E16" s="3" t="s">
        <v>104</v>
      </c>
      <c r="F16" s="3"/>
      <c r="G16" s="3" t="s">
        <v>104</v>
      </c>
      <c r="H16" s="3"/>
      <c r="I16" s="3" t="s">
        <v>104</v>
      </c>
      <c r="J16" s="3"/>
      <c r="K16" s="3"/>
      <c r="L16" s="78">
        <f>IF(COUNTA(E16:K16)=0,"",COUNTA(E16:K16))</f>
        <v>3</v>
      </c>
      <c r="M16" s="63" t="str">
        <f t="shared" ref="M16:AQ16" si="19">IF(M$7="","",IF( HLOOKUP(M$7,$E$7:$K$35,2*$A16,FALSE)="","","○"))</f>
        <v/>
      </c>
      <c r="N16" s="63" t="str">
        <f t="shared" si="19"/>
        <v/>
      </c>
      <c r="O16" s="63" t="str">
        <f t="shared" si="19"/>
        <v>○</v>
      </c>
      <c r="P16" s="63" t="str">
        <f t="shared" si="19"/>
        <v/>
      </c>
      <c r="Q16" s="63" t="str">
        <f t="shared" si="19"/>
        <v>○</v>
      </c>
      <c r="R16" s="63" t="str">
        <f t="shared" si="19"/>
        <v/>
      </c>
      <c r="S16" s="63" t="str">
        <f t="shared" si="19"/>
        <v>○</v>
      </c>
      <c r="T16" s="73" t="str">
        <f t="shared" si="19"/>
        <v/>
      </c>
      <c r="U16" s="73" t="str">
        <f t="shared" si="19"/>
        <v/>
      </c>
      <c r="V16" s="73" t="str">
        <f t="shared" si="19"/>
        <v>○</v>
      </c>
      <c r="W16" s="73" t="str">
        <f t="shared" si="19"/>
        <v/>
      </c>
      <c r="X16" s="73" t="str">
        <f t="shared" si="19"/>
        <v>○</v>
      </c>
      <c r="Y16" s="73" t="str">
        <f t="shared" si="19"/>
        <v/>
      </c>
      <c r="Z16" s="73" t="str">
        <f t="shared" si="19"/>
        <v>○</v>
      </c>
      <c r="AA16" s="63" t="str">
        <f t="shared" si="19"/>
        <v/>
      </c>
      <c r="AB16" s="63" t="str">
        <f t="shared" si="19"/>
        <v/>
      </c>
      <c r="AC16" s="63" t="str">
        <f t="shared" si="19"/>
        <v>○</v>
      </c>
      <c r="AD16" s="63" t="str">
        <f t="shared" si="19"/>
        <v/>
      </c>
      <c r="AE16" s="63" t="str">
        <f t="shared" si="19"/>
        <v>○</v>
      </c>
      <c r="AF16" s="63" t="str">
        <f t="shared" si="19"/>
        <v/>
      </c>
      <c r="AG16" s="63" t="str">
        <f t="shared" si="19"/>
        <v>○</v>
      </c>
      <c r="AH16" s="73" t="str">
        <f t="shared" si="19"/>
        <v/>
      </c>
      <c r="AI16" s="73" t="str">
        <f t="shared" si="19"/>
        <v/>
      </c>
      <c r="AJ16" s="73" t="str">
        <f t="shared" si="19"/>
        <v>○</v>
      </c>
      <c r="AK16" s="73" t="str">
        <f t="shared" si="19"/>
        <v/>
      </c>
      <c r="AL16" s="73" t="str">
        <f t="shared" si="19"/>
        <v>○</v>
      </c>
      <c r="AM16" s="73" t="str">
        <f t="shared" si="19"/>
        <v/>
      </c>
      <c r="AN16" s="73" t="str">
        <f t="shared" si="19"/>
        <v>○</v>
      </c>
      <c r="AO16" s="63" t="str">
        <f t="shared" si="19"/>
        <v/>
      </c>
      <c r="AP16" s="63" t="str">
        <f t="shared" si="19"/>
        <v/>
      </c>
      <c r="AQ16" s="63" t="str">
        <f t="shared" si="19"/>
        <v/>
      </c>
      <c r="AR16" s="154">
        <f>COUNTA(M17:AQ17)</f>
        <v>12</v>
      </c>
      <c r="AS16" s="154">
        <f t="shared" ref="AS16" si="20">COUNTIF(M17:AQ17,"/")*$BG$9</f>
        <v>4200</v>
      </c>
      <c r="AT16" s="156">
        <f t="shared" ref="AT16" si="21">AR16*AT$2</f>
        <v>600</v>
      </c>
      <c r="AU16" s="164" t="s">
        <v>105</v>
      </c>
      <c r="AV16" s="158"/>
      <c r="AW16" s="152">
        <f t="shared" ref="AW16" si="22">AS16+AT16</f>
        <v>4800</v>
      </c>
      <c r="AX16" s="122">
        <f t="shared" ref="AX16:AZ16" si="23">AX14+AR16</f>
        <v>105</v>
      </c>
      <c r="AY16" s="123">
        <f t="shared" si="23"/>
        <v>36750</v>
      </c>
      <c r="AZ16" s="123">
        <f t="shared" si="23"/>
        <v>5250</v>
      </c>
      <c r="BA16" s="115">
        <f t="shared" ref="BA16" si="24">BA14+AW16</f>
        <v>42000</v>
      </c>
      <c r="BC16" s="65" t="str">
        <f t="shared" si="8"/>
        <v>/</v>
      </c>
      <c r="BD16" s="65" t="s">
        <v>30</v>
      </c>
      <c r="BE16" s="20" t="s">
        <v>85</v>
      </c>
      <c r="BF16" s="6">
        <v>780</v>
      </c>
      <c r="BG16" s="21">
        <f t="array" ref="BG16">_xlfn.IFS(BF16="","",BF16&gt;=700,350,BF16&lt;700,BF16-350)</f>
        <v>350</v>
      </c>
      <c r="BH16" s="21">
        <f t="array" ref="BH16">_xlfn.IFS(BF16="","",BF16&gt;700,BF16-350,BF16&lt;=700,350)</f>
        <v>430</v>
      </c>
      <c r="BK16" s="24" t="s">
        <v>122</v>
      </c>
    </row>
    <row r="17" spans="1:67" ht="28" customHeight="1" thickBot="1" x14ac:dyDescent="0.25">
      <c r="A17" s="213"/>
      <c r="B17" s="68">
        <v>18388</v>
      </c>
      <c r="C17" s="208">
        <f ca="1">IF(B17="","",DATEDIF(B17,$BG$32,"y"))</f>
        <v>75</v>
      </c>
      <c r="D17" s="209"/>
      <c r="E17" s="210" t="s">
        <v>78</v>
      </c>
      <c r="F17" s="211"/>
      <c r="G17" s="211"/>
      <c r="H17" s="146">
        <v>45435</v>
      </c>
      <c r="I17" s="147"/>
      <c r="J17" s="147"/>
      <c r="K17" s="147"/>
      <c r="L17" s="148"/>
      <c r="M17" s="7"/>
      <c r="N17" s="7"/>
      <c r="O17" s="7" t="s">
        <v>107</v>
      </c>
      <c r="P17" s="7"/>
      <c r="Q17" s="7" t="s">
        <v>107</v>
      </c>
      <c r="R17" s="7"/>
      <c r="S17" s="7" t="s">
        <v>107</v>
      </c>
      <c r="T17" s="7"/>
      <c r="U17" s="7"/>
      <c r="V17" s="7" t="s">
        <v>107</v>
      </c>
      <c r="W17" s="7"/>
      <c r="X17" s="7" t="s">
        <v>107</v>
      </c>
      <c r="Y17" s="7"/>
      <c r="Z17" s="7" t="s">
        <v>107</v>
      </c>
      <c r="AA17" s="7"/>
      <c r="AB17" s="7"/>
      <c r="AC17" s="7" t="s">
        <v>107</v>
      </c>
      <c r="AD17" s="7"/>
      <c r="AE17" s="7" t="s">
        <v>107</v>
      </c>
      <c r="AF17" s="7"/>
      <c r="AG17" s="7" t="s">
        <v>107</v>
      </c>
      <c r="AH17" s="7"/>
      <c r="AI17" s="7"/>
      <c r="AJ17" s="7" t="s">
        <v>107</v>
      </c>
      <c r="AK17" s="7"/>
      <c r="AL17" s="7" t="s">
        <v>107</v>
      </c>
      <c r="AM17" s="7"/>
      <c r="AN17" s="7" t="s">
        <v>107</v>
      </c>
      <c r="AO17" s="7"/>
      <c r="AP17" s="7"/>
      <c r="AQ17" s="7"/>
      <c r="AR17" s="155"/>
      <c r="AS17" s="155"/>
      <c r="AT17" s="157"/>
      <c r="AU17" s="165"/>
      <c r="AV17" s="159"/>
      <c r="AW17" s="153"/>
      <c r="AX17" s="119"/>
      <c r="AY17" s="124"/>
      <c r="AZ17" s="124"/>
      <c r="BA17" s="116"/>
      <c r="BC17" s="65" t="str">
        <f t="shared" si="8"/>
        <v>/</v>
      </c>
      <c r="BD17" s="66" t="s">
        <v>31</v>
      </c>
      <c r="BE17" s="20" t="s">
        <v>85</v>
      </c>
      <c r="BF17" s="6">
        <v>900</v>
      </c>
      <c r="BG17" s="21">
        <f t="array" ref="BG17">_xlfn.IFS(BF17="","",BF17&gt;=700,350,BF17&lt;700,BF17-350)</f>
        <v>350</v>
      </c>
      <c r="BH17" s="21">
        <f t="array" ref="BH17">_xlfn.IFS(BF17="","",BF17&gt;700,BF17-350,BF17&lt;=700,350)</f>
        <v>550</v>
      </c>
      <c r="BK17" s="24" t="s">
        <v>45</v>
      </c>
    </row>
    <row r="18" spans="1:67" ht="28" customHeight="1" thickBot="1" x14ac:dyDescent="0.25">
      <c r="A18" s="213">
        <v>6</v>
      </c>
      <c r="B18" s="131" t="s">
        <v>112</v>
      </c>
      <c r="C18" s="207"/>
      <c r="D18" s="132"/>
      <c r="E18" s="3" t="s">
        <v>104</v>
      </c>
      <c r="F18" s="3"/>
      <c r="G18" s="3" t="s">
        <v>104</v>
      </c>
      <c r="H18" s="3"/>
      <c r="I18" s="3" t="s">
        <v>104</v>
      </c>
      <c r="J18" s="3"/>
      <c r="K18" s="3"/>
      <c r="L18" s="78">
        <f>IF(COUNTA(E18:K18)=0,"",COUNTA(E18:K18))</f>
        <v>3</v>
      </c>
      <c r="M18" s="63" t="str">
        <f t="shared" ref="M18:AQ18" si="25">IF(M$7="","",IF( HLOOKUP(M$7,$E$7:$K$35,2*$A18,FALSE)="","","○"))</f>
        <v/>
      </c>
      <c r="N18" s="63" t="str">
        <f t="shared" si="25"/>
        <v/>
      </c>
      <c r="O18" s="63" t="str">
        <f t="shared" si="25"/>
        <v>○</v>
      </c>
      <c r="P18" s="63" t="str">
        <f t="shared" si="25"/>
        <v/>
      </c>
      <c r="Q18" s="63" t="str">
        <f t="shared" si="25"/>
        <v>○</v>
      </c>
      <c r="R18" s="63" t="str">
        <f t="shared" si="25"/>
        <v/>
      </c>
      <c r="S18" s="63" t="str">
        <f t="shared" si="25"/>
        <v>○</v>
      </c>
      <c r="T18" s="73" t="str">
        <f t="shared" si="25"/>
        <v/>
      </c>
      <c r="U18" s="73" t="str">
        <f t="shared" si="25"/>
        <v/>
      </c>
      <c r="V18" s="73" t="str">
        <f t="shared" si="25"/>
        <v>○</v>
      </c>
      <c r="W18" s="73" t="str">
        <f t="shared" si="25"/>
        <v/>
      </c>
      <c r="X18" s="73" t="str">
        <f t="shared" si="25"/>
        <v>○</v>
      </c>
      <c r="Y18" s="73" t="str">
        <f t="shared" si="25"/>
        <v/>
      </c>
      <c r="Z18" s="73" t="str">
        <f t="shared" si="25"/>
        <v>○</v>
      </c>
      <c r="AA18" s="63" t="str">
        <f t="shared" si="25"/>
        <v/>
      </c>
      <c r="AB18" s="63" t="str">
        <f t="shared" si="25"/>
        <v/>
      </c>
      <c r="AC18" s="63" t="str">
        <f t="shared" si="25"/>
        <v>○</v>
      </c>
      <c r="AD18" s="63" t="str">
        <f t="shared" si="25"/>
        <v/>
      </c>
      <c r="AE18" s="63" t="str">
        <f t="shared" si="25"/>
        <v>○</v>
      </c>
      <c r="AF18" s="63" t="str">
        <f t="shared" si="25"/>
        <v/>
      </c>
      <c r="AG18" s="63" t="str">
        <f t="shared" si="25"/>
        <v>○</v>
      </c>
      <c r="AH18" s="73" t="str">
        <f t="shared" si="25"/>
        <v/>
      </c>
      <c r="AI18" s="73" t="str">
        <f t="shared" si="25"/>
        <v/>
      </c>
      <c r="AJ18" s="73" t="str">
        <f t="shared" si="25"/>
        <v>○</v>
      </c>
      <c r="AK18" s="73" t="str">
        <f t="shared" si="25"/>
        <v/>
      </c>
      <c r="AL18" s="73" t="str">
        <f t="shared" si="25"/>
        <v>○</v>
      </c>
      <c r="AM18" s="73" t="str">
        <f t="shared" si="25"/>
        <v/>
      </c>
      <c r="AN18" s="73" t="str">
        <f t="shared" si="25"/>
        <v>○</v>
      </c>
      <c r="AO18" s="63" t="str">
        <f t="shared" si="25"/>
        <v/>
      </c>
      <c r="AP18" s="63" t="str">
        <f t="shared" si="25"/>
        <v/>
      </c>
      <c r="AQ18" s="63" t="str">
        <f t="shared" si="25"/>
        <v/>
      </c>
      <c r="AR18" s="154">
        <f>COUNTA(M19:AQ19)</f>
        <v>12</v>
      </c>
      <c r="AS18" s="154">
        <f t="shared" ref="AS18" si="26">COUNTIF(M19:AQ19,"/")*$BG$9</f>
        <v>4200</v>
      </c>
      <c r="AT18" s="156">
        <f t="shared" ref="AT18" si="27">AR18*AT$2</f>
        <v>600</v>
      </c>
      <c r="AU18" s="164" t="s">
        <v>105</v>
      </c>
      <c r="AV18" s="158" t="s">
        <v>113</v>
      </c>
      <c r="AW18" s="152">
        <f t="shared" ref="AW18" si="28">AS18+AT18</f>
        <v>4800</v>
      </c>
      <c r="AX18" s="122">
        <f t="shared" ref="AX18:AZ18" si="29">AX16+AR18</f>
        <v>117</v>
      </c>
      <c r="AY18" s="123">
        <f t="shared" si="29"/>
        <v>40950</v>
      </c>
      <c r="AZ18" s="123">
        <f t="shared" si="29"/>
        <v>5850</v>
      </c>
      <c r="BA18" s="115">
        <f t="shared" ref="BA18" si="30">BA16+AW18</f>
        <v>46800</v>
      </c>
      <c r="BC18" s="65" t="str">
        <f t="shared" si="8"/>
        <v>/</v>
      </c>
      <c r="BD18" s="66" t="s">
        <v>32</v>
      </c>
      <c r="BE18" s="20" t="s">
        <v>85</v>
      </c>
      <c r="BF18" s="6">
        <v>950</v>
      </c>
      <c r="BG18" s="21">
        <f t="array" ref="BG18">_xlfn.IFS(BF18="","",BF18&gt;=700,350,BF18&lt;700,BF18-350)</f>
        <v>350</v>
      </c>
      <c r="BH18" s="21">
        <f t="array" ref="BH18">_xlfn.IFS(BF18="","",BF18&gt;700,BF18-350,BF18&lt;=700,350)</f>
        <v>600</v>
      </c>
      <c r="BK18" s="24" t="s">
        <v>123</v>
      </c>
    </row>
    <row r="19" spans="1:67" ht="28" customHeight="1" thickBot="1" x14ac:dyDescent="0.25">
      <c r="A19" s="213"/>
      <c r="B19" s="68">
        <v>18388</v>
      </c>
      <c r="C19" s="208">
        <f ca="1">IF(B19="","",DATEDIF(B19,$BG$32,"y"))</f>
        <v>75</v>
      </c>
      <c r="D19" s="209"/>
      <c r="E19" s="210" t="s">
        <v>78</v>
      </c>
      <c r="F19" s="211"/>
      <c r="G19" s="211"/>
      <c r="H19" s="146">
        <v>45435</v>
      </c>
      <c r="I19" s="147"/>
      <c r="J19" s="147"/>
      <c r="K19" s="147"/>
      <c r="L19" s="148"/>
      <c r="M19" s="7"/>
      <c r="N19" s="7"/>
      <c r="O19" s="7" t="s">
        <v>107</v>
      </c>
      <c r="P19" s="7"/>
      <c r="Q19" s="7" t="s">
        <v>107</v>
      </c>
      <c r="R19" s="7"/>
      <c r="S19" s="7" t="s">
        <v>107</v>
      </c>
      <c r="T19" s="7"/>
      <c r="U19" s="7"/>
      <c r="V19" s="7" t="s">
        <v>107</v>
      </c>
      <c r="W19" s="7"/>
      <c r="X19" s="7" t="s">
        <v>107</v>
      </c>
      <c r="Y19" s="7"/>
      <c r="Z19" s="7" t="s">
        <v>107</v>
      </c>
      <c r="AA19" s="7"/>
      <c r="AB19" s="7"/>
      <c r="AC19" s="7" t="s">
        <v>107</v>
      </c>
      <c r="AD19" s="7"/>
      <c r="AE19" s="7" t="s">
        <v>107</v>
      </c>
      <c r="AF19" s="7"/>
      <c r="AG19" s="7" t="s">
        <v>107</v>
      </c>
      <c r="AH19" s="7"/>
      <c r="AI19" s="7"/>
      <c r="AJ19" s="7" t="s">
        <v>107</v>
      </c>
      <c r="AK19" s="7"/>
      <c r="AL19" s="7" t="s">
        <v>107</v>
      </c>
      <c r="AM19" s="7"/>
      <c r="AN19" s="7" t="s">
        <v>107</v>
      </c>
      <c r="AO19" s="7"/>
      <c r="AP19" s="7"/>
      <c r="AQ19" s="7"/>
      <c r="AR19" s="155"/>
      <c r="AS19" s="155"/>
      <c r="AT19" s="157"/>
      <c r="AU19" s="165"/>
      <c r="AV19" s="159"/>
      <c r="AW19" s="153"/>
      <c r="AX19" s="119"/>
      <c r="AY19" s="124"/>
      <c r="AZ19" s="124"/>
      <c r="BA19" s="116"/>
      <c r="BC19" s="65" t="str">
        <f t="shared" si="8"/>
        <v>/</v>
      </c>
      <c r="BD19" s="66" t="s">
        <v>33</v>
      </c>
      <c r="BE19" s="20" t="s">
        <v>85</v>
      </c>
      <c r="BF19" s="6">
        <v>950</v>
      </c>
      <c r="BG19" s="21">
        <f t="array" ref="BG19">_xlfn.IFS(BF19="","",BF19&gt;=700,350,BF19&lt;700,BF19-350)</f>
        <v>350</v>
      </c>
      <c r="BH19" s="21">
        <f t="array" ref="BH19">_xlfn.IFS(BF19="","",BF19&gt;700,BF19-350,BF19&lt;=700,350)</f>
        <v>600</v>
      </c>
      <c r="BK19" s="24" t="s">
        <v>124</v>
      </c>
    </row>
    <row r="20" spans="1:67" ht="28" customHeight="1" thickBot="1" x14ac:dyDescent="0.25">
      <c r="A20" s="213">
        <v>7</v>
      </c>
      <c r="B20" s="131" t="s">
        <v>114</v>
      </c>
      <c r="C20" s="207"/>
      <c r="D20" s="132"/>
      <c r="E20" s="3"/>
      <c r="F20" s="3" t="s">
        <v>104</v>
      </c>
      <c r="G20" s="3"/>
      <c r="H20" s="3" t="s">
        <v>104</v>
      </c>
      <c r="I20" s="3"/>
      <c r="J20" s="3" t="s">
        <v>104</v>
      </c>
      <c r="K20" s="3" t="s">
        <v>104</v>
      </c>
      <c r="L20" s="78">
        <f>IF(COUNTA(E20:K20)=0,"",COUNTA(E20:K20))</f>
        <v>4</v>
      </c>
      <c r="M20" s="63" t="str">
        <f t="shared" ref="M20:AQ20" si="31">IF(M$7="","",IF( HLOOKUP(M$7,$E$7:$K$35,2*$A20,FALSE)="","","○"))</f>
        <v>○</v>
      </c>
      <c r="N20" s="63" t="str">
        <f t="shared" si="31"/>
        <v>○</v>
      </c>
      <c r="O20" s="63" t="str">
        <f t="shared" si="31"/>
        <v/>
      </c>
      <c r="P20" s="63" t="str">
        <f t="shared" si="31"/>
        <v>○</v>
      </c>
      <c r="Q20" s="63" t="str">
        <f t="shared" si="31"/>
        <v/>
      </c>
      <c r="R20" s="63" t="str">
        <f t="shared" si="31"/>
        <v>○</v>
      </c>
      <c r="S20" s="63" t="str">
        <f t="shared" si="31"/>
        <v/>
      </c>
      <c r="T20" s="73" t="str">
        <f t="shared" si="31"/>
        <v>○</v>
      </c>
      <c r="U20" s="73" t="str">
        <f t="shared" si="31"/>
        <v>○</v>
      </c>
      <c r="V20" s="73" t="str">
        <f t="shared" si="31"/>
        <v/>
      </c>
      <c r="W20" s="73" t="str">
        <f t="shared" si="31"/>
        <v>○</v>
      </c>
      <c r="X20" s="73" t="str">
        <f t="shared" si="31"/>
        <v/>
      </c>
      <c r="Y20" s="73" t="str">
        <f t="shared" si="31"/>
        <v>○</v>
      </c>
      <c r="Z20" s="73" t="str">
        <f t="shared" si="31"/>
        <v/>
      </c>
      <c r="AA20" s="63" t="str">
        <f t="shared" si="31"/>
        <v>○</v>
      </c>
      <c r="AB20" s="63" t="str">
        <f t="shared" si="31"/>
        <v>○</v>
      </c>
      <c r="AC20" s="63" t="str">
        <f t="shared" si="31"/>
        <v/>
      </c>
      <c r="AD20" s="63" t="str">
        <f t="shared" si="31"/>
        <v>○</v>
      </c>
      <c r="AE20" s="63" t="str">
        <f t="shared" si="31"/>
        <v/>
      </c>
      <c r="AF20" s="63" t="str">
        <f t="shared" si="31"/>
        <v>○</v>
      </c>
      <c r="AG20" s="63" t="str">
        <f t="shared" si="31"/>
        <v/>
      </c>
      <c r="AH20" s="73" t="str">
        <f t="shared" si="31"/>
        <v>○</v>
      </c>
      <c r="AI20" s="73" t="str">
        <f t="shared" si="31"/>
        <v>○</v>
      </c>
      <c r="AJ20" s="73" t="str">
        <f t="shared" si="31"/>
        <v/>
      </c>
      <c r="AK20" s="73" t="str">
        <f t="shared" si="31"/>
        <v>○</v>
      </c>
      <c r="AL20" s="73" t="str">
        <f t="shared" si="31"/>
        <v/>
      </c>
      <c r="AM20" s="73" t="str">
        <f t="shared" si="31"/>
        <v>○</v>
      </c>
      <c r="AN20" s="73" t="str">
        <f t="shared" si="31"/>
        <v/>
      </c>
      <c r="AO20" s="63" t="str">
        <f t="shared" si="31"/>
        <v>○</v>
      </c>
      <c r="AP20" s="63" t="str">
        <f t="shared" si="31"/>
        <v>○</v>
      </c>
      <c r="AQ20" s="63" t="str">
        <f t="shared" si="31"/>
        <v/>
      </c>
      <c r="AR20" s="154">
        <f>COUNTA(M21:AQ21)</f>
        <v>18</v>
      </c>
      <c r="AS20" s="154">
        <f t="shared" ref="AS20" si="32">COUNTIF(M21:AQ21,"/")*$BG$9</f>
        <v>6300</v>
      </c>
      <c r="AT20" s="156">
        <f t="shared" ref="AT20" si="33">AR20*AT$2</f>
        <v>900</v>
      </c>
      <c r="AU20" s="164" t="s">
        <v>105</v>
      </c>
      <c r="AV20" s="158"/>
      <c r="AW20" s="152">
        <f t="shared" ref="AW20" si="34">AS20+AT20</f>
        <v>7200</v>
      </c>
      <c r="AX20" s="122">
        <f t="shared" ref="AX20:AZ20" si="35">AX18+AR20</f>
        <v>135</v>
      </c>
      <c r="AY20" s="123">
        <f t="shared" si="35"/>
        <v>47250</v>
      </c>
      <c r="AZ20" s="123">
        <f t="shared" si="35"/>
        <v>6750</v>
      </c>
      <c r="BA20" s="115">
        <f t="shared" ref="BA20" si="36">BA18+AW20</f>
        <v>54000</v>
      </c>
      <c r="BC20" s="65" t="str">
        <f t="shared" si="8"/>
        <v>/</v>
      </c>
      <c r="BD20" s="66" t="s">
        <v>34</v>
      </c>
      <c r="BE20" s="20" t="s">
        <v>85</v>
      </c>
      <c r="BF20" s="6">
        <v>950</v>
      </c>
      <c r="BG20" s="21">
        <f t="array" ref="BG20">_xlfn.IFS(BF20="","",BF20&gt;=700,350,BF20&lt;700,BF20-350)</f>
        <v>350</v>
      </c>
      <c r="BH20" s="21">
        <f t="array" ref="BH20">_xlfn.IFS(BF20="","",BF20&gt;700,BF20-350,BF20&lt;=700,350)</f>
        <v>600</v>
      </c>
      <c r="BK20" s="24" t="s">
        <v>46</v>
      </c>
    </row>
    <row r="21" spans="1:67" ht="28" customHeight="1" thickBot="1" x14ac:dyDescent="0.25">
      <c r="A21" s="213"/>
      <c r="B21" s="68">
        <v>18388</v>
      </c>
      <c r="C21" s="208">
        <f ca="1">IF(B21="","",DATEDIF(B21,$BG$32,"y"))</f>
        <v>75</v>
      </c>
      <c r="D21" s="209"/>
      <c r="E21" s="210" t="s">
        <v>78</v>
      </c>
      <c r="F21" s="211"/>
      <c r="G21" s="211"/>
      <c r="H21" s="212">
        <v>45435</v>
      </c>
      <c r="I21" s="212"/>
      <c r="J21" s="212"/>
      <c r="K21" s="212"/>
      <c r="L21" s="212"/>
      <c r="M21" s="7" t="s">
        <v>107</v>
      </c>
      <c r="N21" s="7" t="s">
        <v>107</v>
      </c>
      <c r="O21" s="7"/>
      <c r="P21" s="7" t="s">
        <v>107</v>
      </c>
      <c r="Q21" s="7"/>
      <c r="R21" s="7" t="s">
        <v>107</v>
      </c>
      <c r="S21" s="7"/>
      <c r="T21" s="7" t="s">
        <v>107</v>
      </c>
      <c r="U21" s="7" t="s">
        <v>107</v>
      </c>
      <c r="V21" s="7"/>
      <c r="W21" s="7" t="s">
        <v>107</v>
      </c>
      <c r="X21" s="7"/>
      <c r="Y21" s="7" t="s">
        <v>107</v>
      </c>
      <c r="Z21" s="7"/>
      <c r="AA21" s="7" t="s">
        <v>107</v>
      </c>
      <c r="AB21" s="7" t="s">
        <v>107</v>
      </c>
      <c r="AC21" s="7"/>
      <c r="AD21" s="7" t="s">
        <v>107</v>
      </c>
      <c r="AE21" s="7"/>
      <c r="AF21" s="7" t="s">
        <v>107</v>
      </c>
      <c r="AG21" s="7"/>
      <c r="AH21" s="7" t="s">
        <v>107</v>
      </c>
      <c r="AI21" s="7" t="s">
        <v>107</v>
      </c>
      <c r="AJ21" s="7"/>
      <c r="AK21" s="7" t="s">
        <v>107</v>
      </c>
      <c r="AL21" s="7"/>
      <c r="AM21" s="7" t="s">
        <v>107</v>
      </c>
      <c r="AN21" s="7"/>
      <c r="AO21" s="7" t="s">
        <v>107</v>
      </c>
      <c r="AP21" s="7" t="s">
        <v>107</v>
      </c>
      <c r="AQ21" s="7"/>
      <c r="AR21" s="155"/>
      <c r="AS21" s="155"/>
      <c r="AT21" s="157"/>
      <c r="AU21" s="165"/>
      <c r="AV21" s="159"/>
      <c r="AW21" s="153"/>
      <c r="AX21" s="119"/>
      <c r="AY21" s="124"/>
      <c r="AZ21" s="124"/>
      <c r="BA21" s="116"/>
      <c r="BC21" s="65" t="str">
        <f t="shared" si="8"/>
        <v>/</v>
      </c>
      <c r="BD21" s="66" t="s">
        <v>35</v>
      </c>
      <c r="BE21" s="20" t="s">
        <v>85</v>
      </c>
      <c r="BF21" s="6">
        <v>950</v>
      </c>
      <c r="BG21" s="21">
        <f t="array" ref="BG21">_xlfn.IFS(BF21="","",BF21&gt;=700,350,BF21&lt;700,BF21-350)</f>
        <v>350</v>
      </c>
      <c r="BH21" s="21">
        <f t="array" ref="BH21">_xlfn.IFS(BF21="","",BF21&gt;700,BF21-350,BF21&lt;=700,350)</f>
        <v>600</v>
      </c>
      <c r="BK21" s="24" t="s">
        <v>125</v>
      </c>
    </row>
    <row r="22" spans="1:67" ht="28" customHeight="1" thickBot="1" x14ac:dyDescent="0.25">
      <c r="A22" s="213">
        <v>8</v>
      </c>
      <c r="B22" s="131" t="s">
        <v>126</v>
      </c>
      <c r="C22" s="207"/>
      <c r="D22" s="132"/>
      <c r="E22" s="3"/>
      <c r="F22" s="3" t="s">
        <v>104</v>
      </c>
      <c r="G22" s="3"/>
      <c r="H22" s="3" t="s">
        <v>104</v>
      </c>
      <c r="I22" s="3"/>
      <c r="J22" s="3" t="s">
        <v>104</v>
      </c>
      <c r="K22" s="3" t="s">
        <v>104</v>
      </c>
      <c r="L22" s="78">
        <f>IF(COUNTA(E22:K22)=0,"",COUNTA(E22:K22))</f>
        <v>4</v>
      </c>
      <c r="M22" s="63" t="str">
        <f t="shared" ref="M22:AQ22" si="37">IF(M$7="","",IF( HLOOKUP(M$7,$E$7:$K$35,2*$A22,FALSE)="","","○"))</f>
        <v>○</v>
      </c>
      <c r="N22" s="63" t="str">
        <f t="shared" si="37"/>
        <v>○</v>
      </c>
      <c r="O22" s="63" t="str">
        <f t="shared" si="37"/>
        <v/>
      </c>
      <c r="P22" s="63" t="str">
        <f t="shared" si="37"/>
        <v>○</v>
      </c>
      <c r="Q22" s="63" t="str">
        <f t="shared" si="37"/>
        <v/>
      </c>
      <c r="R22" s="63" t="str">
        <f t="shared" si="37"/>
        <v>○</v>
      </c>
      <c r="S22" s="63" t="str">
        <f t="shared" si="37"/>
        <v/>
      </c>
      <c r="T22" s="73" t="str">
        <f t="shared" si="37"/>
        <v>○</v>
      </c>
      <c r="U22" s="73" t="str">
        <f t="shared" si="37"/>
        <v>○</v>
      </c>
      <c r="V22" s="73" t="str">
        <f t="shared" si="37"/>
        <v/>
      </c>
      <c r="W22" s="73" t="str">
        <f t="shared" si="37"/>
        <v>○</v>
      </c>
      <c r="X22" s="73" t="str">
        <f t="shared" si="37"/>
        <v/>
      </c>
      <c r="Y22" s="73" t="str">
        <f t="shared" si="37"/>
        <v>○</v>
      </c>
      <c r="Z22" s="73" t="str">
        <f t="shared" si="37"/>
        <v/>
      </c>
      <c r="AA22" s="63" t="str">
        <f t="shared" si="37"/>
        <v>○</v>
      </c>
      <c r="AB22" s="63" t="str">
        <f t="shared" si="37"/>
        <v>○</v>
      </c>
      <c r="AC22" s="63" t="str">
        <f t="shared" si="37"/>
        <v/>
      </c>
      <c r="AD22" s="63" t="str">
        <f t="shared" si="37"/>
        <v>○</v>
      </c>
      <c r="AE22" s="63" t="str">
        <f t="shared" si="37"/>
        <v/>
      </c>
      <c r="AF22" s="63" t="str">
        <f t="shared" si="37"/>
        <v>○</v>
      </c>
      <c r="AG22" s="63" t="str">
        <f t="shared" si="37"/>
        <v/>
      </c>
      <c r="AH22" s="73" t="str">
        <f t="shared" si="37"/>
        <v>○</v>
      </c>
      <c r="AI22" s="73" t="str">
        <f t="shared" si="37"/>
        <v>○</v>
      </c>
      <c r="AJ22" s="73" t="str">
        <f t="shared" si="37"/>
        <v/>
      </c>
      <c r="AK22" s="73" t="str">
        <f t="shared" si="37"/>
        <v>○</v>
      </c>
      <c r="AL22" s="73" t="str">
        <f t="shared" si="37"/>
        <v/>
      </c>
      <c r="AM22" s="73" t="str">
        <f t="shared" si="37"/>
        <v>○</v>
      </c>
      <c r="AN22" s="73" t="str">
        <f t="shared" si="37"/>
        <v/>
      </c>
      <c r="AO22" s="63" t="str">
        <f t="shared" si="37"/>
        <v>○</v>
      </c>
      <c r="AP22" s="63" t="str">
        <f t="shared" si="37"/>
        <v>○</v>
      </c>
      <c r="AQ22" s="63" t="str">
        <f t="shared" si="37"/>
        <v/>
      </c>
      <c r="AR22" s="154">
        <f>COUNTA(M23:AQ23)</f>
        <v>18</v>
      </c>
      <c r="AS22" s="154">
        <f t="shared" ref="AS22" si="38">COUNTIF(M23:AQ23,"/")*$BG$9</f>
        <v>6300</v>
      </c>
      <c r="AT22" s="156">
        <f t="shared" ref="AT22" si="39">AR22*AT$2</f>
        <v>900</v>
      </c>
      <c r="AU22" s="164" t="s">
        <v>105</v>
      </c>
      <c r="AV22" s="158" t="s">
        <v>115</v>
      </c>
      <c r="AW22" s="152">
        <f t="shared" ref="AW22" si="40">AS22+AT22</f>
        <v>7200</v>
      </c>
      <c r="AX22" s="122">
        <f t="shared" ref="AX22:AZ22" si="41">AX20+AR22</f>
        <v>153</v>
      </c>
      <c r="AY22" s="123">
        <f t="shared" si="41"/>
        <v>53550</v>
      </c>
      <c r="AZ22" s="123">
        <f t="shared" si="41"/>
        <v>7650</v>
      </c>
      <c r="BA22" s="115">
        <f t="shared" ref="BA22" si="42">BA20+AW22</f>
        <v>61200</v>
      </c>
      <c r="BC22" s="65" t="str">
        <f t="shared" si="8"/>
        <v>/</v>
      </c>
      <c r="BD22" s="66" t="s">
        <v>36</v>
      </c>
      <c r="BE22" s="20" t="s">
        <v>85</v>
      </c>
      <c r="BF22" s="6">
        <v>950</v>
      </c>
      <c r="BG22" s="21">
        <f t="array" ref="BG22">_xlfn.IFS(BF22="","",BF22&gt;=700,350,BF22&lt;700,BF22-350)</f>
        <v>350</v>
      </c>
      <c r="BH22" s="21">
        <f t="array" ref="BH22">_xlfn.IFS(BF22="","",BF22&gt;700,BF22-350,BF22&lt;=700,350)</f>
        <v>600</v>
      </c>
      <c r="BK22" s="24" t="s">
        <v>47</v>
      </c>
    </row>
    <row r="23" spans="1:67" ht="28" customHeight="1" thickBot="1" x14ac:dyDescent="0.25">
      <c r="A23" s="213"/>
      <c r="B23" s="68">
        <v>18388</v>
      </c>
      <c r="C23" s="208">
        <f ca="1">IF(B23="","",DATEDIF(B23,$BG$32,"y"))</f>
        <v>75</v>
      </c>
      <c r="D23" s="209"/>
      <c r="E23" s="210" t="s">
        <v>78</v>
      </c>
      <c r="F23" s="211"/>
      <c r="G23" s="211"/>
      <c r="H23" s="212">
        <v>45435</v>
      </c>
      <c r="I23" s="212"/>
      <c r="J23" s="212"/>
      <c r="K23" s="212"/>
      <c r="L23" s="212"/>
      <c r="M23" s="7" t="s">
        <v>107</v>
      </c>
      <c r="N23" s="7" t="s">
        <v>107</v>
      </c>
      <c r="O23" s="7"/>
      <c r="P23" s="7" t="s">
        <v>107</v>
      </c>
      <c r="Q23" s="7"/>
      <c r="R23" s="7" t="s">
        <v>107</v>
      </c>
      <c r="S23" s="7"/>
      <c r="T23" s="7" t="s">
        <v>107</v>
      </c>
      <c r="U23" s="7" t="s">
        <v>107</v>
      </c>
      <c r="V23" s="7"/>
      <c r="W23" s="7" t="s">
        <v>107</v>
      </c>
      <c r="X23" s="7"/>
      <c r="Y23" s="7" t="s">
        <v>107</v>
      </c>
      <c r="Z23" s="7"/>
      <c r="AA23" s="7" t="s">
        <v>107</v>
      </c>
      <c r="AB23" s="7" t="s">
        <v>107</v>
      </c>
      <c r="AC23" s="7"/>
      <c r="AD23" s="7" t="s">
        <v>107</v>
      </c>
      <c r="AE23" s="7"/>
      <c r="AF23" s="7" t="s">
        <v>107</v>
      </c>
      <c r="AG23" s="7"/>
      <c r="AH23" s="7" t="s">
        <v>107</v>
      </c>
      <c r="AI23" s="7" t="s">
        <v>107</v>
      </c>
      <c r="AJ23" s="7"/>
      <c r="AK23" s="7" t="s">
        <v>107</v>
      </c>
      <c r="AL23" s="7"/>
      <c r="AM23" s="7" t="s">
        <v>107</v>
      </c>
      <c r="AN23" s="7"/>
      <c r="AO23" s="7" t="s">
        <v>107</v>
      </c>
      <c r="AP23" s="7" t="s">
        <v>107</v>
      </c>
      <c r="AQ23" s="7"/>
      <c r="AR23" s="155"/>
      <c r="AS23" s="155"/>
      <c r="AT23" s="157"/>
      <c r="AU23" s="165"/>
      <c r="AV23" s="159"/>
      <c r="AW23" s="153"/>
      <c r="AX23" s="119"/>
      <c r="AY23" s="124"/>
      <c r="AZ23" s="124"/>
      <c r="BA23" s="116"/>
      <c r="BC23" s="65" t="str">
        <f t="shared" si="8"/>
        <v>/</v>
      </c>
      <c r="BD23" s="66" t="s">
        <v>37</v>
      </c>
      <c r="BE23" s="20" t="s">
        <v>85</v>
      </c>
      <c r="BF23" s="6">
        <v>950</v>
      </c>
      <c r="BG23" s="21">
        <f t="array" ref="BG23">_xlfn.IFS(BF23="","",BF23&gt;=700,350,BF23&lt;700,BF23-350)</f>
        <v>350</v>
      </c>
      <c r="BH23" s="21">
        <f t="array" ref="BH23">_xlfn.IFS(BF23="","",BF23&gt;700,BF23-350,BF23&lt;=700,350)</f>
        <v>600</v>
      </c>
      <c r="BK23" s="24" t="s">
        <v>127</v>
      </c>
    </row>
    <row r="24" spans="1:67" ht="28" customHeight="1" thickBot="1" x14ac:dyDescent="0.25">
      <c r="A24" s="213">
        <v>9</v>
      </c>
      <c r="B24" s="131" t="s">
        <v>128</v>
      </c>
      <c r="C24" s="207"/>
      <c r="D24" s="132"/>
      <c r="E24" s="3"/>
      <c r="F24" s="3"/>
      <c r="G24" s="3" t="s">
        <v>104</v>
      </c>
      <c r="H24" s="3"/>
      <c r="I24" s="3"/>
      <c r="J24" s="3"/>
      <c r="K24" s="3" t="s">
        <v>104</v>
      </c>
      <c r="L24" s="78">
        <f>IF(COUNTA(E24:K24)=0,"",COUNTA(E24:K24))</f>
        <v>2</v>
      </c>
      <c r="M24" s="63" t="str">
        <f t="shared" ref="M24:AQ24" si="43">IF(M$7="","",IF( HLOOKUP(M$7,$E$7:$K$35,2*$A24,FALSE)="","","○"))</f>
        <v/>
      </c>
      <c r="N24" s="63" t="str">
        <f t="shared" si="43"/>
        <v>○</v>
      </c>
      <c r="O24" s="63" t="str">
        <f t="shared" si="43"/>
        <v/>
      </c>
      <c r="P24" s="63" t="str">
        <f t="shared" si="43"/>
        <v/>
      </c>
      <c r="Q24" s="63" t="str">
        <f t="shared" si="43"/>
        <v>○</v>
      </c>
      <c r="R24" s="63" t="str">
        <f t="shared" si="43"/>
        <v/>
      </c>
      <c r="S24" s="63" t="str">
        <f t="shared" si="43"/>
        <v/>
      </c>
      <c r="T24" s="73" t="str">
        <f t="shared" si="43"/>
        <v/>
      </c>
      <c r="U24" s="73" t="str">
        <f t="shared" si="43"/>
        <v>○</v>
      </c>
      <c r="V24" s="73" t="str">
        <f t="shared" si="43"/>
        <v/>
      </c>
      <c r="W24" s="73" t="str">
        <f t="shared" si="43"/>
        <v/>
      </c>
      <c r="X24" s="73" t="str">
        <f t="shared" si="43"/>
        <v>○</v>
      </c>
      <c r="Y24" s="73" t="str">
        <f t="shared" si="43"/>
        <v/>
      </c>
      <c r="Z24" s="73" t="str">
        <f t="shared" si="43"/>
        <v/>
      </c>
      <c r="AA24" s="63" t="str">
        <f t="shared" si="43"/>
        <v/>
      </c>
      <c r="AB24" s="63" t="str">
        <f t="shared" si="43"/>
        <v>○</v>
      </c>
      <c r="AC24" s="63" t="str">
        <f t="shared" si="43"/>
        <v/>
      </c>
      <c r="AD24" s="63" t="str">
        <f t="shared" si="43"/>
        <v/>
      </c>
      <c r="AE24" s="63" t="str">
        <f t="shared" si="43"/>
        <v>○</v>
      </c>
      <c r="AF24" s="63" t="str">
        <f t="shared" si="43"/>
        <v/>
      </c>
      <c r="AG24" s="63" t="str">
        <f t="shared" si="43"/>
        <v/>
      </c>
      <c r="AH24" s="73" t="str">
        <f t="shared" si="43"/>
        <v/>
      </c>
      <c r="AI24" s="73" t="str">
        <f t="shared" si="43"/>
        <v>○</v>
      </c>
      <c r="AJ24" s="73" t="str">
        <f t="shared" si="43"/>
        <v/>
      </c>
      <c r="AK24" s="73" t="str">
        <f t="shared" si="43"/>
        <v/>
      </c>
      <c r="AL24" s="73" t="str">
        <f t="shared" si="43"/>
        <v>○</v>
      </c>
      <c r="AM24" s="73" t="str">
        <f t="shared" si="43"/>
        <v/>
      </c>
      <c r="AN24" s="73" t="str">
        <f t="shared" si="43"/>
        <v/>
      </c>
      <c r="AO24" s="63" t="str">
        <f t="shared" si="43"/>
        <v/>
      </c>
      <c r="AP24" s="63" t="str">
        <f t="shared" si="43"/>
        <v>○</v>
      </c>
      <c r="AQ24" s="63" t="str">
        <f t="shared" si="43"/>
        <v/>
      </c>
      <c r="AR24" s="154">
        <f>COUNTA(M25:AQ25)</f>
        <v>9</v>
      </c>
      <c r="AS24" s="154">
        <f t="shared" ref="AS24" si="44">COUNTIF(M25:AQ25,"/")*$BG$9</f>
        <v>3150</v>
      </c>
      <c r="AT24" s="156">
        <f>AR24*AT$2</f>
        <v>450</v>
      </c>
      <c r="AU24" s="164" t="s">
        <v>105</v>
      </c>
      <c r="AV24" s="158" t="s">
        <v>132</v>
      </c>
      <c r="AW24" s="152">
        <f t="shared" ref="AW24" si="45">AS24+AT24</f>
        <v>3600</v>
      </c>
      <c r="AX24" s="122">
        <f t="shared" ref="AX24:AZ24" si="46">AX22+AR24</f>
        <v>162</v>
      </c>
      <c r="AY24" s="123">
        <f t="shared" si="46"/>
        <v>56700</v>
      </c>
      <c r="AZ24" s="123">
        <f t="shared" si="46"/>
        <v>8100</v>
      </c>
      <c r="BA24" s="115">
        <f t="shared" ref="BA24" si="47">BA22+AW24</f>
        <v>64800</v>
      </c>
      <c r="BC24" s="65" t="str">
        <f t="shared" si="8"/>
        <v>/</v>
      </c>
      <c r="BD24" s="66" t="s">
        <v>38</v>
      </c>
      <c r="BE24" s="20" t="s">
        <v>85</v>
      </c>
      <c r="BF24" s="6">
        <v>950</v>
      </c>
      <c r="BG24" s="21">
        <f t="array" ref="BG24">_xlfn.IFS(BF24="","",BF24&gt;=700,350,BF24&lt;700,BF24-350)</f>
        <v>350</v>
      </c>
      <c r="BH24" s="21">
        <f t="array" ref="BH24">_xlfn.IFS(BF24="","",BF24&gt;700,BF24-350,BF24&lt;=700,350)</f>
        <v>600</v>
      </c>
      <c r="BK24" s="24" t="s">
        <v>129</v>
      </c>
    </row>
    <row r="25" spans="1:67" ht="28" customHeight="1" thickBot="1" x14ac:dyDescent="0.25">
      <c r="A25" s="213"/>
      <c r="B25" s="68">
        <v>18388</v>
      </c>
      <c r="C25" s="208">
        <f ca="1">IF(B25="","",DATEDIF(B25,$BG$32,"y"))</f>
        <v>75</v>
      </c>
      <c r="D25" s="209"/>
      <c r="E25" s="210" t="s">
        <v>78</v>
      </c>
      <c r="F25" s="211"/>
      <c r="G25" s="211"/>
      <c r="H25" s="212">
        <v>45435</v>
      </c>
      <c r="I25" s="212"/>
      <c r="J25" s="212"/>
      <c r="K25" s="212"/>
      <c r="L25" s="212"/>
      <c r="M25" s="7"/>
      <c r="N25" s="7" t="s">
        <v>107</v>
      </c>
      <c r="O25" s="7"/>
      <c r="P25" s="7" t="s">
        <v>107</v>
      </c>
      <c r="Q25" s="7"/>
      <c r="R25" s="7"/>
      <c r="S25" s="7"/>
      <c r="T25" s="7"/>
      <c r="U25" s="7" t="s">
        <v>107</v>
      </c>
      <c r="V25" s="7"/>
      <c r="W25" s="7" t="s">
        <v>107</v>
      </c>
      <c r="X25" s="7"/>
      <c r="Y25" s="7"/>
      <c r="Z25" s="7"/>
      <c r="AA25" s="7"/>
      <c r="AB25" s="7" t="s">
        <v>107</v>
      </c>
      <c r="AC25" s="7"/>
      <c r="AD25" s="7" t="s">
        <v>107</v>
      </c>
      <c r="AE25" s="7"/>
      <c r="AF25" s="7"/>
      <c r="AG25" s="7"/>
      <c r="AH25" s="7"/>
      <c r="AI25" s="7" t="s">
        <v>107</v>
      </c>
      <c r="AJ25" s="7"/>
      <c r="AK25" s="7" t="s">
        <v>107</v>
      </c>
      <c r="AL25" s="7"/>
      <c r="AM25" s="7"/>
      <c r="AN25" s="7"/>
      <c r="AO25" s="7"/>
      <c r="AP25" s="7" t="s">
        <v>107</v>
      </c>
      <c r="AQ25" s="7"/>
      <c r="AR25" s="155"/>
      <c r="AS25" s="155"/>
      <c r="AT25" s="157"/>
      <c r="AU25" s="165"/>
      <c r="AV25" s="159"/>
      <c r="AW25" s="153"/>
      <c r="AX25" s="119"/>
      <c r="AY25" s="124"/>
      <c r="AZ25" s="124"/>
      <c r="BA25" s="116"/>
      <c r="BC25" s="65" t="str">
        <f t="shared" si="8"/>
        <v>/</v>
      </c>
      <c r="BD25" s="66" t="s">
        <v>58</v>
      </c>
      <c r="BE25" s="20" t="s">
        <v>85</v>
      </c>
      <c r="BF25" s="6">
        <v>950</v>
      </c>
      <c r="BG25" s="21">
        <f t="array" ref="BG25">_xlfn.IFS(BF25="","",BF25&gt;=700,350,BF25&lt;700,BF25-350)</f>
        <v>350</v>
      </c>
      <c r="BH25" s="21">
        <f t="array" ref="BH25">_xlfn.IFS(BF25="","",BF25&gt;700,BF25-350,BF25&lt;=700,350)</f>
        <v>600</v>
      </c>
      <c r="BK25" s="24" t="s">
        <v>48</v>
      </c>
    </row>
    <row r="26" spans="1:67" ht="28" customHeight="1" thickBot="1" x14ac:dyDescent="0.25">
      <c r="A26" s="213">
        <v>10</v>
      </c>
      <c r="B26" s="131" t="s">
        <v>130</v>
      </c>
      <c r="C26" s="207"/>
      <c r="D26" s="132"/>
      <c r="E26" s="3" t="s">
        <v>104</v>
      </c>
      <c r="F26" s="3" t="s">
        <v>104</v>
      </c>
      <c r="G26" s="3" t="s">
        <v>104</v>
      </c>
      <c r="H26" s="3" t="s">
        <v>104</v>
      </c>
      <c r="I26" s="3" t="s">
        <v>104</v>
      </c>
      <c r="J26" s="3" t="s">
        <v>104</v>
      </c>
      <c r="K26" s="3" t="s">
        <v>104</v>
      </c>
      <c r="L26" s="78">
        <f>IF(COUNTA(E26:K26)=0,"",COUNTA(E26:K26))</f>
        <v>7</v>
      </c>
      <c r="M26" s="63" t="str">
        <f t="shared" ref="M26:AQ26" si="48">IF(M$7="","",IF( HLOOKUP(M$7,$E$7:$K$35,2*$A26,FALSE)="","","○"))</f>
        <v>○</v>
      </c>
      <c r="N26" s="63" t="str">
        <f t="shared" si="48"/>
        <v>○</v>
      </c>
      <c r="O26" s="63" t="str">
        <f t="shared" si="48"/>
        <v>○</v>
      </c>
      <c r="P26" s="63" t="str">
        <f t="shared" si="48"/>
        <v>○</v>
      </c>
      <c r="Q26" s="63" t="str">
        <f t="shared" si="48"/>
        <v>○</v>
      </c>
      <c r="R26" s="63" t="str">
        <f t="shared" si="48"/>
        <v>○</v>
      </c>
      <c r="S26" s="63" t="str">
        <f t="shared" si="48"/>
        <v>○</v>
      </c>
      <c r="T26" s="73" t="str">
        <f t="shared" si="48"/>
        <v>○</v>
      </c>
      <c r="U26" s="73" t="str">
        <f t="shared" si="48"/>
        <v>○</v>
      </c>
      <c r="V26" s="73" t="str">
        <f t="shared" si="48"/>
        <v>○</v>
      </c>
      <c r="W26" s="73" t="str">
        <f t="shared" si="48"/>
        <v>○</v>
      </c>
      <c r="X26" s="73" t="str">
        <f t="shared" si="48"/>
        <v>○</v>
      </c>
      <c r="Y26" s="73" t="str">
        <f t="shared" si="48"/>
        <v>○</v>
      </c>
      <c r="Z26" s="73" t="str">
        <f t="shared" si="48"/>
        <v>○</v>
      </c>
      <c r="AA26" s="63" t="str">
        <f t="shared" si="48"/>
        <v>○</v>
      </c>
      <c r="AB26" s="63" t="str">
        <f t="shared" si="48"/>
        <v>○</v>
      </c>
      <c r="AC26" s="63" t="str">
        <f t="shared" si="48"/>
        <v>○</v>
      </c>
      <c r="AD26" s="63" t="str">
        <f t="shared" si="48"/>
        <v>○</v>
      </c>
      <c r="AE26" s="63" t="str">
        <f t="shared" si="48"/>
        <v>○</v>
      </c>
      <c r="AF26" s="63" t="str">
        <f t="shared" si="48"/>
        <v>○</v>
      </c>
      <c r="AG26" s="63" t="str">
        <f t="shared" si="48"/>
        <v>○</v>
      </c>
      <c r="AH26" s="73" t="str">
        <f t="shared" si="48"/>
        <v>○</v>
      </c>
      <c r="AI26" s="73" t="str">
        <f t="shared" si="48"/>
        <v>○</v>
      </c>
      <c r="AJ26" s="73" t="str">
        <f t="shared" si="48"/>
        <v>○</v>
      </c>
      <c r="AK26" s="73" t="str">
        <f t="shared" si="48"/>
        <v>○</v>
      </c>
      <c r="AL26" s="73" t="str">
        <f t="shared" si="48"/>
        <v>○</v>
      </c>
      <c r="AM26" s="73" t="str">
        <f t="shared" si="48"/>
        <v>○</v>
      </c>
      <c r="AN26" s="73" t="str">
        <f t="shared" si="48"/>
        <v>○</v>
      </c>
      <c r="AO26" s="63" t="str">
        <f t="shared" si="48"/>
        <v>○</v>
      </c>
      <c r="AP26" s="63" t="str">
        <f t="shared" si="48"/>
        <v>○</v>
      </c>
      <c r="AQ26" s="63" t="str">
        <f t="shared" si="48"/>
        <v/>
      </c>
      <c r="AR26" s="154">
        <f>COUNTA(M27:AQ27)</f>
        <v>23</v>
      </c>
      <c r="AS26" s="154">
        <f t="shared" ref="AS26" si="49">COUNTIF(M27:AQ27,"/")*$BG$9</f>
        <v>8050</v>
      </c>
      <c r="AT26" s="156">
        <f>AR26*AT$2</f>
        <v>1150</v>
      </c>
      <c r="AU26" s="164" t="s">
        <v>105</v>
      </c>
      <c r="AV26" s="158" t="s">
        <v>133</v>
      </c>
      <c r="AW26" s="152">
        <f t="shared" ref="AW26" si="50">AS26+AT26</f>
        <v>9200</v>
      </c>
      <c r="AX26" s="122">
        <f t="shared" ref="AX26:AZ26" si="51">AX24+AR26</f>
        <v>185</v>
      </c>
      <c r="AY26" s="123">
        <f t="shared" si="51"/>
        <v>64750</v>
      </c>
      <c r="AZ26" s="123">
        <f t="shared" si="51"/>
        <v>9250</v>
      </c>
      <c r="BA26" s="115">
        <f t="shared" ref="BA26" si="52">BA24+AW26</f>
        <v>74000</v>
      </c>
      <c r="BC26" s="65" t="str">
        <f t="shared" si="8"/>
        <v>/</v>
      </c>
      <c r="BD26" s="66" t="s">
        <v>59</v>
      </c>
      <c r="BE26" s="20" t="s">
        <v>85</v>
      </c>
      <c r="BF26" s="6">
        <v>950</v>
      </c>
      <c r="BG26" s="21">
        <f t="array" ref="BG26">_xlfn.IFS(BF26="","",BF26&gt;=700,350,BF26&lt;700,BF26-350)</f>
        <v>350</v>
      </c>
      <c r="BH26" s="21">
        <f t="array" ref="BH26">_xlfn.IFS(BF26="","",BF26&gt;700,BF26-350,BF26&lt;=700,350)</f>
        <v>600</v>
      </c>
      <c r="BK26" s="24" t="s">
        <v>49</v>
      </c>
    </row>
    <row r="27" spans="1:67" ht="28" customHeight="1" thickBot="1" x14ac:dyDescent="0.25">
      <c r="A27" s="213"/>
      <c r="B27" s="68">
        <v>18388</v>
      </c>
      <c r="C27" s="208">
        <f ca="1">IF(B27="","",DATEDIF(B27,$BG$32,"y"))</f>
        <v>75</v>
      </c>
      <c r="D27" s="209"/>
      <c r="E27" s="210" t="s">
        <v>78</v>
      </c>
      <c r="F27" s="211"/>
      <c r="G27" s="211"/>
      <c r="H27" s="212">
        <v>45435</v>
      </c>
      <c r="I27" s="212"/>
      <c r="J27" s="212"/>
      <c r="K27" s="212"/>
      <c r="L27" s="212"/>
      <c r="M27" s="7" t="s">
        <v>107</v>
      </c>
      <c r="N27" s="7" t="s">
        <v>107</v>
      </c>
      <c r="O27" s="7" t="s">
        <v>107</v>
      </c>
      <c r="P27" s="7" t="s">
        <v>107</v>
      </c>
      <c r="Q27" s="7" t="s">
        <v>107</v>
      </c>
      <c r="R27" s="7" t="s">
        <v>107</v>
      </c>
      <c r="S27" s="7" t="s">
        <v>107</v>
      </c>
      <c r="T27" s="7" t="s">
        <v>107</v>
      </c>
      <c r="U27" s="7" t="s">
        <v>107</v>
      </c>
      <c r="V27" s="7" t="s">
        <v>107</v>
      </c>
      <c r="W27" s="7" t="s">
        <v>107</v>
      </c>
      <c r="X27" s="7" t="s">
        <v>107</v>
      </c>
      <c r="Y27" s="7" t="s">
        <v>107</v>
      </c>
      <c r="Z27" s="7" t="s">
        <v>107</v>
      </c>
      <c r="AA27" s="7"/>
      <c r="AB27" s="7"/>
      <c r="AC27" s="7"/>
      <c r="AD27" s="7"/>
      <c r="AE27" s="7"/>
      <c r="AF27" s="7"/>
      <c r="AG27" s="7"/>
      <c r="AH27" s="7" t="s">
        <v>107</v>
      </c>
      <c r="AI27" s="7" t="s">
        <v>107</v>
      </c>
      <c r="AJ27" s="7" t="s">
        <v>107</v>
      </c>
      <c r="AK27" s="7" t="s">
        <v>107</v>
      </c>
      <c r="AL27" s="7" t="s">
        <v>107</v>
      </c>
      <c r="AM27" s="7" t="s">
        <v>107</v>
      </c>
      <c r="AN27" s="7" t="s">
        <v>107</v>
      </c>
      <c r="AO27" s="7" t="s">
        <v>107</v>
      </c>
      <c r="AP27" s="7" t="s">
        <v>107</v>
      </c>
      <c r="AQ27" s="7"/>
      <c r="AR27" s="155"/>
      <c r="AS27" s="155"/>
      <c r="AT27" s="157"/>
      <c r="AU27" s="165"/>
      <c r="AV27" s="159"/>
      <c r="AW27" s="153"/>
      <c r="AX27" s="119"/>
      <c r="AY27" s="124"/>
      <c r="AZ27" s="124"/>
      <c r="BA27" s="116"/>
      <c r="BC27" s="65" t="str">
        <f t="shared" si="8"/>
        <v>/</v>
      </c>
      <c r="BD27" s="66" t="s">
        <v>60</v>
      </c>
      <c r="BE27" s="20" t="s">
        <v>85</v>
      </c>
      <c r="BF27" s="6">
        <v>950</v>
      </c>
      <c r="BG27" s="21">
        <f t="array" ref="BG27">_xlfn.IFS(BF27="","",BF27&gt;=700,350,BF27&lt;700,BF27-350)</f>
        <v>350</v>
      </c>
      <c r="BH27" s="21">
        <f t="array" ref="BH27">_xlfn.IFS(BF27="","",BF27&gt;700,BF27-350,BF27&lt;=700,350)</f>
        <v>600</v>
      </c>
      <c r="BK27" s="24" t="s">
        <v>50</v>
      </c>
    </row>
    <row r="28" spans="1:67" ht="28" customHeight="1" thickBot="1" x14ac:dyDescent="0.25">
      <c r="A28" s="213">
        <v>11</v>
      </c>
      <c r="B28" s="131" t="s">
        <v>131</v>
      </c>
      <c r="C28" s="207"/>
      <c r="D28" s="132"/>
      <c r="E28" s="3" t="s">
        <v>104</v>
      </c>
      <c r="F28" s="3" t="s">
        <v>104</v>
      </c>
      <c r="G28" s="3" t="s">
        <v>104</v>
      </c>
      <c r="H28" s="3" t="s">
        <v>104</v>
      </c>
      <c r="I28" s="3" t="s">
        <v>104</v>
      </c>
      <c r="J28" s="3" t="s">
        <v>104</v>
      </c>
      <c r="K28" s="3" t="s">
        <v>104</v>
      </c>
      <c r="L28" s="78">
        <f>IF(COUNTA(E28:K28)=0,"",COUNTA(E28:K28))</f>
        <v>7</v>
      </c>
      <c r="M28" s="63" t="str">
        <f t="shared" ref="M28:AQ28" si="53">IF(M$7="","",IF( HLOOKUP(M$7,$E$7:$K$35,2*$A28,FALSE)="","","○"))</f>
        <v>○</v>
      </c>
      <c r="N28" s="63" t="str">
        <f t="shared" si="53"/>
        <v>○</v>
      </c>
      <c r="O28" s="63" t="str">
        <f t="shared" si="53"/>
        <v>○</v>
      </c>
      <c r="P28" s="63" t="str">
        <f t="shared" si="53"/>
        <v>○</v>
      </c>
      <c r="Q28" s="63" t="str">
        <f t="shared" si="53"/>
        <v>○</v>
      </c>
      <c r="R28" s="63" t="str">
        <f t="shared" si="53"/>
        <v>○</v>
      </c>
      <c r="S28" s="63" t="str">
        <f t="shared" si="53"/>
        <v>○</v>
      </c>
      <c r="T28" s="73" t="str">
        <f t="shared" si="53"/>
        <v>○</v>
      </c>
      <c r="U28" s="73" t="str">
        <f t="shared" si="53"/>
        <v>○</v>
      </c>
      <c r="V28" s="73" t="str">
        <f t="shared" si="53"/>
        <v>○</v>
      </c>
      <c r="W28" s="73" t="str">
        <f t="shared" si="53"/>
        <v>○</v>
      </c>
      <c r="X28" s="73" t="str">
        <f t="shared" si="53"/>
        <v>○</v>
      </c>
      <c r="Y28" s="73" t="str">
        <f t="shared" si="53"/>
        <v>○</v>
      </c>
      <c r="Z28" s="73" t="str">
        <f t="shared" si="53"/>
        <v>○</v>
      </c>
      <c r="AA28" s="63" t="str">
        <f t="shared" si="53"/>
        <v>○</v>
      </c>
      <c r="AB28" s="63" t="str">
        <f t="shared" si="53"/>
        <v>○</v>
      </c>
      <c r="AC28" s="63" t="str">
        <f t="shared" si="53"/>
        <v>○</v>
      </c>
      <c r="AD28" s="63" t="str">
        <f t="shared" si="53"/>
        <v>○</v>
      </c>
      <c r="AE28" s="63" t="str">
        <f t="shared" si="53"/>
        <v>○</v>
      </c>
      <c r="AF28" s="63" t="str">
        <f t="shared" si="53"/>
        <v>○</v>
      </c>
      <c r="AG28" s="63" t="str">
        <f t="shared" si="53"/>
        <v>○</v>
      </c>
      <c r="AH28" s="73" t="str">
        <f t="shared" si="53"/>
        <v>○</v>
      </c>
      <c r="AI28" s="73" t="str">
        <f t="shared" si="53"/>
        <v>○</v>
      </c>
      <c r="AJ28" s="73" t="str">
        <f t="shared" si="53"/>
        <v>○</v>
      </c>
      <c r="AK28" s="73" t="str">
        <f t="shared" si="53"/>
        <v>○</v>
      </c>
      <c r="AL28" s="73" t="str">
        <f t="shared" si="53"/>
        <v>○</v>
      </c>
      <c r="AM28" s="73" t="str">
        <f t="shared" si="53"/>
        <v>○</v>
      </c>
      <c r="AN28" s="73" t="str">
        <f t="shared" si="53"/>
        <v>○</v>
      </c>
      <c r="AO28" s="63" t="str">
        <f t="shared" si="53"/>
        <v>○</v>
      </c>
      <c r="AP28" s="63" t="str">
        <f t="shared" si="53"/>
        <v>○</v>
      </c>
      <c r="AQ28" s="63" t="str">
        <f t="shared" si="53"/>
        <v/>
      </c>
      <c r="AR28" s="154">
        <f>COUNTA(M29:AQ29)</f>
        <v>30</v>
      </c>
      <c r="AS28" s="154">
        <f t="shared" ref="AS28" si="54">COUNTIF(M29:AQ29,"/")*$BG$9</f>
        <v>9800</v>
      </c>
      <c r="AT28" s="156">
        <f t="shared" ref="AT28" si="55">AR28*AT$2</f>
        <v>1500</v>
      </c>
      <c r="AU28" s="164" t="s">
        <v>105</v>
      </c>
      <c r="AV28" s="158" t="s">
        <v>134</v>
      </c>
      <c r="AW28" s="152">
        <f t="shared" ref="AW28" si="56">AS28+AT28</f>
        <v>11300</v>
      </c>
      <c r="AX28" s="122">
        <f t="shared" ref="AX28:AZ28" si="57">AX26+AR28</f>
        <v>215</v>
      </c>
      <c r="AY28" s="123">
        <f t="shared" si="57"/>
        <v>74550</v>
      </c>
      <c r="AZ28" s="123">
        <f t="shared" si="57"/>
        <v>10750</v>
      </c>
      <c r="BA28" s="115">
        <f t="shared" ref="BA28" si="58">BA26+AW28</f>
        <v>85300</v>
      </c>
      <c r="BC28" s="65" t="str">
        <f t="shared" si="8"/>
        <v>/</v>
      </c>
      <c r="BD28" s="66" t="s">
        <v>61</v>
      </c>
      <c r="BE28" s="20" t="s">
        <v>85</v>
      </c>
      <c r="BF28" s="6">
        <v>950</v>
      </c>
      <c r="BG28" s="21">
        <f t="array" ref="BG28">_xlfn.IFS(BF28="","",BF28&gt;=700,350,BF28&lt;700,BF28-350)</f>
        <v>350</v>
      </c>
      <c r="BH28" s="21">
        <f t="array" ref="BH28">_xlfn.IFS(BF28="","",BF28&gt;700,BF28-350,BF28&lt;=700,350)</f>
        <v>600</v>
      </c>
      <c r="BK28" s="24" t="s">
        <v>51</v>
      </c>
    </row>
    <row r="29" spans="1:67" ht="28" customHeight="1" thickBot="1" x14ac:dyDescent="0.25">
      <c r="A29" s="213"/>
      <c r="B29" s="68">
        <v>18388</v>
      </c>
      <c r="C29" s="208">
        <f ca="1">IF(B29="","",DATEDIF(B29,$BG$32,"y"))</f>
        <v>75</v>
      </c>
      <c r="D29" s="209"/>
      <c r="E29" s="210" t="s">
        <v>78</v>
      </c>
      <c r="F29" s="211"/>
      <c r="G29" s="211"/>
      <c r="H29" s="212">
        <v>45435</v>
      </c>
      <c r="I29" s="212"/>
      <c r="J29" s="212"/>
      <c r="K29" s="212"/>
      <c r="L29" s="212"/>
      <c r="M29" s="7" t="s">
        <v>107</v>
      </c>
      <c r="N29" s="7" t="s">
        <v>107</v>
      </c>
      <c r="O29" s="7" t="s">
        <v>107</v>
      </c>
      <c r="P29" s="7" t="s">
        <v>107</v>
      </c>
      <c r="Q29" s="7" t="s">
        <v>107</v>
      </c>
      <c r="R29" s="7" t="s">
        <v>107</v>
      </c>
      <c r="S29" s="7" t="s">
        <v>107</v>
      </c>
      <c r="T29" s="7" t="s">
        <v>107</v>
      </c>
      <c r="U29" s="7" t="s">
        <v>57</v>
      </c>
      <c r="V29" s="7" t="s">
        <v>107</v>
      </c>
      <c r="W29" s="7" t="s">
        <v>107</v>
      </c>
      <c r="X29" s="7" t="s">
        <v>107</v>
      </c>
      <c r="Y29" s="7" t="s">
        <v>107</v>
      </c>
      <c r="Z29" s="7" t="s">
        <v>107</v>
      </c>
      <c r="AA29" s="7" t="s">
        <v>107</v>
      </c>
      <c r="AB29" s="7" t="s">
        <v>107</v>
      </c>
      <c r="AC29" s="7" t="s">
        <v>107</v>
      </c>
      <c r="AD29" s="7" t="s">
        <v>107</v>
      </c>
      <c r="AE29" s="7" t="s">
        <v>107</v>
      </c>
      <c r="AF29" s="7" t="s">
        <v>107</v>
      </c>
      <c r="AG29" s="7" t="s">
        <v>107</v>
      </c>
      <c r="AH29" s="7" t="s">
        <v>107</v>
      </c>
      <c r="AI29" s="7" t="s">
        <v>57</v>
      </c>
      <c r="AJ29" s="7" t="s">
        <v>107</v>
      </c>
      <c r="AK29" s="7" t="s">
        <v>107</v>
      </c>
      <c r="AL29" s="7" t="s">
        <v>107</v>
      </c>
      <c r="AM29" s="7" t="s">
        <v>107</v>
      </c>
      <c r="AN29" s="7" t="s">
        <v>107</v>
      </c>
      <c r="AO29" s="7" t="s">
        <v>107</v>
      </c>
      <c r="AP29" s="7" t="s">
        <v>107</v>
      </c>
      <c r="AQ29" s="7"/>
      <c r="AR29" s="155"/>
      <c r="AS29" s="155"/>
      <c r="AT29" s="157"/>
      <c r="AU29" s="165"/>
      <c r="AV29" s="159"/>
      <c r="AW29" s="153"/>
      <c r="AX29" s="119"/>
      <c r="AY29" s="124"/>
      <c r="AZ29" s="124"/>
      <c r="BA29" s="116"/>
      <c r="BK29" s="24" t="s">
        <v>52</v>
      </c>
    </row>
    <row r="30" spans="1:67" ht="28" customHeight="1" thickBot="1" x14ac:dyDescent="0.25">
      <c r="A30" s="213">
        <v>12</v>
      </c>
      <c r="B30" s="131"/>
      <c r="C30" s="207"/>
      <c r="D30" s="132"/>
      <c r="E30" s="3"/>
      <c r="F30" s="3"/>
      <c r="G30" s="3"/>
      <c r="H30" s="3"/>
      <c r="I30" s="3"/>
      <c r="J30" s="3"/>
      <c r="K30" s="3"/>
      <c r="L30" s="78" t="str">
        <f>IF(COUNTA(E30:K30)=0,"",COUNTA(E30:K30))</f>
        <v/>
      </c>
      <c r="M30" s="63" t="str">
        <f t="shared" ref="M30:AQ30" si="59">IF(M$7="","",IF( HLOOKUP(M$7,$E$7:$K$35,2*$A30,FALSE)="","","○"))</f>
        <v/>
      </c>
      <c r="N30" s="63" t="str">
        <f t="shared" si="59"/>
        <v/>
      </c>
      <c r="O30" s="63" t="str">
        <f t="shared" si="59"/>
        <v/>
      </c>
      <c r="P30" s="63" t="str">
        <f t="shared" si="59"/>
        <v/>
      </c>
      <c r="Q30" s="63" t="str">
        <f t="shared" si="59"/>
        <v/>
      </c>
      <c r="R30" s="63" t="str">
        <f t="shared" si="59"/>
        <v/>
      </c>
      <c r="S30" s="63" t="str">
        <f t="shared" si="59"/>
        <v/>
      </c>
      <c r="T30" s="73" t="str">
        <f t="shared" si="59"/>
        <v/>
      </c>
      <c r="U30" s="73" t="str">
        <f t="shared" si="59"/>
        <v/>
      </c>
      <c r="V30" s="73" t="str">
        <f t="shared" si="59"/>
        <v/>
      </c>
      <c r="W30" s="73" t="str">
        <f t="shared" si="59"/>
        <v/>
      </c>
      <c r="X30" s="73" t="str">
        <f t="shared" si="59"/>
        <v/>
      </c>
      <c r="Y30" s="73" t="str">
        <f t="shared" si="59"/>
        <v/>
      </c>
      <c r="Z30" s="73" t="str">
        <f t="shared" si="59"/>
        <v/>
      </c>
      <c r="AA30" s="63" t="str">
        <f t="shared" si="59"/>
        <v/>
      </c>
      <c r="AB30" s="63" t="str">
        <f t="shared" si="59"/>
        <v/>
      </c>
      <c r="AC30" s="63" t="str">
        <f t="shared" si="59"/>
        <v/>
      </c>
      <c r="AD30" s="63" t="str">
        <f t="shared" si="59"/>
        <v/>
      </c>
      <c r="AE30" s="63" t="str">
        <f t="shared" si="59"/>
        <v/>
      </c>
      <c r="AF30" s="63" t="str">
        <f t="shared" si="59"/>
        <v/>
      </c>
      <c r="AG30" s="63" t="str">
        <f t="shared" si="59"/>
        <v/>
      </c>
      <c r="AH30" s="73" t="str">
        <f t="shared" si="59"/>
        <v/>
      </c>
      <c r="AI30" s="73" t="str">
        <f t="shared" si="59"/>
        <v/>
      </c>
      <c r="AJ30" s="73" t="str">
        <f t="shared" si="59"/>
        <v/>
      </c>
      <c r="AK30" s="73" t="str">
        <f t="shared" si="59"/>
        <v/>
      </c>
      <c r="AL30" s="73" t="str">
        <f t="shared" si="59"/>
        <v/>
      </c>
      <c r="AM30" s="73" t="str">
        <f t="shared" si="59"/>
        <v/>
      </c>
      <c r="AN30" s="73" t="str">
        <f t="shared" si="59"/>
        <v/>
      </c>
      <c r="AO30" s="63" t="str">
        <f t="shared" si="59"/>
        <v/>
      </c>
      <c r="AP30" s="63" t="str">
        <f t="shared" si="59"/>
        <v/>
      </c>
      <c r="AQ30" s="63" t="str">
        <f t="shared" si="59"/>
        <v/>
      </c>
      <c r="AR30" s="154">
        <f>COUNTA(M31:AQ31)</f>
        <v>0</v>
      </c>
      <c r="AS30" s="154">
        <f t="shared" ref="AS30" si="60">COUNTIF(M31:AQ31,"/")*$BG$9</f>
        <v>0</v>
      </c>
      <c r="AT30" s="156">
        <f t="shared" ref="AT30" si="61">AR30*AT$2</f>
        <v>0</v>
      </c>
      <c r="AU30" s="164"/>
      <c r="AV30" s="158"/>
      <c r="AW30" s="152">
        <f t="shared" ref="AW30" si="62">AS30+AT30</f>
        <v>0</v>
      </c>
      <c r="AX30" s="122">
        <f t="shared" ref="AX30:AZ30" si="63">AX28+AR30</f>
        <v>215</v>
      </c>
      <c r="AY30" s="123">
        <f t="shared" si="63"/>
        <v>74550</v>
      </c>
      <c r="AZ30" s="123">
        <f t="shared" si="63"/>
        <v>10750</v>
      </c>
      <c r="BA30" s="115">
        <f t="shared" ref="BA30" si="64">BA28+AW30</f>
        <v>85300</v>
      </c>
      <c r="BK30" s="24" t="s">
        <v>20</v>
      </c>
    </row>
    <row r="31" spans="1:67" ht="28" customHeight="1" thickBot="1" x14ac:dyDescent="0.25">
      <c r="A31" s="213"/>
      <c r="B31" s="68"/>
      <c r="C31" s="208" t="str">
        <f>IF(B31="","",DATEDIF(B31,$BG$32,"y"))</f>
        <v/>
      </c>
      <c r="D31" s="209"/>
      <c r="E31" s="210" t="s">
        <v>78</v>
      </c>
      <c r="F31" s="211"/>
      <c r="G31" s="211"/>
      <c r="H31" s="212"/>
      <c r="I31" s="212"/>
      <c r="J31" s="212"/>
      <c r="K31" s="212"/>
      <c r="L31" s="212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155"/>
      <c r="AS31" s="155"/>
      <c r="AT31" s="157"/>
      <c r="AU31" s="165"/>
      <c r="AV31" s="159"/>
      <c r="AW31" s="153"/>
      <c r="AX31" s="119"/>
      <c r="AY31" s="124"/>
      <c r="AZ31" s="124"/>
      <c r="BA31" s="116"/>
      <c r="BC31" s="11"/>
      <c r="BD31" s="12" t="s">
        <v>70</v>
      </c>
      <c r="BE31" s="13" t="s">
        <v>77</v>
      </c>
      <c r="BK31" s="24" t="s">
        <v>21</v>
      </c>
    </row>
    <row r="32" spans="1:67" ht="28" customHeight="1" thickBot="1" x14ac:dyDescent="0.25">
      <c r="A32" s="213">
        <v>13</v>
      </c>
      <c r="B32" s="131"/>
      <c r="C32" s="207"/>
      <c r="D32" s="132"/>
      <c r="E32" s="3"/>
      <c r="F32" s="3"/>
      <c r="G32" s="3"/>
      <c r="H32" s="3"/>
      <c r="I32" s="3"/>
      <c r="J32" s="3"/>
      <c r="K32" s="3"/>
      <c r="L32" s="78" t="str">
        <f>IF(COUNTA(E32:K32)=0,"",COUNTA(E32:K32))</f>
        <v/>
      </c>
      <c r="M32" s="63" t="str">
        <f t="shared" ref="M32:AQ32" si="65">IF(M$7="","",IF( HLOOKUP(M$7,$E$7:$K$35,2*$A32,FALSE)="","","○"))</f>
        <v/>
      </c>
      <c r="N32" s="63" t="str">
        <f t="shared" si="65"/>
        <v/>
      </c>
      <c r="O32" s="63" t="str">
        <f t="shared" si="65"/>
        <v/>
      </c>
      <c r="P32" s="63" t="str">
        <f t="shared" si="65"/>
        <v/>
      </c>
      <c r="Q32" s="63" t="str">
        <f t="shared" si="65"/>
        <v/>
      </c>
      <c r="R32" s="63" t="str">
        <f t="shared" si="65"/>
        <v/>
      </c>
      <c r="S32" s="63" t="str">
        <f t="shared" si="65"/>
        <v/>
      </c>
      <c r="T32" s="73" t="str">
        <f t="shared" si="65"/>
        <v/>
      </c>
      <c r="U32" s="73" t="str">
        <f t="shared" si="65"/>
        <v/>
      </c>
      <c r="V32" s="73" t="str">
        <f t="shared" si="65"/>
        <v/>
      </c>
      <c r="W32" s="73" t="str">
        <f t="shared" si="65"/>
        <v/>
      </c>
      <c r="X32" s="73" t="str">
        <f t="shared" si="65"/>
        <v/>
      </c>
      <c r="Y32" s="73" t="str">
        <f t="shared" si="65"/>
        <v/>
      </c>
      <c r="Z32" s="73" t="str">
        <f t="shared" si="65"/>
        <v/>
      </c>
      <c r="AA32" s="63" t="str">
        <f t="shared" si="65"/>
        <v/>
      </c>
      <c r="AB32" s="63" t="str">
        <f t="shared" si="65"/>
        <v/>
      </c>
      <c r="AC32" s="63" t="str">
        <f t="shared" si="65"/>
        <v/>
      </c>
      <c r="AD32" s="63" t="str">
        <f t="shared" si="65"/>
        <v/>
      </c>
      <c r="AE32" s="63" t="str">
        <f t="shared" si="65"/>
        <v/>
      </c>
      <c r="AF32" s="63" t="str">
        <f t="shared" si="65"/>
        <v/>
      </c>
      <c r="AG32" s="63" t="str">
        <f t="shared" si="65"/>
        <v/>
      </c>
      <c r="AH32" s="73" t="str">
        <f t="shared" si="65"/>
        <v/>
      </c>
      <c r="AI32" s="73" t="str">
        <f t="shared" si="65"/>
        <v/>
      </c>
      <c r="AJ32" s="73" t="str">
        <f t="shared" si="65"/>
        <v/>
      </c>
      <c r="AK32" s="73" t="str">
        <f t="shared" si="65"/>
        <v/>
      </c>
      <c r="AL32" s="73" t="str">
        <f t="shared" si="65"/>
        <v/>
      </c>
      <c r="AM32" s="73" t="str">
        <f t="shared" si="65"/>
        <v/>
      </c>
      <c r="AN32" s="73" t="str">
        <f t="shared" si="65"/>
        <v/>
      </c>
      <c r="AO32" s="63" t="str">
        <f t="shared" si="65"/>
        <v/>
      </c>
      <c r="AP32" s="63" t="str">
        <f t="shared" si="65"/>
        <v/>
      </c>
      <c r="AQ32" s="63" t="str">
        <f t="shared" si="65"/>
        <v/>
      </c>
      <c r="AR32" s="154">
        <f>COUNTA(M33:AQ33)</f>
        <v>0</v>
      </c>
      <c r="AS32" s="154">
        <f t="shared" ref="AS32" si="66">COUNTIF(M33:AQ33,"/")*$BG$9</f>
        <v>0</v>
      </c>
      <c r="AT32" s="156">
        <f t="shared" ref="AT32" si="67">AR32*AT$2</f>
        <v>0</v>
      </c>
      <c r="AU32" s="164"/>
      <c r="AV32" s="158"/>
      <c r="AW32" s="152">
        <f t="shared" ref="AW32" si="68">AS32+AT32</f>
        <v>0</v>
      </c>
      <c r="AX32" s="122">
        <f t="shared" ref="AX32:AZ32" si="69">AX30+AR32</f>
        <v>215</v>
      </c>
      <c r="AY32" s="123">
        <f t="shared" si="69"/>
        <v>74550</v>
      </c>
      <c r="AZ32" s="123">
        <f t="shared" si="69"/>
        <v>10750</v>
      </c>
      <c r="BA32" s="115">
        <f t="shared" ref="BA32" si="70">BA30+AW32</f>
        <v>85300</v>
      </c>
      <c r="BC32" s="93" t="s">
        <v>57</v>
      </c>
      <c r="BD32" s="15" t="s">
        <v>66</v>
      </c>
      <c r="BE32" s="94">
        <v>50</v>
      </c>
      <c r="BG32" s="95">
        <f ca="1">TODAY()</f>
        <v>46139</v>
      </c>
      <c r="BH32" s="86"/>
      <c r="BK32" s="25" t="s">
        <v>22</v>
      </c>
      <c r="BO32" s="36"/>
    </row>
    <row r="33" spans="1:67" ht="28" customHeight="1" thickBot="1" x14ac:dyDescent="0.25">
      <c r="A33" s="213"/>
      <c r="B33" s="68"/>
      <c r="C33" s="208" t="str">
        <f>IF(B33="","",DATEDIF(B33,$BG$32,"y"))</f>
        <v/>
      </c>
      <c r="D33" s="209"/>
      <c r="E33" s="210" t="s">
        <v>78</v>
      </c>
      <c r="F33" s="211"/>
      <c r="G33" s="211"/>
      <c r="H33" s="212"/>
      <c r="I33" s="212"/>
      <c r="J33" s="212"/>
      <c r="K33" s="212"/>
      <c r="L33" s="212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155"/>
      <c r="AS33" s="155"/>
      <c r="AT33" s="157"/>
      <c r="AU33" s="165"/>
      <c r="AV33" s="159"/>
      <c r="AW33" s="153"/>
      <c r="AX33" s="119"/>
      <c r="AY33" s="124"/>
      <c r="AZ33" s="124"/>
      <c r="BA33" s="116"/>
      <c r="BC33" s="93" t="s">
        <v>79</v>
      </c>
      <c r="BD33" s="15" t="s">
        <v>67</v>
      </c>
      <c r="BE33" s="94">
        <v>150</v>
      </c>
      <c r="BH33" s="86"/>
      <c r="BK33" s="25" t="s">
        <v>53</v>
      </c>
      <c r="BO33" s="36"/>
    </row>
    <row r="34" spans="1:67" ht="28" customHeight="1" x14ac:dyDescent="0.2">
      <c r="A34" s="133">
        <v>14</v>
      </c>
      <c r="B34" s="131"/>
      <c r="C34" s="207"/>
      <c r="D34" s="132"/>
      <c r="E34" s="3"/>
      <c r="F34" s="3"/>
      <c r="G34" s="3"/>
      <c r="H34" s="3"/>
      <c r="I34" s="3"/>
      <c r="J34" s="3"/>
      <c r="K34" s="3"/>
      <c r="L34" s="78" t="str">
        <f>IF(COUNTA(E34:K34)=0,"",COUNTA(E34:K34))</f>
        <v/>
      </c>
      <c r="M34" s="63" t="str">
        <f t="shared" ref="M34:AQ34" si="71">IF(M$7="","",IF( HLOOKUP(M$7,$E$7:$K$35,2*$A34,FALSE)="","","○"))</f>
        <v/>
      </c>
      <c r="N34" s="63" t="str">
        <f t="shared" si="71"/>
        <v/>
      </c>
      <c r="O34" s="63" t="str">
        <f t="shared" si="71"/>
        <v/>
      </c>
      <c r="P34" s="63" t="str">
        <f t="shared" si="71"/>
        <v/>
      </c>
      <c r="Q34" s="63" t="str">
        <f t="shared" si="71"/>
        <v/>
      </c>
      <c r="R34" s="63" t="str">
        <f t="shared" si="71"/>
        <v/>
      </c>
      <c r="S34" s="63" t="str">
        <f t="shared" si="71"/>
        <v/>
      </c>
      <c r="T34" s="73" t="str">
        <f t="shared" si="71"/>
        <v/>
      </c>
      <c r="U34" s="73" t="str">
        <f t="shared" si="71"/>
        <v/>
      </c>
      <c r="V34" s="73" t="str">
        <f t="shared" si="71"/>
        <v/>
      </c>
      <c r="W34" s="73" t="str">
        <f>IF(W$7="","",IF( HLOOKUP(W$7,$E$7:$K$35,2*$A34,FALSE)="","","○"))</f>
        <v/>
      </c>
      <c r="X34" s="73" t="str">
        <f t="shared" si="71"/>
        <v/>
      </c>
      <c r="Y34" s="73" t="str">
        <f t="shared" si="71"/>
        <v/>
      </c>
      <c r="Z34" s="73" t="str">
        <f t="shared" si="71"/>
        <v/>
      </c>
      <c r="AA34" s="63" t="str">
        <f t="shared" si="71"/>
        <v/>
      </c>
      <c r="AB34" s="63" t="str">
        <f t="shared" si="71"/>
        <v/>
      </c>
      <c r="AC34" s="63" t="str">
        <f t="shared" si="71"/>
        <v/>
      </c>
      <c r="AD34" s="63" t="str">
        <f t="shared" si="71"/>
        <v/>
      </c>
      <c r="AE34" s="63" t="str">
        <f t="shared" si="71"/>
        <v/>
      </c>
      <c r="AF34" s="63" t="str">
        <f t="shared" si="71"/>
        <v/>
      </c>
      <c r="AG34" s="63" t="str">
        <f t="shared" si="71"/>
        <v/>
      </c>
      <c r="AH34" s="73" t="str">
        <f t="shared" si="71"/>
        <v/>
      </c>
      <c r="AI34" s="73" t="str">
        <f t="shared" si="71"/>
        <v/>
      </c>
      <c r="AJ34" s="73" t="str">
        <f t="shared" si="71"/>
        <v/>
      </c>
      <c r="AK34" s="73" t="str">
        <f t="shared" si="71"/>
        <v/>
      </c>
      <c r="AL34" s="73" t="str">
        <f t="shared" si="71"/>
        <v/>
      </c>
      <c r="AM34" s="73" t="str">
        <f t="shared" si="71"/>
        <v/>
      </c>
      <c r="AN34" s="73" t="str">
        <f t="shared" si="71"/>
        <v/>
      </c>
      <c r="AO34" s="63" t="str">
        <f t="shared" si="71"/>
        <v/>
      </c>
      <c r="AP34" s="63" t="str">
        <f t="shared" si="71"/>
        <v/>
      </c>
      <c r="AQ34" s="63" t="str">
        <f t="shared" si="71"/>
        <v/>
      </c>
      <c r="AR34" s="154">
        <f>COUNTA(M35:AQ35)</f>
        <v>0</v>
      </c>
      <c r="AS34" s="154">
        <f t="shared" ref="AS34" si="72">COUNTIF(M35:AQ35,"/")*$BG$9</f>
        <v>0</v>
      </c>
      <c r="AT34" s="156">
        <f t="shared" ref="AT34" si="73">AR34*AT$2</f>
        <v>0</v>
      </c>
      <c r="AU34" s="164"/>
      <c r="AV34" s="158"/>
      <c r="AW34" s="152">
        <f t="shared" ref="AW34" si="74">AS34+AT34</f>
        <v>0</v>
      </c>
      <c r="AX34" s="122">
        <f t="shared" ref="AX34:AZ34" si="75">AX32+AR34</f>
        <v>215</v>
      </c>
      <c r="AY34" s="123">
        <f t="shared" si="75"/>
        <v>74550</v>
      </c>
      <c r="AZ34" s="123">
        <f t="shared" si="75"/>
        <v>10750</v>
      </c>
      <c r="BA34" s="115">
        <f t="shared" ref="BA34" si="76">BA32+AW34</f>
        <v>85300</v>
      </c>
      <c r="BC34" s="93" t="s">
        <v>80</v>
      </c>
      <c r="BD34" s="15" t="s">
        <v>68</v>
      </c>
      <c r="BE34" s="94">
        <v>250</v>
      </c>
      <c r="BH34" s="86"/>
      <c r="BK34" s="25"/>
      <c r="BO34" s="36"/>
    </row>
    <row r="35" spans="1:67" ht="28" customHeight="1" thickBot="1" x14ac:dyDescent="0.25">
      <c r="A35" s="134"/>
      <c r="B35" s="68"/>
      <c r="C35" s="208" t="str">
        <f>IF(B35="","",DATEDIF(B35,$BG$32,"y"))</f>
        <v/>
      </c>
      <c r="D35" s="209"/>
      <c r="E35" s="210" t="s">
        <v>78</v>
      </c>
      <c r="F35" s="211"/>
      <c r="G35" s="211"/>
      <c r="H35" s="212"/>
      <c r="I35" s="212"/>
      <c r="J35" s="212"/>
      <c r="K35" s="212"/>
      <c r="L35" s="212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155"/>
      <c r="AS35" s="155"/>
      <c r="AT35" s="157"/>
      <c r="AU35" s="165"/>
      <c r="AV35" s="159"/>
      <c r="AW35" s="153"/>
      <c r="AX35" s="119"/>
      <c r="AY35" s="124"/>
      <c r="AZ35" s="124"/>
      <c r="BA35" s="116"/>
      <c r="BC35" s="96" t="s">
        <v>81</v>
      </c>
      <c r="BD35" s="18" t="s">
        <v>69</v>
      </c>
      <c r="BE35" s="97">
        <v>350</v>
      </c>
      <c r="BF35" s="98"/>
      <c r="BG35" s="98"/>
      <c r="BH35" s="86"/>
      <c r="BK35" s="25"/>
      <c r="BO35" s="36"/>
    </row>
    <row r="36" spans="1:67" ht="28" customHeight="1" x14ac:dyDescent="0.2">
      <c r="A36" s="133">
        <v>15</v>
      </c>
      <c r="B36" s="131"/>
      <c r="C36" s="207"/>
      <c r="D36" s="132"/>
      <c r="E36" s="4"/>
      <c r="F36" s="4"/>
      <c r="G36" s="4"/>
      <c r="H36" s="4"/>
      <c r="I36" s="4"/>
      <c r="J36" s="4"/>
      <c r="K36" s="4"/>
      <c r="L36" s="79" t="str">
        <f>IF(COUNTA(E36:K36)=0,"",COUNTA(E36:K36))</f>
        <v/>
      </c>
      <c r="M36" s="63" t="str">
        <f>IF(M$7="","",IF( HLOOKUP(M$7,$E$7:$K$37,2*$A36,FALSE)="","","○"))</f>
        <v/>
      </c>
      <c r="N36" s="63" t="str">
        <f>IF(N$7="","",IF( HLOOKUP(N$7,$E$7:$K$37,2*$A36,FALSE)="","","○"))</f>
        <v/>
      </c>
      <c r="O36" s="63" t="str">
        <f>IF(O$7="","",IF( HLOOKUP(O$7,$E$7:$K$37,2*$A36,FALSE)="","","○"))</f>
        <v/>
      </c>
      <c r="P36" s="63" t="str">
        <f t="shared" ref="P36:AQ36" si="77">IF(P$7="","",IF( HLOOKUP(P$7,$E$7:$K$37,2*$A36,FALSE)="","","○"))</f>
        <v/>
      </c>
      <c r="Q36" s="63" t="str">
        <f t="shared" si="77"/>
        <v/>
      </c>
      <c r="R36" s="63" t="str">
        <f t="shared" si="77"/>
        <v/>
      </c>
      <c r="S36" s="63" t="str">
        <f t="shared" si="77"/>
        <v/>
      </c>
      <c r="T36" s="99" t="str">
        <f t="shared" si="77"/>
        <v/>
      </c>
      <c r="U36" s="99" t="str">
        <f t="shared" si="77"/>
        <v/>
      </c>
      <c r="V36" s="99" t="str">
        <f t="shared" si="77"/>
        <v/>
      </c>
      <c r="W36" s="99" t="str">
        <f t="shared" si="77"/>
        <v/>
      </c>
      <c r="X36" s="99" t="str">
        <f t="shared" si="77"/>
        <v/>
      </c>
      <c r="Y36" s="99" t="str">
        <f t="shared" si="77"/>
        <v/>
      </c>
      <c r="Z36" s="99" t="str">
        <f t="shared" si="77"/>
        <v/>
      </c>
      <c r="AA36" s="63" t="str">
        <f t="shared" si="77"/>
        <v/>
      </c>
      <c r="AB36" s="63" t="str">
        <f t="shared" si="77"/>
        <v/>
      </c>
      <c r="AC36" s="63" t="str">
        <f t="shared" si="77"/>
        <v/>
      </c>
      <c r="AD36" s="63" t="str">
        <f t="shared" si="77"/>
        <v/>
      </c>
      <c r="AE36" s="63" t="str">
        <f t="shared" si="77"/>
        <v/>
      </c>
      <c r="AF36" s="63" t="str">
        <f t="shared" si="77"/>
        <v/>
      </c>
      <c r="AG36" s="63" t="str">
        <f t="shared" si="77"/>
        <v/>
      </c>
      <c r="AH36" s="99" t="str">
        <f t="shared" si="77"/>
        <v/>
      </c>
      <c r="AI36" s="99" t="str">
        <f t="shared" si="77"/>
        <v/>
      </c>
      <c r="AJ36" s="99" t="str">
        <f t="shared" si="77"/>
        <v/>
      </c>
      <c r="AK36" s="99" t="str">
        <f t="shared" si="77"/>
        <v/>
      </c>
      <c r="AL36" s="99" t="str">
        <f t="shared" si="77"/>
        <v/>
      </c>
      <c r="AM36" s="99" t="str">
        <f t="shared" si="77"/>
        <v/>
      </c>
      <c r="AN36" s="99" t="str">
        <f t="shared" si="77"/>
        <v/>
      </c>
      <c r="AO36" s="63" t="str">
        <f t="shared" si="77"/>
        <v/>
      </c>
      <c r="AP36" s="63" t="str">
        <f t="shared" si="77"/>
        <v/>
      </c>
      <c r="AQ36" s="63" t="str">
        <f t="shared" si="77"/>
        <v/>
      </c>
      <c r="AR36" s="154">
        <f>COUNTA(M37:AQ37)</f>
        <v>0</v>
      </c>
      <c r="AS36" s="154">
        <f t="shared" ref="AS36" si="78">COUNTIF(M37:AQ37,"/")*$BG$9</f>
        <v>0</v>
      </c>
      <c r="AT36" s="156">
        <f t="shared" ref="AT36" si="79">AR36*AT$2</f>
        <v>0</v>
      </c>
      <c r="AU36" s="164"/>
      <c r="AV36" s="158"/>
      <c r="AW36" s="199">
        <f t="shared" ref="AW36" si="80">AS36+AT36</f>
        <v>0</v>
      </c>
      <c r="AX36" s="122">
        <f t="shared" ref="AX36:AZ36" si="81">AX34+AR36</f>
        <v>215</v>
      </c>
      <c r="AY36" s="123">
        <f t="shared" si="81"/>
        <v>74550</v>
      </c>
      <c r="AZ36" s="123">
        <f t="shared" si="81"/>
        <v>10750</v>
      </c>
      <c r="BA36" s="115">
        <f t="shared" ref="BA36" si="82">BA34+AW36</f>
        <v>85300</v>
      </c>
      <c r="BF36" s="98"/>
      <c r="BG36" s="98"/>
      <c r="BH36" s="86"/>
      <c r="BK36" s="25"/>
      <c r="BO36" s="36"/>
    </row>
    <row r="37" spans="1:67" ht="28" customHeight="1" thickBot="1" x14ac:dyDescent="0.25">
      <c r="A37" s="134"/>
      <c r="B37" s="68"/>
      <c r="C37" s="208" t="str">
        <f>IF(B37="","",DATEDIF(B37,$BG$32,"y"))</f>
        <v/>
      </c>
      <c r="D37" s="209"/>
      <c r="E37" s="210" t="s">
        <v>78</v>
      </c>
      <c r="F37" s="211"/>
      <c r="G37" s="211"/>
      <c r="H37" s="212"/>
      <c r="I37" s="212"/>
      <c r="J37" s="212"/>
      <c r="K37" s="212"/>
      <c r="L37" s="212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155"/>
      <c r="AS37" s="155"/>
      <c r="AT37" s="157"/>
      <c r="AU37" s="165"/>
      <c r="AV37" s="159"/>
      <c r="AW37" s="200"/>
      <c r="AX37" s="119"/>
      <c r="AY37" s="124"/>
      <c r="AZ37" s="124"/>
      <c r="BA37" s="116"/>
      <c r="BK37" s="25"/>
    </row>
    <row r="38" spans="1:67" ht="22.5" customHeight="1" x14ac:dyDescent="0.2">
      <c r="AX38" s="36"/>
      <c r="AY38" s="36"/>
      <c r="AZ38" s="36"/>
      <c r="BA38" s="36"/>
      <c r="BE38" s="86"/>
      <c r="BF38" s="86"/>
      <c r="BG38" s="86"/>
      <c r="BH38" s="86"/>
      <c r="BL38" s="36"/>
      <c r="BM38" s="36"/>
      <c r="BN38" s="36"/>
      <c r="BO38" s="36"/>
    </row>
    <row r="39" spans="1:67" ht="22.5" customHeight="1" x14ac:dyDescent="0.2">
      <c r="AX39" s="36"/>
      <c r="AY39" s="36"/>
      <c r="AZ39" s="36"/>
      <c r="BA39" s="36"/>
      <c r="BE39" s="86"/>
      <c r="BF39" s="86"/>
      <c r="BG39" s="86"/>
      <c r="BH39" s="86"/>
      <c r="BL39" s="36"/>
      <c r="BM39" s="36"/>
      <c r="BN39" s="36"/>
      <c r="BO39" s="36"/>
    </row>
    <row r="40" spans="1:67" ht="22.5" customHeight="1" x14ac:dyDescent="0.2">
      <c r="AX40" s="37"/>
      <c r="AY40" s="36"/>
      <c r="AZ40" s="36"/>
      <c r="BA40" s="36"/>
    </row>
    <row r="41" spans="1:67" ht="22.5" customHeight="1" x14ac:dyDescent="0.2">
      <c r="AX41" s="37"/>
      <c r="AY41" s="36"/>
      <c r="AZ41" s="36"/>
      <c r="BA41" s="36"/>
    </row>
    <row r="42" spans="1:67" ht="22.5" customHeight="1" x14ac:dyDescent="0.2">
      <c r="AX42" s="37"/>
      <c r="AY42" s="36"/>
      <c r="AZ42" s="36"/>
      <c r="BA42" s="36"/>
    </row>
    <row r="43" spans="1:67" ht="22.5" customHeight="1" x14ac:dyDescent="0.2">
      <c r="AX43" s="37"/>
      <c r="AY43" s="36"/>
      <c r="AZ43" s="36"/>
      <c r="BA43" s="36"/>
    </row>
    <row r="44" spans="1:67" ht="22.5" customHeight="1" x14ac:dyDescent="0.2">
      <c r="AX44" s="37"/>
      <c r="AY44" s="36"/>
      <c r="AZ44" s="36"/>
      <c r="BA44" s="36"/>
    </row>
    <row r="45" spans="1:67" ht="22.5" customHeight="1" x14ac:dyDescent="0.2">
      <c r="AX45" s="37"/>
      <c r="AY45" s="36"/>
      <c r="AZ45" s="36"/>
      <c r="BA45" s="36"/>
    </row>
    <row r="46" spans="1:67" ht="22.5" customHeight="1" x14ac:dyDescent="0.2">
      <c r="AX46" s="37"/>
      <c r="AY46" s="36"/>
      <c r="AZ46" s="36"/>
      <c r="BA46" s="36"/>
    </row>
    <row r="47" spans="1:67" ht="22.5" customHeight="1" x14ac:dyDescent="0.2">
      <c r="AX47" s="37"/>
      <c r="AY47" s="36"/>
      <c r="AZ47" s="36"/>
      <c r="BA47" s="36"/>
    </row>
    <row r="48" spans="1:67" ht="22.5" customHeight="1" x14ac:dyDescent="0.2">
      <c r="AX48" s="37"/>
      <c r="AY48" s="36"/>
      <c r="AZ48" s="36"/>
      <c r="BA48" s="36"/>
    </row>
    <row r="49" spans="50:53" ht="22.5" customHeight="1" x14ac:dyDescent="0.2">
      <c r="AX49" s="37"/>
      <c r="AY49" s="36"/>
      <c r="AZ49" s="36"/>
      <c r="BA49" s="36"/>
    </row>
    <row r="50" spans="50:53" ht="22.5" customHeight="1" x14ac:dyDescent="0.2">
      <c r="AX50" s="37"/>
      <c r="AY50" s="36"/>
      <c r="AZ50" s="36"/>
      <c r="BA50" s="36"/>
    </row>
    <row r="51" spans="50:53" ht="22.5" customHeight="1" x14ac:dyDescent="0.2">
      <c r="AX51" s="37"/>
      <c r="AY51" s="36"/>
      <c r="AZ51" s="36"/>
      <c r="BA51" s="36"/>
    </row>
    <row r="52" spans="50:53" ht="22.5" customHeight="1" x14ac:dyDescent="0.2">
      <c r="AX52" s="37"/>
      <c r="AY52" s="36"/>
      <c r="AZ52" s="36"/>
      <c r="BA52" s="36"/>
    </row>
    <row r="53" spans="50:53" ht="22.5" customHeight="1" x14ac:dyDescent="0.2">
      <c r="AX53" s="37"/>
      <c r="AY53" s="36"/>
      <c r="AZ53" s="36"/>
      <c r="BA53" s="36"/>
    </row>
    <row r="54" spans="50:53" ht="22.5" customHeight="1" x14ac:dyDescent="0.2">
      <c r="AX54" s="37"/>
      <c r="AY54" s="36"/>
      <c r="AZ54" s="36"/>
      <c r="BA54" s="36"/>
    </row>
    <row r="55" spans="50:53" ht="22.5" customHeight="1" x14ac:dyDescent="0.2">
      <c r="AX55" s="37"/>
      <c r="AY55" s="36"/>
      <c r="AZ55" s="36"/>
      <c r="BA55" s="36"/>
    </row>
    <row r="56" spans="50:53" ht="22.5" customHeight="1" x14ac:dyDescent="0.2">
      <c r="AX56" s="37"/>
      <c r="AY56" s="36"/>
      <c r="AZ56" s="36"/>
      <c r="BA56" s="36"/>
    </row>
    <row r="57" spans="50:53" ht="22.5" customHeight="1" x14ac:dyDescent="0.2">
      <c r="AX57" s="37"/>
      <c r="AY57" s="36"/>
      <c r="AZ57" s="36"/>
      <c r="BA57" s="36"/>
    </row>
    <row r="58" spans="50:53" ht="22.5" customHeight="1" x14ac:dyDescent="0.2">
      <c r="AX58" s="37"/>
      <c r="AY58" s="36"/>
      <c r="AZ58" s="36"/>
      <c r="BA58" s="36"/>
    </row>
    <row r="59" spans="50:53" ht="22.5" customHeight="1" x14ac:dyDescent="0.2">
      <c r="AX59" s="37"/>
      <c r="AY59" s="36"/>
      <c r="AZ59" s="36"/>
      <c r="BA59" s="36"/>
    </row>
    <row r="60" spans="50:53" ht="22.5" customHeight="1" x14ac:dyDescent="0.2">
      <c r="AX60" s="37"/>
      <c r="AY60" s="36"/>
      <c r="AZ60" s="36"/>
      <c r="BA60" s="36"/>
    </row>
    <row r="61" spans="50:53" ht="22.5" customHeight="1" x14ac:dyDescent="0.2">
      <c r="AX61" s="37"/>
      <c r="AY61" s="36"/>
      <c r="AZ61" s="36"/>
      <c r="BA61" s="36"/>
    </row>
    <row r="62" spans="50:53" ht="22.5" customHeight="1" x14ac:dyDescent="0.2">
      <c r="AX62" s="37"/>
      <c r="AY62" s="36"/>
      <c r="AZ62" s="36"/>
      <c r="BA62" s="36"/>
    </row>
    <row r="63" spans="50:53" ht="22.5" customHeight="1" x14ac:dyDescent="0.2">
      <c r="AX63" s="37"/>
      <c r="AY63" s="36"/>
      <c r="AZ63" s="36"/>
      <c r="BA63" s="36"/>
    </row>
    <row r="64" spans="50:53" ht="22.5" customHeight="1" x14ac:dyDescent="0.2">
      <c r="AX64" s="37"/>
      <c r="AY64" s="36"/>
      <c r="AZ64" s="36"/>
      <c r="BA64" s="36"/>
    </row>
    <row r="65" spans="50:53" ht="22.5" customHeight="1" x14ac:dyDescent="0.2">
      <c r="AX65" s="37"/>
      <c r="AY65" s="36"/>
      <c r="AZ65" s="36"/>
      <c r="BA65" s="36"/>
    </row>
    <row r="66" spans="50:53" ht="22.5" customHeight="1" x14ac:dyDescent="0.2">
      <c r="AX66" s="37"/>
      <c r="AY66" s="36"/>
      <c r="AZ66" s="36"/>
      <c r="BA66" s="36"/>
    </row>
    <row r="67" spans="50:53" ht="22.5" customHeight="1" x14ac:dyDescent="0.2">
      <c r="AX67" s="37"/>
      <c r="AY67" s="36"/>
      <c r="AZ67" s="36"/>
      <c r="BA67" s="36"/>
    </row>
    <row r="68" spans="50:53" ht="22.5" customHeight="1" x14ac:dyDescent="0.2">
      <c r="AX68" s="37"/>
      <c r="AY68" s="36"/>
      <c r="AZ68" s="36"/>
      <c r="BA68" s="36"/>
    </row>
    <row r="69" spans="50:53" ht="22.5" customHeight="1" x14ac:dyDescent="0.2">
      <c r="AX69" s="37"/>
      <c r="AY69" s="36"/>
      <c r="AZ69" s="36"/>
      <c r="BA69" s="36"/>
    </row>
    <row r="70" spans="50:53" ht="22.5" customHeight="1" x14ac:dyDescent="0.2">
      <c r="AX70" s="37"/>
      <c r="AY70" s="36"/>
      <c r="AZ70" s="36"/>
      <c r="BA70" s="36"/>
    </row>
    <row r="71" spans="50:53" ht="22.5" customHeight="1" x14ac:dyDescent="0.2">
      <c r="AX71" s="37"/>
      <c r="AY71" s="36"/>
      <c r="AZ71" s="36"/>
      <c r="BA71" s="36"/>
    </row>
    <row r="72" spans="50:53" ht="22.5" customHeight="1" x14ac:dyDescent="0.2">
      <c r="AX72" s="37"/>
      <c r="AY72" s="36"/>
      <c r="AZ72" s="36"/>
      <c r="BA72" s="36"/>
    </row>
    <row r="73" spans="50:53" ht="22.5" customHeight="1" x14ac:dyDescent="0.2">
      <c r="AX73" s="37"/>
      <c r="AY73" s="36"/>
      <c r="AZ73" s="36"/>
      <c r="BA73" s="36"/>
    </row>
    <row r="74" spans="50:53" ht="22.5" customHeight="1" x14ac:dyDescent="0.2">
      <c r="AX74" s="37"/>
      <c r="AY74" s="36"/>
      <c r="AZ74" s="36"/>
      <c r="BA74" s="36"/>
    </row>
    <row r="75" spans="50:53" ht="22.5" customHeight="1" x14ac:dyDescent="0.2">
      <c r="AX75" s="37"/>
      <c r="AY75" s="36"/>
      <c r="AZ75" s="36"/>
      <c r="BA75" s="36"/>
    </row>
    <row r="76" spans="50:53" ht="22.5" customHeight="1" x14ac:dyDescent="0.2">
      <c r="AX76" s="37"/>
      <c r="AY76" s="36"/>
      <c r="AZ76" s="36"/>
      <c r="BA76" s="36"/>
    </row>
    <row r="77" spans="50:53" ht="22.5" customHeight="1" x14ac:dyDescent="0.2">
      <c r="AX77" s="37"/>
      <c r="AY77" s="36"/>
      <c r="AZ77" s="36"/>
      <c r="BA77" s="36"/>
    </row>
    <row r="78" spans="50:53" ht="22.5" customHeight="1" x14ac:dyDescent="0.2">
      <c r="AX78" s="37"/>
      <c r="AY78" s="36"/>
      <c r="AZ78" s="36"/>
      <c r="BA78" s="36"/>
    </row>
    <row r="79" spans="50:53" ht="22.5" customHeight="1" x14ac:dyDescent="0.2">
      <c r="AX79" s="37"/>
      <c r="AY79" s="36"/>
      <c r="AZ79" s="36"/>
      <c r="BA79" s="36"/>
    </row>
    <row r="80" spans="50:53" ht="22.5" customHeight="1" x14ac:dyDescent="0.2">
      <c r="AX80" s="37"/>
      <c r="AY80" s="36"/>
      <c r="AZ80" s="36"/>
      <c r="BA80" s="36"/>
    </row>
    <row r="81" spans="50:53" ht="22.5" customHeight="1" x14ac:dyDescent="0.2">
      <c r="AX81" s="37"/>
      <c r="AY81" s="36"/>
      <c r="AZ81" s="36"/>
      <c r="BA81" s="36"/>
    </row>
    <row r="82" spans="50:53" ht="22.5" customHeight="1" x14ac:dyDescent="0.2">
      <c r="AX82" s="37"/>
      <c r="AY82" s="36"/>
      <c r="AZ82" s="36"/>
      <c r="BA82" s="36"/>
    </row>
    <row r="83" spans="50:53" ht="22.5" customHeight="1" x14ac:dyDescent="0.2">
      <c r="AX83" s="37"/>
      <c r="AY83" s="36"/>
      <c r="AZ83" s="36"/>
      <c r="BA83" s="36"/>
    </row>
    <row r="84" spans="50:53" ht="22.5" customHeight="1" x14ac:dyDescent="0.2">
      <c r="AX84" s="37"/>
      <c r="AY84" s="36"/>
      <c r="AZ84" s="36"/>
      <c r="BA84" s="36"/>
    </row>
    <row r="85" spans="50:53" ht="22.5" customHeight="1" x14ac:dyDescent="0.2">
      <c r="AX85" s="37"/>
      <c r="AY85" s="36"/>
      <c r="AZ85" s="36"/>
      <c r="BA85" s="36"/>
    </row>
    <row r="86" spans="50:53" ht="22.5" customHeight="1" x14ac:dyDescent="0.2">
      <c r="AX86" s="37"/>
      <c r="AY86" s="36"/>
      <c r="AZ86" s="36"/>
      <c r="BA86" s="36"/>
    </row>
    <row r="87" spans="50:53" ht="22.5" customHeight="1" x14ac:dyDescent="0.2">
      <c r="AX87" s="37"/>
      <c r="AY87" s="36"/>
      <c r="AZ87" s="36"/>
      <c r="BA87" s="36"/>
    </row>
    <row r="88" spans="50:53" ht="22.5" customHeight="1" x14ac:dyDescent="0.2">
      <c r="AX88" s="37"/>
      <c r="AY88" s="36"/>
      <c r="AZ88" s="36"/>
      <c r="BA88" s="36"/>
    </row>
    <row r="89" spans="50:53" ht="22.5" customHeight="1" x14ac:dyDescent="0.2">
      <c r="AX89" s="37"/>
      <c r="AY89" s="36"/>
      <c r="AZ89" s="36"/>
      <c r="BA89" s="36"/>
    </row>
    <row r="90" spans="50:53" ht="22.5" customHeight="1" x14ac:dyDescent="0.2">
      <c r="AX90" s="37"/>
      <c r="AY90" s="36"/>
      <c r="AZ90" s="36"/>
      <c r="BA90" s="36"/>
    </row>
    <row r="91" spans="50:53" ht="22.5" customHeight="1" x14ac:dyDescent="0.2">
      <c r="AX91" s="37"/>
      <c r="AY91" s="36"/>
      <c r="AZ91" s="36"/>
      <c r="BA91" s="36"/>
    </row>
    <row r="92" spans="50:53" ht="22.5" customHeight="1" x14ac:dyDescent="0.2">
      <c r="AX92" s="37"/>
      <c r="AY92" s="36"/>
      <c r="AZ92" s="36"/>
      <c r="BA92" s="36"/>
    </row>
    <row r="93" spans="50:53" ht="22.5" customHeight="1" x14ac:dyDescent="0.2">
      <c r="AX93" s="37"/>
      <c r="AY93" s="36"/>
      <c r="AZ93" s="36"/>
      <c r="BA93" s="36"/>
    </row>
    <row r="94" spans="50:53" ht="22.5" customHeight="1" x14ac:dyDescent="0.2">
      <c r="AX94" s="37"/>
      <c r="AY94" s="36"/>
      <c r="AZ94" s="36"/>
      <c r="BA94" s="36"/>
    </row>
    <row r="95" spans="50:53" ht="22.5" customHeight="1" x14ac:dyDescent="0.2">
      <c r="AX95" s="37"/>
      <c r="AY95" s="36"/>
      <c r="AZ95" s="36"/>
      <c r="BA95" s="36"/>
    </row>
    <row r="96" spans="50:53" ht="22.5" customHeight="1" x14ac:dyDescent="0.2">
      <c r="AX96" s="37"/>
      <c r="AY96" s="36"/>
      <c r="AZ96" s="36"/>
      <c r="BA96" s="36"/>
    </row>
    <row r="97" spans="50:53" ht="22.5" customHeight="1" x14ac:dyDescent="0.2">
      <c r="AX97" s="37"/>
      <c r="AY97" s="36"/>
      <c r="AZ97" s="36"/>
      <c r="BA97" s="36"/>
    </row>
    <row r="98" spans="50:53" ht="22.5" customHeight="1" x14ac:dyDescent="0.2">
      <c r="AX98" s="37"/>
      <c r="AY98" s="36"/>
      <c r="AZ98" s="36"/>
      <c r="BA98" s="36"/>
    </row>
    <row r="99" spans="50:53" ht="22.5" customHeight="1" x14ac:dyDescent="0.2">
      <c r="AX99" s="37"/>
      <c r="AY99" s="36"/>
      <c r="AZ99" s="36"/>
      <c r="BA99" s="36"/>
    </row>
    <row r="100" spans="50:53" ht="22.5" customHeight="1" x14ac:dyDescent="0.2">
      <c r="AX100" s="37"/>
      <c r="AY100" s="36"/>
      <c r="AZ100" s="36"/>
      <c r="BA100" s="36"/>
    </row>
    <row r="101" spans="50:53" ht="22.5" customHeight="1" x14ac:dyDescent="0.2">
      <c r="AX101" s="37"/>
      <c r="AY101" s="36"/>
      <c r="AZ101" s="36"/>
      <c r="BA101" s="36"/>
    </row>
    <row r="102" spans="50:53" ht="22.5" customHeight="1" x14ac:dyDescent="0.2">
      <c r="AX102" s="37"/>
      <c r="AY102" s="36"/>
      <c r="AZ102" s="36"/>
      <c r="BA102" s="36"/>
    </row>
    <row r="103" spans="50:53" ht="22.5" customHeight="1" x14ac:dyDescent="0.2">
      <c r="AX103" s="37"/>
      <c r="AY103" s="36"/>
      <c r="AZ103" s="36"/>
      <c r="BA103" s="36"/>
    </row>
    <row r="104" spans="50:53" ht="22.5" customHeight="1" x14ac:dyDescent="0.2">
      <c r="AX104" s="37"/>
      <c r="AY104" s="36"/>
      <c r="AZ104" s="36"/>
      <c r="BA104" s="36"/>
    </row>
    <row r="105" spans="50:53" ht="22.5" customHeight="1" x14ac:dyDescent="0.2">
      <c r="AX105" s="37"/>
      <c r="AY105" s="36"/>
      <c r="AZ105" s="36"/>
      <c r="BA105" s="36"/>
    </row>
    <row r="106" spans="50:53" ht="22.5" customHeight="1" x14ac:dyDescent="0.2">
      <c r="AX106" s="37"/>
      <c r="AY106" s="36"/>
      <c r="AZ106" s="36"/>
      <c r="BA106" s="36"/>
    </row>
    <row r="107" spans="50:53" ht="22.5" customHeight="1" x14ac:dyDescent="0.2">
      <c r="AX107" s="37"/>
      <c r="AY107" s="36"/>
      <c r="AZ107" s="36"/>
      <c r="BA107" s="36"/>
    </row>
    <row r="108" spans="50:53" ht="22.5" customHeight="1" x14ac:dyDescent="0.2">
      <c r="AX108" s="37"/>
      <c r="AY108" s="36"/>
      <c r="AZ108" s="36"/>
      <c r="BA108" s="36"/>
    </row>
    <row r="109" spans="50:53" ht="22.5" customHeight="1" x14ac:dyDescent="0.2">
      <c r="AX109" s="37"/>
      <c r="AY109" s="36"/>
      <c r="AZ109" s="36"/>
      <c r="BA109" s="36"/>
    </row>
    <row r="110" spans="50:53" ht="22.5" customHeight="1" x14ac:dyDescent="0.2">
      <c r="AX110" s="37"/>
      <c r="AY110" s="36"/>
      <c r="AZ110" s="36"/>
      <c r="BA110" s="36"/>
    </row>
    <row r="111" spans="50:53" ht="22.5" customHeight="1" x14ac:dyDescent="0.2">
      <c r="AX111" s="37"/>
      <c r="AY111" s="36"/>
      <c r="AZ111" s="36"/>
      <c r="BA111" s="36"/>
    </row>
    <row r="112" spans="50:53" ht="22.5" customHeight="1" x14ac:dyDescent="0.2">
      <c r="AX112" s="37"/>
      <c r="AY112" s="36"/>
      <c r="AZ112" s="36"/>
      <c r="BA112" s="36"/>
    </row>
    <row r="113" spans="50:53" ht="22.5" customHeight="1" x14ac:dyDescent="0.2">
      <c r="AX113" s="37"/>
      <c r="AY113" s="36"/>
      <c r="AZ113" s="36"/>
      <c r="BA113" s="36"/>
    </row>
    <row r="114" spans="50:53" ht="22.5" customHeight="1" x14ac:dyDescent="0.2">
      <c r="AX114" s="37"/>
      <c r="AY114" s="36"/>
      <c r="AZ114" s="36"/>
      <c r="BA114" s="36"/>
    </row>
    <row r="115" spans="50:53" ht="22.5" customHeight="1" x14ac:dyDescent="0.2">
      <c r="AX115" s="37"/>
      <c r="AY115" s="36"/>
      <c r="AZ115" s="36"/>
      <c r="BA115" s="36"/>
    </row>
    <row r="116" spans="50:53" ht="22.5" customHeight="1" x14ac:dyDescent="0.2">
      <c r="AX116" s="37"/>
      <c r="AY116" s="36"/>
      <c r="AZ116" s="36"/>
      <c r="BA116" s="36"/>
    </row>
    <row r="117" spans="50:53" ht="22.5" customHeight="1" x14ac:dyDescent="0.2">
      <c r="AX117" s="37"/>
      <c r="AY117" s="36"/>
      <c r="AZ117" s="36"/>
      <c r="BA117" s="36"/>
    </row>
    <row r="118" spans="50:53" ht="22.5" customHeight="1" x14ac:dyDescent="0.2">
      <c r="AX118" s="37"/>
      <c r="AY118" s="36"/>
      <c r="AZ118" s="36"/>
      <c r="BA118" s="36"/>
    </row>
    <row r="119" spans="50:53" ht="22.5" customHeight="1" x14ac:dyDescent="0.2">
      <c r="AX119" s="37"/>
      <c r="AY119" s="36"/>
      <c r="AZ119" s="36"/>
      <c r="BA119" s="36"/>
    </row>
    <row r="120" spans="50:53" ht="22.5" customHeight="1" x14ac:dyDescent="0.2">
      <c r="AX120" s="37"/>
      <c r="AY120" s="36"/>
      <c r="AZ120" s="36"/>
      <c r="BA120" s="36"/>
    </row>
    <row r="121" spans="50:53" ht="22.5" customHeight="1" x14ac:dyDescent="0.2">
      <c r="AX121" s="37"/>
      <c r="AY121" s="36"/>
      <c r="AZ121" s="36"/>
      <c r="BA121" s="36"/>
    </row>
    <row r="122" spans="50:53" ht="22.5" customHeight="1" x14ac:dyDescent="0.2">
      <c r="AX122" s="37"/>
      <c r="AY122" s="36"/>
      <c r="AZ122" s="36"/>
      <c r="BA122" s="36"/>
    </row>
    <row r="123" spans="50:53" ht="22.5" customHeight="1" x14ac:dyDescent="0.2">
      <c r="AX123" s="37"/>
      <c r="AY123" s="36"/>
      <c r="AZ123" s="36"/>
      <c r="BA123" s="36"/>
    </row>
    <row r="124" spans="50:53" ht="22.5" customHeight="1" x14ac:dyDescent="0.2">
      <c r="AX124" s="37"/>
      <c r="AY124" s="36"/>
      <c r="AZ124" s="36"/>
      <c r="BA124" s="36"/>
    </row>
    <row r="125" spans="50:53" ht="22.5" customHeight="1" x14ac:dyDescent="0.2">
      <c r="AX125" s="37"/>
      <c r="AY125" s="36"/>
      <c r="AZ125" s="36"/>
      <c r="BA125" s="36"/>
    </row>
    <row r="126" spans="50:53" ht="22.5" customHeight="1" x14ac:dyDescent="0.2">
      <c r="AX126" s="37"/>
      <c r="AY126" s="36"/>
      <c r="AZ126" s="36"/>
      <c r="BA126" s="36"/>
    </row>
    <row r="127" spans="50:53" ht="22.5" customHeight="1" x14ac:dyDescent="0.2">
      <c r="AX127" s="37"/>
      <c r="AY127" s="36"/>
      <c r="AZ127" s="36"/>
      <c r="BA127" s="36"/>
    </row>
    <row r="128" spans="50:53" ht="22.5" customHeight="1" x14ac:dyDescent="0.2">
      <c r="AX128" s="37"/>
      <c r="AY128" s="36"/>
      <c r="AZ128" s="36"/>
      <c r="BA128" s="36"/>
    </row>
    <row r="129" spans="50:53" ht="22.5" customHeight="1" x14ac:dyDescent="0.2">
      <c r="AX129" s="37"/>
      <c r="AY129" s="36"/>
      <c r="AZ129" s="36"/>
      <c r="BA129" s="36"/>
    </row>
    <row r="130" spans="50:53" ht="22.5" customHeight="1" x14ac:dyDescent="0.2">
      <c r="AX130" s="37"/>
      <c r="AY130" s="36"/>
      <c r="AZ130" s="36"/>
      <c r="BA130" s="36"/>
    </row>
    <row r="131" spans="50:53" ht="22.5" customHeight="1" x14ac:dyDescent="0.2">
      <c r="AX131" s="37"/>
      <c r="AY131" s="36"/>
      <c r="AZ131" s="36"/>
      <c r="BA131" s="36"/>
    </row>
    <row r="132" spans="50:53" ht="22.5" customHeight="1" x14ac:dyDescent="0.2">
      <c r="AX132" s="37"/>
      <c r="AY132" s="36"/>
      <c r="AZ132" s="36"/>
      <c r="BA132" s="36"/>
    </row>
    <row r="133" spans="50:53" ht="22.5" customHeight="1" x14ac:dyDescent="0.2">
      <c r="AX133" s="37"/>
      <c r="AY133" s="36"/>
      <c r="AZ133" s="36"/>
      <c r="BA133" s="36"/>
    </row>
    <row r="134" spans="50:53" ht="22.5" customHeight="1" x14ac:dyDescent="0.2">
      <c r="AX134" s="37"/>
      <c r="AY134" s="36"/>
      <c r="AZ134" s="36"/>
      <c r="BA134" s="36"/>
    </row>
    <row r="135" spans="50:53" ht="22.5" customHeight="1" x14ac:dyDescent="0.2">
      <c r="AX135" s="37"/>
      <c r="AY135" s="36"/>
      <c r="AZ135" s="36"/>
      <c r="BA135" s="36"/>
    </row>
    <row r="136" spans="50:53" ht="22.5" customHeight="1" x14ac:dyDescent="0.2">
      <c r="AX136" s="37"/>
      <c r="AY136" s="36"/>
      <c r="AZ136" s="36"/>
      <c r="BA136" s="36"/>
    </row>
    <row r="137" spans="50:53" ht="22.5" customHeight="1" x14ac:dyDescent="0.2">
      <c r="AX137" s="37"/>
      <c r="AY137" s="36"/>
      <c r="AZ137" s="36"/>
      <c r="BA137" s="36"/>
    </row>
    <row r="138" spans="50:53" ht="22.5" customHeight="1" x14ac:dyDescent="0.2">
      <c r="AX138" s="37"/>
      <c r="AY138" s="36"/>
      <c r="AZ138" s="36"/>
      <c r="BA138" s="36"/>
    </row>
    <row r="139" spans="50:53" ht="22.5" customHeight="1" x14ac:dyDescent="0.2">
      <c r="AX139" s="37"/>
      <c r="AY139" s="36"/>
      <c r="AZ139" s="36"/>
      <c r="BA139" s="36"/>
    </row>
    <row r="140" spans="50:53" ht="22.5" customHeight="1" x14ac:dyDescent="0.2">
      <c r="AX140" s="37"/>
      <c r="AY140" s="36"/>
      <c r="AZ140" s="36"/>
      <c r="BA140" s="36"/>
    </row>
    <row r="141" spans="50:53" ht="22.5" customHeight="1" x14ac:dyDescent="0.2">
      <c r="AX141" s="37"/>
      <c r="AY141" s="36"/>
      <c r="AZ141" s="36"/>
      <c r="BA141" s="36"/>
    </row>
    <row r="142" spans="50:53" ht="22.5" customHeight="1" x14ac:dyDescent="0.2">
      <c r="AX142" s="37"/>
      <c r="AY142" s="36"/>
      <c r="AZ142" s="36"/>
      <c r="BA142" s="36"/>
    </row>
    <row r="143" spans="50:53" ht="22.5" customHeight="1" x14ac:dyDescent="0.2">
      <c r="AX143" s="37"/>
      <c r="AY143" s="36"/>
      <c r="AZ143" s="36"/>
      <c r="BA143" s="36"/>
    </row>
    <row r="144" spans="50:53" ht="22.5" customHeight="1" x14ac:dyDescent="0.2">
      <c r="AX144" s="37"/>
      <c r="AY144" s="36"/>
      <c r="AZ144" s="36"/>
      <c r="BA144" s="36"/>
    </row>
    <row r="145" spans="50:53" ht="22.5" customHeight="1" x14ac:dyDescent="0.2">
      <c r="AX145" s="37"/>
      <c r="AY145" s="36"/>
      <c r="AZ145" s="36"/>
      <c r="BA145" s="36"/>
    </row>
    <row r="146" spans="50:53" ht="22.5" customHeight="1" x14ac:dyDescent="0.2">
      <c r="AX146" s="37"/>
      <c r="AY146" s="36"/>
      <c r="AZ146" s="36"/>
      <c r="BA146" s="36"/>
    </row>
    <row r="147" spans="50:53" ht="22.5" customHeight="1" x14ac:dyDescent="0.2">
      <c r="AX147" s="37"/>
      <c r="AY147" s="36"/>
      <c r="AZ147" s="36"/>
      <c r="BA147" s="36"/>
    </row>
    <row r="148" spans="50:53" ht="22.5" customHeight="1" x14ac:dyDescent="0.2">
      <c r="AX148" s="37"/>
      <c r="AY148" s="36"/>
      <c r="AZ148" s="36"/>
      <c r="BA148" s="36"/>
    </row>
    <row r="149" spans="50:53" ht="22.5" customHeight="1" x14ac:dyDescent="0.2">
      <c r="AX149" s="37"/>
      <c r="AY149" s="36"/>
      <c r="AZ149" s="36"/>
      <c r="BA149" s="36"/>
    </row>
    <row r="150" spans="50:53" ht="22.5" customHeight="1" x14ac:dyDescent="0.2">
      <c r="AX150" s="37"/>
      <c r="AY150" s="36"/>
      <c r="AZ150" s="36"/>
      <c r="BA150" s="36"/>
    </row>
    <row r="151" spans="50:53" ht="22.5" customHeight="1" x14ac:dyDescent="0.2">
      <c r="AX151" s="37"/>
      <c r="AY151" s="36"/>
      <c r="AZ151" s="36"/>
      <c r="BA151" s="36"/>
    </row>
    <row r="152" spans="50:53" ht="22.5" customHeight="1" x14ac:dyDescent="0.2">
      <c r="AX152" s="37"/>
      <c r="AY152" s="36"/>
      <c r="AZ152" s="36"/>
      <c r="BA152" s="36"/>
    </row>
    <row r="153" spans="50:53" ht="22.5" customHeight="1" x14ac:dyDescent="0.2">
      <c r="AX153" s="37"/>
      <c r="AY153" s="36"/>
      <c r="AZ153" s="36"/>
      <c r="BA153" s="36"/>
    </row>
    <row r="154" spans="50:53" ht="22.5" customHeight="1" x14ac:dyDescent="0.2">
      <c r="AX154" s="37"/>
      <c r="AY154" s="36"/>
      <c r="AZ154" s="36"/>
      <c r="BA154" s="36"/>
    </row>
    <row r="155" spans="50:53" ht="22.5" customHeight="1" x14ac:dyDescent="0.2">
      <c r="AX155" s="37"/>
      <c r="AY155" s="36"/>
      <c r="AZ155" s="36"/>
      <c r="BA155" s="36"/>
    </row>
    <row r="156" spans="50:53" ht="22.5" customHeight="1" x14ac:dyDescent="0.2">
      <c r="AX156" s="37"/>
      <c r="AY156" s="36"/>
      <c r="AZ156" s="36"/>
      <c r="BA156" s="36"/>
    </row>
    <row r="157" spans="50:53" ht="22.5" customHeight="1" x14ac:dyDescent="0.2">
      <c r="AX157" s="37"/>
      <c r="AY157" s="36"/>
      <c r="AZ157" s="36"/>
      <c r="BA157" s="36"/>
    </row>
    <row r="158" spans="50:53" ht="22.5" customHeight="1" x14ac:dyDescent="0.2">
      <c r="AX158" s="37"/>
      <c r="AY158" s="36"/>
      <c r="AZ158" s="36"/>
      <c r="BA158" s="36"/>
    </row>
    <row r="159" spans="50:53" ht="22.5" customHeight="1" x14ac:dyDescent="0.2">
      <c r="AX159" s="37"/>
      <c r="AY159" s="36"/>
      <c r="AZ159" s="36"/>
      <c r="BA159" s="36"/>
    </row>
    <row r="160" spans="50:53" ht="22.5" customHeight="1" x14ac:dyDescent="0.2">
      <c r="AX160" s="37"/>
      <c r="AY160" s="36"/>
      <c r="AZ160" s="36"/>
      <c r="BA160" s="36"/>
    </row>
    <row r="161" spans="50:53" ht="22.5" customHeight="1" x14ac:dyDescent="0.2">
      <c r="AX161" s="37"/>
      <c r="AY161" s="36"/>
      <c r="AZ161" s="36"/>
      <c r="BA161" s="36"/>
    </row>
    <row r="162" spans="50:53" ht="22.5" customHeight="1" x14ac:dyDescent="0.2">
      <c r="AX162" s="37"/>
      <c r="AY162" s="36"/>
      <c r="AZ162" s="36"/>
      <c r="BA162" s="36"/>
    </row>
    <row r="163" spans="50:53" ht="22.5" customHeight="1" x14ac:dyDescent="0.2">
      <c r="AX163" s="37"/>
      <c r="AY163" s="36"/>
      <c r="AZ163" s="36"/>
      <c r="BA163" s="36"/>
    </row>
    <row r="164" spans="50:53" ht="22.5" customHeight="1" x14ac:dyDescent="0.2">
      <c r="AX164" s="37"/>
      <c r="AY164" s="36"/>
      <c r="AZ164" s="36"/>
      <c r="BA164" s="36"/>
    </row>
    <row r="165" spans="50:53" ht="22.5" customHeight="1" x14ac:dyDescent="0.2">
      <c r="AX165" s="37"/>
      <c r="AY165" s="36"/>
      <c r="AZ165" s="36"/>
      <c r="BA165" s="36"/>
    </row>
    <row r="166" spans="50:53" ht="22.5" customHeight="1" x14ac:dyDescent="0.2">
      <c r="AX166" s="37"/>
      <c r="AY166" s="36"/>
      <c r="AZ166" s="36"/>
      <c r="BA166" s="36"/>
    </row>
    <row r="167" spans="50:53" ht="22.5" customHeight="1" x14ac:dyDescent="0.2">
      <c r="AX167" s="37"/>
      <c r="AY167" s="36"/>
      <c r="AZ167" s="36"/>
      <c r="BA167" s="36"/>
    </row>
    <row r="168" spans="50:53" ht="22.5" customHeight="1" x14ac:dyDescent="0.2">
      <c r="AX168" s="37"/>
      <c r="AY168" s="36"/>
      <c r="AZ168" s="36"/>
      <c r="BA168" s="36"/>
    </row>
    <row r="169" spans="50:53" ht="22.5" customHeight="1" x14ac:dyDescent="0.2">
      <c r="AX169" s="37"/>
      <c r="AY169" s="36"/>
      <c r="AZ169" s="36"/>
      <c r="BA169" s="36"/>
    </row>
    <row r="170" spans="50:53" ht="22.5" customHeight="1" x14ac:dyDescent="0.2">
      <c r="AX170" s="37"/>
      <c r="AY170" s="36"/>
      <c r="AZ170" s="36"/>
      <c r="BA170" s="36"/>
    </row>
    <row r="171" spans="50:53" ht="22.5" customHeight="1" x14ac:dyDescent="0.2">
      <c r="AX171" s="37"/>
      <c r="AY171" s="36"/>
      <c r="AZ171" s="36"/>
      <c r="BA171" s="36"/>
    </row>
    <row r="172" spans="50:53" ht="22.5" customHeight="1" x14ac:dyDescent="0.2">
      <c r="AX172" s="37"/>
      <c r="AY172" s="36"/>
      <c r="AZ172" s="36"/>
      <c r="BA172" s="36"/>
    </row>
    <row r="173" spans="50:53" ht="22.5" customHeight="1" x14ac:dyDescent="0.2">
      <c r="AX173" s="37"/>
      <c r="AY173" s="36"/>
      <c r="AZ173" s="36"/>
      <c r="BA173" s="36"/>
    </row>
    <row r="174" spans="50:53" ht="22.5" customHeight="1" x14ac:dyDescent="0.2">
      <c r="AX174" s="37"/>
      <c r="AY174" s="36"/>
      <c r="AZ174" s="36"/>
      <c r="BA174" s="36"/>
    </row>
    <row r="175" spans="50:53" ht="22.5" customHeight="1" x14ac:dyDescent="0.2">
      <c r="AX175" s="37"/>
      <c r="AY175" s="36"/>
      <c r="AZ175" s="36"/>
      <c r="BA175" s="36"/>
    </row>
    <row r="176" spans="50:53" ht="22.5" customHeight="1" x14ac:dyDescent="0.2">
      <c r="AX176" s="37"/>
      <c r="AY176" s="36"/>
      <c r="AZ176" s="36"/>
      <c r="BA176" s="36"/>
    </row>
    <row r="177" spans="50:53" ht="22.5" customHeight="1" x14ac:dyDescent="0.2">
      <c r="AX177" s="37"/>
      <c r="AY177" s="36"/>
      <c r="AZ177" s="36"/>
      <c r="BA177" s="36"/>
    </row>
    <row r="178" spans="50:53" ht="22.5" customHeight="1" x14ac:dyDescent="0.2">
      <c r="AX178" s="37"/>
      <c r="AY178" s="36"/>
      <c r="AZ178" s="36"/>
      <c r="BA178" s="36"/>
    </row>
    <row r="179" spans="50:53" ht="22.5" customHeight="1" x14ac:dyDescent="0.2">
      <c r="AX179" s="37"/>
      <c r="AY179" s="36"/>
      <c r="AZ179" s="36"/>
      <c r="BA179" s="36"/>
    </row>
    <row r="180" spans="50:53" ht="22.5" customHeight="1" x14ac:dyDescent="0.2">
      <c r="AX180" s="37"/>
      <c r="AY180" s="36"/>
      <c r="AZ180" s="36"/>
      <c r="BA180" s="36"/>
    </row>
    <row r="181" spans="50:53" ht="22.5" customHeight="1" x14ac:dyDescent="0.2">
      <c r="AX181" s="37"/>
      <c r="AY181" s="36"/>
      <c r="AZ181" s="36"/>
      <c r="BA181" s="36"/>
    </row>
    <row r="182" spans="50:53" ht="22.5" customHeight="1" x14ac:dyDescent="0.2">
      <c r="AX182" s="37"/>
      <c r="AY182" s="36"/>
      <c r="AZ182" s="36"/>
      <c r="BA182" s="36"/>
    </row>
    <row r="183" spans="50:53" ht="22.5" customHeight="1" x14ac:dyDescent="0.2">
      <c r="AX183" s="37"/>
      <c r="AY183" s="36"/>
      <c r="AZ183" s="36"/>
      <c r="BA183" s="36"/>
    </row>
    <row r="184" spans="50:53" ht="22.5" customHeight="1" x14ac:dyDescent="0.2">
      <c r="AX184" s="37"/>
      <c r="AY184" s="36"/>
      <c r="AZ184" s="36"/>
      <c r="BA184" s="36"/>
    </row>
    <row r="185" spans="50:53" ht="22.5" customHeight="1" x14ac:dyDescent="0.2">
      <c r="AX185" s="37"/>
      <c r="AY185" s="36"/>
      <c r="AZ185" s="36"/>
      <c r="BA185" s="36"/>
    </row>
    <row r="186" spans="50:53" ht="22.5" customHeight="1" x14ac:dyDescent="0.2">
      <c r="AX186" s="37"/>
      <c r="AY186" s="36"/>
      <c r="AZ186" s="36"/>
      <c r="BA186" s="36"/>
    </row>
    <row r="187" spans="50:53" ht="22.5" customHeight="1" x14ac:dyDescent="0.2">
      <c r="AX187" s="37"/>
      <c r="AY187" s="36"/>
      <c r="AZ187" s="36"/>
      <c r="BA187" s="36"/>
    </row>
    <row r="188" spans="50:53" ht="22.5" customHeight="1" x14ac:dyDescent="0.2">
      <c r="AX188" s="37"/>
      <c r="AY188" s="36"/>
      <c r="AZ188" s="36"/>
      <c r="BA188" s="36"/>
    </row>
    <row r="189" spans="50:53" ht="22.5" customHeight="1" x14ac:dyDescent="0.2">
      <c r="AX189" s="37"/>
      <c r="AY189" s="36"/>
      <c r="AZ189" s="36"/>
      <c r="BA189" s="36"/>
    </row>
    <row r="190" spans="50:53" ht="22.5" customHeight="1" x14ac:dyDescent="0.2">
      <c r="AX190" s="37"/>
      <c r="AY190" s="36"/>
      <c r="AZ190" s="36"/>
      <c r="BA190" s="36"/>
    </row>
    <row r="191" spans="50:53" ht="22.5" customHeight="1" x14ac:dyDescent="0.2">
      <c r="AX191" s="37"/>
      <c r="AY191" s="36"/>
      <c r="AZ191" s="36"/>
      <c r="BA191" s="36"/>
    </row>
    <row r="192" spans="50:53" ht="22.5" customHeight="1" x14ac:dyDescent="0.2">
      <c r="AX192" s="37"/>
      <c r="AY192" s="36"/>
      <c r="AZ192" s="36"/>
      <c r="BA192" s="36"/>
    </row>
    <row r="193" spans="50:53" ht="22.5" customHeight="1" x14ac:dyDescent="0.2">
      <c r="AX193" s="37"/>
      <c r="AY193" s="36"/>
      <c r="AZ193" s="36"/>
      <c r="BA193" s="36"/>
    </row>
    <row r="194" spans="50:53" ht="22.5" customHeight="1" x14ac:dyDescent="0.2">
      <c r="AX194" s="37"/>
      <c r="AY194" s="36"/>
      <c r="AZ194" s="36"/>
      <c r="BA194" s="36"/>
    </row>
    <row r="195" spans="50:53" ht="22.5" customHeight="1" x14ac:dyDescent="0.2">
      <c r="AX195" s="37"/>
      <c r="AY195" s="36"/>
      <c r="AZ195" s="36"/>
      <c r="BA195" s="36"/>
    </row>
    <row r="196" spans="50:53" ht="22.5" customHeight="1" x14ac:dyDescent="0.2">
      <c r="AX196" s="37"/>
      <c r="AY196" s="36"/>
      <c r="AZ196" s="36"/>
      <c r="BA196" s="36"/>
    </row>
    <row r="197" spans="50:53" ht="22.5" customHeight="1" x14ac:dyDescent="0.2">
      <c r="AX197" s="37"/>
      <c r="AY197" s="36"/>
      <c r="AZ197" s="36"/>
      <c r="BA197" s="36"/>
    </row>
    <row r="198" spans="50:53" ht="22.5" customHeight="1" x14ac:dyDescent="0.2">
      <c r="AX198" s="37"/>
      <c r="AY198" s="36"/>
      <c r="AZ198" s="36"/>
      <c r="BA198" s="36"/>
    </row>
    <row r="199" spans="50:53" ht="22.5" customHeight="1" x14ac:dyDescent="0.2">
      <c r="AX199" s="37"/>
      <c r="AY199" s="36"/>
      <c r="AZ199" s="36"/>
      <c r="BA199" s="36"/>
    </row>
    <row r="200" spans="50:53" ht="22.5" customHeight="1" x14ac:dyDescent="0.2">
      <c r="AX200" s="37"/>
      <c r="AY200" s="36"/>
      <c r="AZ200" s="36"/>
      <c r="BA200" s="36"/>
    </row>
    <row r="201" spans="50:53" ht="22.5" customHeight="1" x14ac:dyDescent="0.2">
      <c r="AX201" s="37"/>
      <c r="AY201" s="36"/>
      <c r="AZ201" s="36"/>
      <c r="BA201" s="36"/>
    </row>
    <row r="202" spans="50:53" ht="22.5" customHeight="1" x14ac:dyDescent="0.2">
      <c r="AX202" s="37"/>
      <c r="AY202" s="36"/>
      <c r="AZ202" s="36"/>
      <c r="BA202" s="36"/>
    </row>
    <row r="203" spans="50:53" ht="22.5" customHeight="1" x14ac:dyDescent="0.2">
      <c r="AX203" s="37"/>
      <c r="AY203" s="36"/>
      <c r="AZ203" s="36"/>
      <c r="BA203" s="36"/>
    </row>
    <row r="204" spans="50:53" ht="22.5" customHeight="1" x14ac:dyDescent="0.2">
      <c r="AX204" s="37"/>
      <c r="AY204" s="36"/>
      <c r="AZ204" s="36"/>
      <c r="BA204" s="36"/>
    </row>
    <row r="205" spans="50:53" ht="22.5" customHeight="1" x14ac:dyDescent="0.2">
      <c r="AX205" s="37"/>
      <c r="AY205" s="36"/>
      <c r="AZ205" s="36"/>
      <c r="BA205" s="36"/>
    </row>
    <row r="206" spans="50:53" ht="22.5" customHeight="1" x14ac:dyDescent="0.2">
      <c r="AX206" s="37"/>
      <c r="AY206" s="36"/>
      <c r="AZ206" s="36"/>
      <c r="BA206" s="36"/>
    </row>
    <row r="207" spans="50:53" ht="22.5" customHeight="1" x14ac:dyDescent="0.2">
      <c r="AX207" s="37"/>
      <c r="AY207" s="36"/>
      <c r="AZ207" s="36"/>
      <c r="BA207" s="36"/>
    </row>
    <row r="208" spans="50:53" ht="22.5" customHeight="1" x14ac:dyDescent="0.2">
      <c r="AX208" s="37"/>
      <c r="AY208" s="36"/>
      <c r="AZ208" s="36"/>
      <c r="BA208" s="36"/>
    </row>
    <row r="209" spans="50:53" ht="22.5" customHeight="1" x14ac:dyDescent="0.2">
      <c r="AX209" s="37"/>
      <c r="AY209" s="36"/>
      <c r="AZ209" s="36"/>
      <c r="BA209" s="36"/>
    </row>
    <row r="210" spans="50:53" ht="22.5" customHeight="1" x14ac:dyDescent="0.2">
      <c r="AX210" s="37"/>
      <c r="AY210" s="36"/>
      <c r="AZ210" s="36"/>
      <c r="BA210" s="36"/>
    </row>
    <row r="211" spans="50:53" ht="22.5" customHeight="1" x14ac:dyDescent="0.2">
      <c r="AX211" s="37"/>
      <c r="AY211" s="36"/>
      <c r="AZ211" s="36"/>
      <c r="BA211" s="36"/>
    </row>
    <row r="212" spans="50:53" ht="22.5" customHeight="1" x14ac:dyDescent="0.2">
      <c r="AX212" s="37"/>
      <c r="AY212" s="36"/>
      <c r="AZ212" s="36"/>
      <c r="BA212" s="36"/>
    </row>
    <row r="213" spans="50:53" ht="22.5" customHeight="1" x14ac:dyDescent="0.2">
      <c r="AX213" s="37"/>
      <c r="AY213" s="36"/>
      <c r="AZ213" s="36"/>
      <c r="BA213" s="36"/>
    </row>
    <row r="214" spans="50:53" ht="22.5" customHeight="1" x14ac:dyDescent="0.2">
      <c r="AX214" s="37"/>
      <c r="AY214" s="36"/>
      <c r="AZ214" s="36"/>
      <c r="BA214" s="36"/>
    </row>
    <row r="215" spans="50:53" ht="22.5" customHeight="1" x14ac:dyDescent="0.2">
      <c r="AX215" s="37"/>
      <c r="AY215" s="36"/>
      <c r="AZ215" s="36"/>
      <c r="BA215" s="36"/>
    </row>
    <row r="216" spans="50:53" ht="22.5" customHeight="1" x14ac:dyDescent="0.2">
      <c r="AX216" s="37"/>
      <c r="AY216" s="36"/>
      <c r="AZ216" s="36"/>
      <c r="BA216" s="36"/>
    </row>
    <row r="217" spans="50:53" ht="22.5" customHeight="1" x14ac:dyDescent="0.2">
      <c r="AX217" s="37"/>
      <c r="AY217" s="36"/>
      <c r="AZ217" s="36"/>
      <c r="BA217" s="36"/>
    </row>
    <row r="218" spans="50:53" ht="22.5" customHeight="1" x14ac:dyDescent="0.2">
      <c r="AX218" s="37"/>
      <c r="AY218" s="36"/>
      <c r="AZ218" s="36"/>
      <c r="BA218" s="36"/>
    </row>
    <row r="219" spans="50:53" ht="22.5" customHeight="1" x14ac:dyDescent="0.2">
      <c r="AX219" s="37"/>
      <c r="AY219" s="36"/>
      <c r="AZ219" s="36"/>
      <c r="BA219" s="36"/>
    </row>
  </sheetData>
  <sheetProtection formatCells="0" formatRows="0" insertRows="0" deleteRows="0"/>
  <mergeCells count="255">
    <mergeCell ref="AX36:AX37"/>
    <mergeCell ref="AY36:AY37"/>
    <mergeCell ref="AZ36:AZ37"/>
    <mergeCell ref="BA36:BA37"/>
    <mergeCell ref="AU36:AU37"/>
    <mergeCell ref="AV36:AV37"/>
    <mergeCell ref="AW36:AW37"/>
    <mergeCell ref="A36:A37"/>
    <mergeCell ref="AR36:AR37"/>
    <mergeCell ref="AS36:AS37"/>
    <mergeCell ref="AT36:AT37"/>
    <mergeCell ref="B36:D36"/>
    <mergeCell ref="C37:D37"/>
    <mergeCell ref="E37:G37"/>
    <mergeCell ref="H37:L37"/>
    <mergeCell ref="BA32:BA33"/>
    <mergeCell ref="AU34:AU35"/>
    <mergeCell ref="AV34:AV35"/>
    <mergeCell ref="AW34:AW35"/>
    <mergeCell ref="A34:A35"/>
    <mergeCell ref="AR34:AR35"/>
    <mergeCell ref="AS34:AS35"/>
    <mergeCell ref="AT34:AT35"/>
    <mergeCell ref="B34:D34"/>
    <mergeCell ref="C35:D35"/>
    <mergeCell ref="E35:G35"/>
    <mergeCell ref="H35:L35"/>
    <mergeCell ref="AX34:AX35"/>
    <mergeCell ref="AY34:AY35"/>
    <mergeCell ref="AZ34:AZ35"/>
    <mergeCell ref="BA34:BA35"/>
    <mergeCell ref="AU32:AU33"/>
    <mergeCell ref="AV32:AV33"/>
    <mergeCell ref="AW32:AW33"/>
    <mergeCell ref="A32:A33"/>
    <mergeCell ref="AR32:AR33"/>
    <mergeCell ref="AS32:AS33"/>
    <mergeCell ref="AT32:AT33"/>
    <mergeCell ref="B32:D32"/>
    <mergeCell ref="C33:D33"/>
    <mergeCell ref="E33:G33"/>
    <mergeCell ref="H33:L33"/>
    <mergeCell ref="AX28:AX29"/>
    <mergeCell ref="AY28:AY29"/>
    <mergeCell ref="AZ28:AZ29"/>
    <mergeCell ref="C29:D29"/>
    <mergeCell ref="E29:G29"/>
    <mergeCell ref="H29:L29"/>
    <mergeCell ref="AX32:AX33"/>
    <mergeCell ref="AY32:AY33"/>
    <mergeCell ref="AZ32:AZ33"/>
    <mergeCell ref="BA28:BA29"/>
    <mergeCell ref="AU30:AU31"/>
    <mergeCell ref="AV30:AV31"/>
    <mergeCell ref="AW30:AW31"/>
    <mergeCell ref="A30:A31"/>
    <mergeCell ref="AR30:AR31"/>
    <mergeCell ref="AS30:AS31"/>
    <mergeCell ref="AT30:AT31"/>
    <mergeCell ref="B30:D30"/>
    <mergeCell ref="C31:D31"/>
    <mergeCell ref="E31:G31"/>
    <mergeCell ref="H31:L31"/>
    <mergeCell ref="AX30:AX31"/>
    <mergeCell ref="AY30:AY31"/>
    <mergeCell ref="AZ30:AZ31"/>
    <mergeCell ref="BA30:BA31"/>
    <mergeCell ref="AU28:AU29"/>
    <mergeCell ref="AV28:AV29"/>
    <mergeCell ref="AW28:AW29"/>
    <mergeCell ref="A28:A29"/>
    <mergeCell ref="AR28:AR29"/>
    <mergeCell ref="AS28:AS29"/>
    <mergeCell ref="AT28:AT29"/>
    <mergeCell ref="B28:D28"/>
    <mergeCell ref="BA24:BA25"/>
    <mergeCell ref="AU26:AU27"/>
    <mergeCell ref="AV26:AV27"/>
    <mergeCell ref="AW26:AW27"/>
    <mergeCell ref="A26:A27"/>
    <mergeCell ref="AR26:AR27"/>
    <mergeCell ref="AS26:AS27"/>
    <mergeCell ref="AT26:AT27"/>
    <mergeCell ref="B26:D26"/>
    <mergeCell ref="C27:D27"/>
    <mergeCell ref="E27:G27"/>
    <mergeCell ref="H27:L27"/>
    <mergeCell ref="AX26:AX27"/>
    <mergeCell ref="AY26:AY27"/>
    <mergeCell ref="AZ26:AZ27"/>
    <mergeCell ref="BA26:BA27"/>
    <mergeCell ref="AU24:AU25"/>
    <mergeCell ref="AV24:AV25"/>
    <mergeCell ref="AW24:AW25"/>
    <mergeCell ref="A24:A25"/>
    <mergeCell ref="AR24:AR25"/>
    <mergeCell ref="AS24:AS25"/>
    <mergeCell ref="AT24:AT25"/>
    <mergeCell ref="B24:D24"/>
    <mergeCell ref="C25:D25"/>
    <mergeCell ref="E25:G25"/>
    <mergeCell ref="H25:L25"/>
    <mergeCell ref="AX20:AX21"/>
    <mergeCell ref="AY20:AY21"/>
    <mergeCell ref="AZ20:AZ21"/>
    <mergeCell ref="C21:D21"/>
    <mergeCell ref="E21:G21"/>
    <mergeCell ref="H21:L21"/>
    <mergeCell ref="AX24:AX25"/>
    <mergeCell ref="AY24:AY25"/>
    <mergeCell ref="AZ24:AZ25"/>
    <mergeCell ref="BA20:BA21"/>
    <mergeCell ref="AU22:AU23"/>
    <mergeCell ref="AV22:AV23"/>
    <mergeCell ref="AW22:AW23"/>
    <mergeCell ref="A22:A23"/>
    <mergeCell ref="AR22:AR23"/>
    <mergeCell ref="AS22:AS23"/>
    <mergeCell ref="AT22:AT23"/>
    <mergeCell ref="B22:D22"/>
    <mergeCell ref="C23:D23"/>
    <mergeCell ref="E23:G23"/>
    <mergeCell ref="H23:L23"/>
    <mergeCell ref="AX22:AX23"/>
    <mergeCell ref="AY22:AY23"/>
    <mergeCell ref="AZ22:AZ23"/>
    <mergeCell ref="BA22:BA23"/>
    <mergeCell ref="AU20:AU21"/>
    <mergeCell ref="AV20:AV21"/>
    <mergeCell ref="AW20:AW21"/>
    <mergeCell ref="A20:A21"/>
    <mergeCell ref="AR20:AR21"/>
    <mergeCell ref="AS20:AS21"/>
    <mergeCell ref="AT20:AT21"/>
    <mergeCell ref="B20:D20"/>
    <mergeCell ref="BA16:BA17"/>
    <mergeCell ref="AU18:AU19"/>
    <mergeCell ref="AV18:AV19"/>
    <mergeCell ref="AW18:AW19"/>
    <mergeCell ref="A18:A19"/>
    <mergeCell ref="AR18:AR19"/>
    <mergeCell ref="AS18:AS19"/>
    <mergeCell ref="AT18:AT19"/>
    <mergeCell ref="B18:D18"/>
    <mergeCell ref="C19:D19"/>
    <mergeCell ref="E19:G19"/>
    <mergeCell ref="H19:L19"/>
    <mergeCell ref="AX18:AX19"/>
    <mergeCell ref="AY18:AY19"/>
    <mergeCell ref="AZ18:AZ19"/>
    <mergeCell ref="BA18:BA19"/>
    <mergeCell ref="AU16:AU17"/>
    <mergeCell ref="AV16:AV17"/>
    <mergeCell ref="AW16:AW17"/>
    <mergeCell ref="A16:A17"/>
    <mergeCell ref="AR16:AR17"/>
    <mergeCell ref="AS16:AS17"/>
    <mergeCell ref="AT16:AT17"/>
    <mergeCell ref="B16:D16"/>
    <mergeCell ref="C17:D17"/>
    <mergeCell ref="E17:G17"/>
    <mergeCell ref="H17:L17"/>
    <mergeCell ref="AX12:AX13"/>
    <mergeCell ref="AY12:AY13"/>
    <mergeCell ref="AZ12:AZ13"/>
    <mergeCell ref="C13:D13"/>
    <mergeCell ref="E13:G13"/>
    <mergeCell ref="H13:L13"/>
    <mergeCell ref="AX16:AX17"/>
    <mergeCell ref="AY16:AY17"/>
    <mergeCell ref="AZ16:AZ17"/>
    <mergeCell ref="BA12:BA13"/>
    <mergeCell ref="AU14:AU15"/>
    <mergeCell ref="AV14:AV15"/>
    <mergeCell ref="AW14:AW15"/>
    <mergeCell ref="A14:A15"/>
    <mergeCell ref="AR14:AR15"/>
    <mergeCell ref="AS14:AS15"/>
    <mergeCell ref="AT14:AT15"/>
    <mergeCell ref="B14:D14"/>
    <mergeCell ref="C15:D15"/>
    <mergeCell ref="E15:G15"/>
    <mergeCell ref="H15:L15"/>
    <mergeCell ref="AX14:AX15"/>
    <mergeCell ref="AY14:AY15"/>
    <mergeCell ref="AZ14:AZ15"/>
    <mergeCell ref="BA14:BA15"/>
    <mergeCell ref="AU12:AU13"/>
    <mergeCell ref="AV12:AV13"/>
    <mergeCell ref="AW12:AW13"/>
    <mergeCell ref="A12:A13"/>
    <mergeCell ref="AR12:AR13"/>
    <mergeCell ref="AS12:AS13"/>
    <mergeCell ref="AT12:AT13"/>
    <mergeCell ref="B12:D12"/>
    <mergeCell ref="AW8:AW9"/>
    <mergeCell ref="AU10:AU11"/>
    <mergeCell ref="AV10:AV11"/>
    <mergeCell ref="AW10:AW11"/>
    <mergeCell ref="A10:A11"/>
    <mergeCell ref="AR10:AR11"/>
    <mergeCell ref="AS10:AS11"/>
    <mergeCell ref="AT10:AT11"/>
    <mergeCell ref="B10:D10"/>
    <mergeCell ref="C11:D11"/>
    <mergeCell ref="E11:G11"/>
    <mergeCell ref="H11:L11"/>
    <mergeCell ref="AT3:AU3"/>
    <mergeCell ref="B4:D4"/>
    <mergeCell ref="E4:K4"/>
    <mergeCell ref="AW2:AW5"/>
    <mergeCell ref="AT4:AT5"/>
    <mergeCell ref="AU4:AV4"/>
    <mergeCell ref="C5:D5"/>
    <mergeCell ref="A8:A9"/>
    <mergeCell ref="AR8:AR9"/>
    <mergeCell ref="AS8:AS9"/>
    <mergeCell ref="AT8:AT9"/>
    <mergeCell ref="AU8:AU9"/>
    <mergeCell ref="A4:A5"/>
    <mergeCell ref="AR4:AR5"/>
    <mergeCell ref="AS4:AS5"/>
    <mergeCell ref="C6:D6"/>
    <mergeCell ref="AU6:AV6"/>
    <mergeCell ref="C7:D7"/>
    <mergeCell ref="AU7:AV7"/>
    <mergeCell ref="B8:D8"/>
    <mergeCell ref="C9:D9"/>
    <mergeCell ref="E9:G9"/>
    <mergeCell ref="H9:L9"/>
    <mergeCell ref="AV8:AV9"/>
    <mergeCell ref="A2:B2"/>
    <mergeCell ref="C2:L2"/>
    <mergeCell ref="M2:S2"/>
    <mergeCell ref="Y2:AC2"/>
    <mergeCell ref="AE2:AH2"/>
    <mergeCell ref="AJ2:AO2"/>
    <mergeCell ref="AQ2:AS2"/>
    <mergeCell ref="A3:L3"/>
    <mergeCell ref="M3:W3"/>
    <mergeCell ref="X3:AB3"/>
    <mergeCell ref="AC3:AM3"/>
    <mergeCell ref="AO3:AQ3"/>
    <mergeCell ref="AX2:AX5"/>
    <mergeCell ref="AY2:AY5"/>
    <mergeCell ref="AZ2:AZ5"/>
    <mergeCell ref="BA2:BA5"/>
    <mergeCell ref="AX8:AX9"/>
    <mergeCell ref="AY8:AY9"/>
    <mergeCell ref="AZ8:AZ9"/>
    <mergeCell ref="BA8:BA9"/>
    <mergeCell ref="AX10:AX11"/>
    <mergeCell ref="AY10:AY11"/>
    <mergeCell ref="AZ10:AZ11"/>
    <mergeCell ref="BA10:BA11"/>
  </mergeCells>
  <phoneticPr fontId="2"/>
  <conditionalFormatting sqref="BC9:BC28">
    <cfRule type="cellIs" dxfId="0" priority="1" operator="equal">
      <formula>"ER"</formula>
    </cfRule>
  </conditionalFormatting>
  <dataValidations count="8">
    <dataValidation type="list" allowBlank="1" showInputMessage="1" showErrorMessage="1" sqref="M9:AQ9 M13:AQ13 M37:AQ37 M11:AQ11 M15:AQ15 M17:AQ17 M19:AQ19 M21:AQ21 M23:AQ23 M25:AQ25 M27:AQ27 M31:AQ31 M33:AQ33 M35:AQ35 M29:AQ29" xr:uid="{2686E2C2-26E3-4DF4-92B6-D93A8086125F}">
      <formula1>$BC$9:$BC$35</formula1>
    </dataValidation>
    <dataValidation sqref="M8:AQ8 M10:AQ10 M12:AQ12 M14:AQ14 M16:AQ16 M18:AQ18 M20:AQ20 M22:AQ22 M24:AQ24 M26:AQ26 M28:AQ28 M30:AQ30 M32:AQ32 M34:AQ34 M36:AQ36" xr:uid="{4A650E2A-320B-43DE-AB52-AF970122E236}"/>
    <dataValidation type="list" allowBlank="1" showInputMessage="1" showErrorMessage="1" sqref="AU8:AU37" xr:uid="{530B4612-F8E0-4338-B395-1199E1A7C078}">
      <formula1>"○,△,×"</formula1>
    </dataValidation>
    <dataValidation type="list" allowBlank="1" showInputMessage="1" showErrorMessage="1" sqref="AJ2:AO2" xr:uid="{E47736E6-764A-4988-A7EB-F7654F393CD2}">
      <formula1>"市街地,小川・久之浜大久,遠野・三和,田人・川前"</formula1>
    </dataValidation>
    <dataValidation type="list" allowBlank="1" showInputMessage="1" showErrorMessage="1" sqref="E32:K32 E22:K22 E36:K36 E24:K24 E30:K30 E34:K34 E12:K12 E26:K26 E10:K10 E8:K8 E14:K14 E16:K16 E18:K18 E20:K20 E28:K28" xr:uid="{E01645AA-56E3-4DFD-8A29-7FB5B222FA34}">
      <formula1>"昼,夕"</formula1>
    </dataValidation>
    <dataValidation type="list" allowBlank="1" showInputMessage="1" showErrorMessage="1" sqref="Y2:AC2" xr:uid="{92179303-738B-4412-99BC-41B8BFCC5316}">
      <formula1>"平,小名浜,勿来,田人,常磐,遠野,内郷,好間,三和,四倉,久之浜大久,小川,川前"</formula1>
    </dataValidation>
    <dataValidation type="list" allowBlank="1" showInputMessage="1" showErrorMessage="1" sqref="C2" xr:uid="{CC7832F1-4FB7-4D82-A2EA-A8BCE8EC1E0A}">
      <formula1>"平,小名浜,勿来・田人,常磐・遠野,内郷・好間・三和,四倉・久之浜大久,小川・川前"</formula1>
    </dataValidation>
    <dataValidation type="list" allowBlank="1" showInputMessage="1" showErrorMessage="1" sqref="M3" xr:uid="{5CA48B3E-9FDA-4C4E-BB51-6E0E454940D6}">
      <formula1>"（高齢者配食サービス分）,（障がい者配食サービス分）"</formula1>
    </dataValidation>
  </dataValidations>
  <printOptions horizontalCentered="1"/>
  <pageMargins left="0" right="0" top="0.15748031496062992" bottom="0.35433070866141736" header="0.31496062992125984" footer="0.31496062992125984"/>
  <pageSetup paperSize="9" scale="41" fitToHeight="0" orientation="landscape" horizontalDpi="300" verticalDpi="300" r:id="rId1"/>
  <headerFooter>
    <oddFooter>&amp;R&amp;"+,標準"&amp;12（&amp;P / &amp;N ページ）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見守り実施報告書</vt:lpstr>
      <vt:lpstr>記載方法</vt:lpstr>
      <vt:lpstr>(見本)記入例</vt:lpstr>
      <vt:lpstr>'(見本)記入例'!Print_Area</vt:lpstr>
      <vt:lpstr>記載方法!Print_Area</vt:lpstr>
      <vt:lpstr>見守り実施報告書!Print_Area</vt:lpstr>
      <vt:lpstr>'(見本)記入例'!Print_Titles</vt:lpstr>
      <vt:lpstr>記載方法!Print_Titles</vt:lpstr>
      <vt:lpstr>見守り実施報告書!Print_Titles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鈴木　莉緒</dc:creator>
  <cp:keywords/>
  <dc:description/>
  <cp:lastModifiedBy>志賀　俊則</cp:lastModifiedBy>
  <cp:revision>0</cp:revision>
  <cp:lastPrinted>2026-03-26T06:49:02Z</cp:lastPrinted>
  <dcterms:created xsi:type="dcterms:W3CDTF">1601-01-01T00:00:00Z</dcterms:created>
  <dcterms:modified xsi:type="dcterms:W3CDTF">2026-04-27T01:53:33Z</dcterms:modified>
  <cp:category/>
</cp:coreProperties>
</file>