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395" windowHeight="8055" activeTab="1"/>
  </bookViews>
  <sheets>
    <sheet name="第5表" sheetId="1" r:id="rId1"/>
    <sheet name="第6表" sheetId="2" r:id="rId2"/>
    <sheet name="第7表　転入" sheetId="3" r:id="rId3"/>
    <sheet name="第7表　転出" sheetId="4" r:id="rId4"/>
    <sheet name="第8表" sheetId="5" r:id="rId5"/>
    <sheet name="付表1" sheetId="6" r:id="rId6"/>
  </sheets>
  <definedNames>
    <definedName name="_xlnm._FilterDatabase" localSheetId="4" hidden="1">第8表!$A$3:$Y$81</definedName>
    <definedName name="_xlnm.Print_Area" localSheetId="1">第6表!$A$1:$AA$47</definedName>
    <definedName name="_xlnm.Print_Area" localSheetId="4">第8表!$A$1:$Q$116</definedName>
  </definedNames>
  <calcPr calcId="145621"/>
</workbook>
</file>

<file path=xl/calcChain.xml><?xml version="1.0" encoding="utf-8"?>
<calcChain xmlns="http://schemas.openxmlformats.org/spreadsheetml/2006/main">
  <c r="C464" i="6" l="1"/>
  <c r="C463" i="6"/>
  <c r="R462" i="6"/>
  <c r="Q462" i="6"/>
  <c r="P462" i="6"/>
  <c r="O462" i="6"/>
  <c r="N462" i="6"/>
  <c r="M462" i="6"/>
  <c r="L462" i="6"/>
  <c r="I462" i="6"/>
  <c r="H462" i="6"/>
  <c r="G462" i="6"/>
  <c r="F462" i="6"/>
  <c r="E462" i="6"/>
  <c r="D462" i="6"/>
  <c r="C462" i="6"/>
  <c r="C461" i="6"/>
  <c r="C460" i="6"/>
  <c r="C459" i="6"/>
  <c r="C458" i="6" s="1"/>
  <c r="R458" i="6"/>
  <c r="Q458" i="6"/>
  <c r="P458" i="6"/>
  <c r="O458" i="6"/>
  <c r="N458" i="6"/>
  <c r="M458" i="6"/>
  <c r="L458" i="6"/>
  <c r="I458" i="6"/>
  <c r="H458" i="6"/>
  <c r="G458" i="6"/>
  <c r="F458" i="6"/>
  <c r="E458" i="6"/>
  <c r="D458" i="6"/>
  <c r="C457" i="6"/>
  <c r="C456" i="6"/>
  <c r="C455" i="6"/>
  <c r="C454" i="6" s="1"/>
  <c r="R454" i="6"/>
  <c r="Q454" i="6"/>
  <c r="P454" i="6"/>
  <c r="O454" i="6"/>
  <c r="N454" i="6"/>
  <c r="M454" i="6"/>
  <c r="L454" i="6"/>
  <c r="I454" i="6"/>
  <c r="H454" i="6"/>
  <c r="G454" i="6"/>
  <c r="F454" i="6"/>
  <c r="E454" i="6"/>
  <c r="D454" i="6"/>
  <c r="C453" i="6"/>
  <c r="C452" i="6"/>
  <c r="C450" i="6" s="1"/>
  <c r="C451" i="6"/>
  <c r="R450" i="6"/>
  <c r="Q450" i="6"/>
  <c r="P450" i="6"/>
  <c r="O450" i="6"/>
  <c r="N450" i="6"/>
  <c r="M450" i="6"/>
  <c r="L450" i="6"/>
  <c r="I450" i="6"/>
  <c r="H450" i="6"/>
  <c r="G450" i="6"/>
  <c r="F450" i="6"/>
  <c r="E450" i="6"/>
  <c r="D450" i="6"/>
  <c r="C449" i="6"/>
  <c r="C448" i="6"/>
  <c r="C447" i="6"/>
  <c r="C446" i="6"/>
  <c r="C445" i="6"/>
  <c r="C444" i="6"/>
  <c r="C443" i="6"/>
  <c r="C442" i="6"/>
  <c r="C441" i="6"/>
  <c r="C440" i="6"/>
  <c r="C439" i="6"/>
  <c r="C438" i="6"/>
  <c r="C437" i="6"/>
  <c r="C436" i="6"/>
  <c r="C435" i="6"/>
  <c r="C434" i="6"/>
  <c r="C433" i="6"/>
  <c r="C432" i="6"/>
  <c r="C431" i="6"/>
  <c r="C430" i="6"/>
  <c r="C429" i="6"/>
  <c r="C428" i="6"/>
  <c r="C427" i="6"/>
  <c r="R426" i="6"/>
  <c r="Q426" i="6"/>
  <c r="P426" i="6"/>
  <c r="O426" i="6"/>
  <c r="N426" i="6"/>
  <c r="M426" i="6"/>
  <c r="L426" i="6"/>
  <c r="I426" i="6"/>
  <c r="H426" i="6"/>
  <c r="G426" i="6"/>
  <c r="F426" i="6"/>
  <c r="E426" i="6"/>
  <c r="D426" i="6"/>
  <c r="C426" i="6"/>
  <c r="C425" i="6"/>
  <c r="C424" i="6"/>
  <c r="C423" i="6"/>
  <c r="C422" i="6" s="1"/>
  <c r="R422" i="6"/>
  <c r="Q422" i="6"/>
  <c r="P422" i="6"/>
  <c r="O422" i="6"/>
  <c r="N422" i="6"/>
  <c r="M422" i="6"/>
  <c r="L422" i="6"/>
  <c r="I422" i="6"/>
  <c r="H422" i="6"/>
  <c r="G422" i="6"/>
  <c r="F422" i="6"/>
  <c r="E422" i="6"/>
  <c r="D422" i="6"/>
  <c r="C421" i="6"/>
  <c r="C416" i="6"/>
  <c r="C415" i="6"/>
  <c r="C414" i="6" s="1"/>
  <c r="R414" i="6"/>
  <c r="Q414" i="6"/>
  <c r="P414" i="6"/>
  <c r="O414" i="6"/>
  <c r="N414" i="6"/>
  <c r="M414" i="6"/>
  <c r="L414" i="6"/>
  <c r="I414" i="6"/>
  <c r="H414" i="6"/>
  <c r="G414" i="6"/>
  <c r="F414" i="6"/>
  <c r="E414" i="6"/>
  <c r="D414" i="6"/>
  <c r="C413" i="6"/>
  <c r="C412" i="6"/>
  <c r="C410" i="6" s="1"/>
  <c r="C411" i="6"/>
  <c r="R410" i="6"/>
  <c r="Q410" i="6"/>
  <c r="P410" i="6"/>
  <c r="O410" i="6"/>
  <c r="N410" i="6"/>
  <c r="M410" i="6"/>
  <c r="L410" i="6"/>
  <c r="I410" i="6"/>
  <c r="H410" i="6"/>
  <c r="G410" i="6"/>
  <c r="F410" i="6"/>
  <c r="E410" i="6"/>
  <c r="D410" i="6"/>
  <c r="C409" i="6"/>
  <c r="C408" i="6"/>
  <c r="C407" i="6"/>
  <c r="R406" i="6"/>
  <c r="Q406" i="6"/>
  <c r="P406" i="6"/>
  <c r="O406" i="6"/>
  <c r="N406" i="6"/>
  <c r="M406" i="6"/>
  <c r="L406" i="6"/>
  <c r="I406" i="6"/>
  <c r="H406" i="6"/>
  <c r="G406" i="6"/>
  <c r="F406" i="6"/>
  <c r="E406" i="6"/>
  <c r="D406" i="6"/>
  <c r="C406" i="6"/>
  <c r="C405" i="6"/>
  <c r="C404" i="6"/>
  <c r="C403" i="6"/>
  <c r="C402" i="6" s="1"/>
  <c r="R402" i="6"/>
  <c r="Q402" i="6"/>
  <c r="P402" i="6"/>
  <c r="O402" i="6"/>
  <c r="N402" i="6"/>
  <c r="M402" i="6"/>
  <c r="L402" i="6"/>
  <c r="I402" i="6"/>
  <c r="H402" i="6"/>
  <c r="G402" i="6"/>
  <c r="F402" i="6"/>
  <c r="E402" i="6"/>
  <c r="D402" i="6"/>
  <c r="C401" i="6"/>
  <c r="C400" i="6"/>
  <c r="C399" i="6"/>
  <c r="C398" i="6" s="1"/>
  <c r="R398" i="6"/>
  <c r="Q398" i="6"/>
  <c r="P398" i="6"/>
  <c r="O398" i="6"/>
  <c r="N398" i="6"/>
  <c r="M398" i="6"/>
  <c r="L398" i="6"/>
  <c r="I398" i="6"/>
  <c r="H398" i="6"/>
  <c r="G398" i="6"/>
  <c r="F398" i="6"/>
  <c r="E398" i="6"/>
  <c r="D398" i="6"/>
  <c r="C397" i="6"/>
  <c r="C396" i="6"/>
  <c r="C394" i="6" s="1"/>
  <c r="C395" i="6"/>
  <c r="R394" i="6"/>
  <c r="Q394" i="6"/>
  <c r="P394" i="6"/>
  <c r="O394" i="6"/>
  <c r="N394" i="6"/>
  <c r="M394" i="6"/>
  <c r="L394" i="6"/>
  <c r="I394" i="6"/>
  <c r="H394" i="6"/>
  <c r="G394" i="6"/>
  <c r="F394" i="6"/>
  <c r="E394" i="6"/>
  <c r="D394" i="6"/>
  <c r="C393" i="6"/>
  <c r="C392" i="6"/>
  <c r="C391" i="6"/>
  <c r="R390" i="6"/>
  <c r="Q390" i="6"/>
  <c r="P390" i="6"/>
  <c r="O390" i="6"/>
  <c r="N390" i="6"/>
  <c r="M390" i="6"/>
  <c r="L390" i="6"/>
  <c r="I390" i="6"/>
  <c r="H390" i="6"/>
  <c r="G390" i="6"/>
  <c r="F390" i="6"/>
  <c r="E390" i="6"/>
  <c r="D390" i="6"/>
  <c r="C390" i="6"/>
  <c r="C389" i="6"/>
  <c r="C388" i="6"/>
  <c r="C387" i="6"/>
  <c r="C386" i="6" s="1"/>
  <c r="R386" i="6"/>
  <c r="Q386" i="6"/>
  <c r="P386" i="6"/>
  <c r="O386" i="6"/>
  <c r="N386" i="6"/>
  <c r="M386" i="6"/>
  <c r="L386" i="6"/>
  <c r="I386" i="6"/>
  <c r="H386" i="6"/>
  <c r="G386" i="6"/>
  <c r="F386" i="6"/>
  <c r="E386" i="6"/>
  <c r="D386" i="6"/>
  <c r="C385" i="6"/>
  <c r="C384" i="6"/>
  <c r="C383" i="6"/>
  <c r="C382" i="6" s="1"/>
  <c r="R382" i="6"/>
  <c r="Q382" i="6"/>
  <c r="P382" i="6"/>
  <c r="O382" i="6"/>
  <c r="N382" i="6"/>
  <c r="M382" i="6"/>
  <c r="L382" i="6"/>
  <c r="I382" i="6"/>
  <c r="H382" i="6"/>
  <c r="G382" i="6"/>
  <c r="F382" i="6"/>
  <c r="E382" i="6"/>
  <c r="D382" i="6"/>
  <c r="C381" i="6"/>
  <c r="C380" i="6"/>
  <c r="C378" i="6" s="1"/>
  <c r="C379" i="6"/>
  <c r="R378" i="6"/>
  <c r="Q378" i="6"/>
  <c r="P378" i="6"/>
  <c r="O378" i="6"/>
  <c r="N378" i="6"/>
  <c r="M378" i="6"/>
  <c r="L378" i="6"/>
  <c r="I378" i="6"/>
  <c r="H378" i="6"/>
  <c r="G378" i="6"/>
  <c r="F378" i="6"/>
  <c r="E378" i="6"/>
  <c r="D378" i="6"/>
  <c r="C377" i="6"/>
  <c r="C376" i="6"/>
  <c r="C375" i="6"/>
  <c r="R374" i="6"/>
  <c r="Q374" i="6"/>
  <c r="P374" i="6"/>
  <c r="O374" i="6"/>
  <c r="N374" i="6"/>
  <c r="M374" i="6"/>
  <c r="L374" i="6"/>
  <c r="I374" i="6"/>
  <c r="H374" i="6"/>
  <c r="G374" i="6"/>
  <c r="F374" i="6"/>
  <c r="E374" i="6"/>
  <c r="D374" i="6"/>
  <c r="C374" i="6"/>
  <c r="C373" i="6"/>
  <c r="C372" i="6"/>
  <c r="C371" i="6"/>
  <c r="C370" i="6" s="1"/>
  <c r="R370" i="6"/>
  <c r="Q370" i="6"/>
  <c r="P370" i="6"/>
  <c r="O370" i="6"/>
  <c r="N370" i="6"/>
  <c r="M370" i="6"/>
  <c r="L370" i="6"/>
  <c r="I370" i="6"/>
  <c r="H370" i="6"/>
  <c r="G370" i="6"/>
  <c r="F370" i="6"/>
  <c r="E370" i="6"/>
  <c r="D370" i="6"/>
  <c r="C369" i="6"/>
  <c r="C364" i="6"/>
  <c r="C363" i="6"/>
  <c r="R362" i="6"/>
  <c r="Q362" i="6"/>
  <c r="P362" i="6"/>
  <c r="O362" i="6"/>
  <c r="N362" i="6"/>
  <c r="M362" i="6"/>
  <c r="L362" i="6"/>
  <c r="I362" i="6"/>
  <c r="H362" i="6"/>
  <c r="G362" i="6"/>
  <c r="F362" i="6"/>
  <c r="E362" i="6"/>
  <c r="D362" i="6"/>
  <c r="C362" i="6" s="1"/>
  <c r="C361" i="6"/>
  <c r="C360" i="6"/>
  <c r="C359" i="6"/>
  <c r="R358" i="6"/>
  <c r="Q358" i="6"/>
  <c r="P358" i="6"/>
  <c r="O358" i="6"/>
  <c r="N358" i="6"/>
  <c r="M358" i="6"/>
  <c r="L358" i="6"/>
  <c r="I358" i="6"/>
  <c r="H358" i="6"/>
  <c r="G358" i="6"/>
  <c r="F358" i="6"/>
  <c r="C358" i="6" s="1"/>
  <c r="E358" i="6"/>
  <c r="D358" i="6"/>
  <c r="C357" i="6"/>
  <c r="C356" i="6"/>
  <c r="C355" i="6"/>
  <c r="R354" i="6"/>
  <c r="Q354" i="6"/>
  <c r="P354" i="6"/>
  <c r="O354" i="6"/>
  <c r="N354" i="6"/>
  <c r="M354" i="6"/>
  <c r="L354" i="6"/>
  <c r="I354" i="6"/>
  <c r="H354" i="6"/>
  <c r="G354" i="6"/>
  <c r="F354" i="6"/>
  <c r="E354" i="6"/>
  <c r="D354" i="6"/>
  <c r="C354" i="6"/>
  <c r="C353" i="6"/>
  <c r="C352" i="6"/>
  <c r="C351" i="6"/>
  <c r="R350" i="6"/>
  <c r="Q350" i="6"/>
  <c r="P350" i="6"/>
  <c r="O350" i="6"/>
  <c r="N350" i="6"/>
  <c r="M350" i="6"/>
  <c r="L350" i="6"/>
  <c r="I350" i="6"/>
  <c r="H350" i="6"/>
  <c r="G350" i="6"/>
  <c r="F350" i="6"/>
  <c r="E350" i="6"/>
  <c r="D350" i="6"/>
  <c r="C350" i="6" s="1"/>
  <c r="C349" i="6"/>
  <c r="C348" i="6"/>
  <c r="C347" i="6"/>
  <c r="R346" i="6"/>
  <c r="Q346" i="6"/>
  <c r="P346" i="6"/>
  <c r="O346" i="6"/>
  <c r="N346" i="6"/>
  <c r="M346" i="6"/>
  <c r="L346" i="6"/>
  <c r="I346" i="6"/>
  <c r="H346" i="6"/>
  <c r="G346" i="6"/>
  <c r="F346" i="6"/>
  <c r="E346" i="6"/>
  <c r="D346" i="6"/>
  <c r="C346" i="6" s="1"/>
  <c r="C345" i="6"/>
  <c r="C344" i="6"/>
  <c r="C343" i="6"/>
  <c r="R342" i="6"/>
  <c r="Q342" i="6"/>
  <c r="P342" i="6"/>
  <c r="O342" i="6"/>
  <c r="N342" i="6"/>
  <c r="M342" i="6"/>
  <c r="L342" i="6"/>
  <c r="I342" i="6"/>
  <c r="H342" i="6"/>
  <c r="G342" i="6"/>
  <c r="F342" i="6"/>
  <c r="C342" i="6" s="1"/>
  <c r="E342" i="6"/>
  <c r="D342" i="6"/>
  <c r="C341" i="6"/>
  <c r="C340" i="6"/>
  <c r="C339" i="6"/>
  <c r="R338" i="6"/>
  <c r="Q338" i="6"/>
  <c r="P338" i="6"/>
  <c r="O338" i="6"/>
  <c r="N338" i="6"/>
  <c r="M338" i="6"/>
  <c r="L338" i="6"/>
  <c r="I338" i="6"/>
  <c r="H338" i="6"/>
  <c r="G338" i="6"/>
  <c r="F338" i="6"/>
  <c r="E338" i="6"/>
  <c r="D338" i="6"/>
  <c r="C338" i="6"/>
  <c r="C337" i="6"/>
  <c r="C336" i="6"/>
  <c r="C335" i="6"/>
  <c r="R334" i="6"/>
  <c r="Q334" i="6"/>
  <c r="P334" i="6"/>
  <c r="O334" i="6"/>
  <c r="N334" i="6"/>
  <c r="M334" i="6"/>
  <c r="L334" i="6"/>
  <c r="I334" i="6"/>
  <c r="H334" i="6"/>
  <c r="G334" i="6"/>
  <c r="F334" i="6"/>
  <c r="E334" i="6"/>
  <c r="D334" i="6"/>
  <c r="C334" i="6" s="1"/>
  <c r="C333" i="6"/>
  <c r="C332" i="6"/>
  <c r="C331" i="6"/>
  <c r="R330" i="6"/>
  <c r="Q330" i="6"/>
  <c r="P330" i="6"/>
  <c r="O330" i="6"/>
  <c r="N330" i="6"/>
  <c r="M330" i="6"/>
  <c r="L330" i="6"/>
  <c r="I330" i="6"/>
  <c r="H330" i="6"/>
  <c r="G330" i="6"/>
  <c r="F330" i="6"/>
  <c r="E330" i="6"/>
  <c r="D330" i="6"/>
  <c r="C330" i="6" s="1"/>
  <c r="C329" i="6"/>
  <c r="C328" i="6"/>
  <c r="C327" i="6"/>
  <c r="R326" i="6"/>
  <c r="Q326" i="6"/>
  <c r="P326" i="6"/>
  <c r="O326" i="6"/>
  <c r="N326" i="6"/>
  <c r="M326" i="6"/>
  <c r="L326" i="6"/>
  <c r="I326" i="6"/>
  <c r="H326" i="6"/>
  <c r="G326" i="6"/>
  <c r="F326" i="6"/>
  <c r="C326" i="6" s="1"/>
  <c r="E326" i="6"/>
  <c r="D326" i="6"/>
  <c r="C325" i="6"/>
  <c r="C324" i="6"/>
  <c r="C323" i="6"/>
  <c r="R322" i="6"/>
  <c r="Q322" i="6"/>
  <c r="P322" i="6"/>
  <c r="O322" i="6"/>
  <c r="N322" i="6"/>
  <c r="M322" i="6"/>
  <c r="L322" i="6"/>
  <c r="I322" i="6"/>
  <c r="H322" i="6"/>
  <c r="G322" i="6"/>
  <c r="F322" i="6"/>
  <c r="E322" i="6"/>
  <c r="D322" i="6"/>
  <c r="C322" i="6"/>
  <c r="C321" i="6"/>
  <c r="C320" i="6"/>
  <c r="C319" i="6"/>
  <c r="R318" i="6"/>
  <c r="Q318" i="6"/>
  <c r="P318" i="6"/>
  <c r="O318" i="6"/>
  <c r="N318" i="6"/>
  <c r="M318" i="6"/>
  <c r="L318" i="6"/>
  <c r="I318" i="6"/>
  <c r="H318" i="6"/>
  <c r="G318" i="6"/>
  <c r="F318" i="6"/>
  <c r="E318" i="6"/>
  <c r="D318" i="6"/>
  <c r="C318" i="6" s="1"/>
  <c r="C317" i="6"/>
  <c r="C312" i="6"/>
  <c r="C311" i="6"/>
  <c r="R310" i="6"/>
  <c r="Q310" i="6"/>
  <c r="P310" i="6"/>
  <c r="O310" i="6"/>
  <c r="N310" i="6"/>
  <c r="M310" i="6"/>
  <c r="L310" i="6"/>
  <c r="I310" i="6"/>
  <c r="H310" i="6"/>
  <c r="G310" i="6"/>
  <c r="F310" i="6"/>
  <c r="E310" i="6"/>
  <c r="D310" i="6"/>
  <c r="C310" i="6" s="1"/>
  <c r="C309" i="6"/>
  <c r="C308" i="6"/>
  <c r="C307" i="6"/>
  <c r="R306" i="6"/>
  <c r="Q306" i="6"/>
  <c r="P306" i="6"/>
  <c r="O306" i="6"/>
  <c r="N306" i="6"/>
  <c r="M306" i="6"/>
  <c r="L306" i="6"/>
  <c r="I306" i="6"/>
  <c r="H306" i="6"/>
  <c r="G306" i="6"/>
  <c r="F306" i="6"/>
  <c r="C306" i="6" s="1"/>
  <c r="E306" i="6"/>
  <c r="D306" i="6"/>
  <c r="C305" i="6"/>
  <c r="C304" i="6"/>
  <c r="C303" i="6"/>
  <c r="R302" i="6"/>
  <c r="Q302" i="6"/>
  <c r="P302" i="6"/>
  <c r="O302" i="6"/>
  <c r="N302" i="6"/>
  <c r="M302" i="6"/>
  <c r="L302" i="6"/>
  <c r="I302" i="6"/>
  <c r="H302" i="6"/>
  <c r="G302" i="6"/>
  <c r="F302" i="6"/>
  <c r="E302" i="6"/>
  <c r="D302" i="6"/>
  <c r="C302" i="6"/>
  <c r="C301" i="6"/>
  <c r="C300" i="6"/>
  <c r="C299" i="6"/>
  <c r="R298" i="6"/>
  <c r="Q298" i="6"/>
  <c r="P298" i="6"/>
  <c r="O298" i="6"/>
  <c r="N298" i="6"/>
  <c r="M298" i="6"/>
  <c r="L298" i="6"/>
  <c r="I298" i="6"/>
  <c r="H298" i="6"/>
  <c r="G298" i="6"/>
  <c r="F298" i="6"/>
  <c r="E298" i="6"/>
  <c r="D298" i="6"/>
  <c r="C298" i="6" s="1"/>
  <c r="C297" i="6"/>
  <c r="C296" i="6"/>
  <c r="C295" i="6"/>
  <c r="R294" i="6"/>
  <c r="Q294" i="6"/>
  <c r="P294" i="6"/>
  <c r="O294" i="6"/>
  <c r="N294" i="6"/>
  <c r="M294" i="6"/>
  <c r="L294" i="6"/>
  <c r="I294" i="6"/>
  <c r="H294" i="6"/>
  <c r="G294" i="6"/>
  <c r="F294" i="6"/>
  <c r="E294" i="6"/>
  <c r="D294" i="6"/>
  <c r="C294" i="6" s="1"/>
  <c r="C293" i="6"/>
  <c r="C292" i="6"/>
  <c r="C291" i="6"/>
  <c r="R290" i="6"/>
  <c r="Q290" i="6"/>
  <c r="P290" i="6"/>
  <c r="O290" i="6"/>
  <c r="N290" i="6"/>
  <c r="M290" i="6"/>
  <c r="L290" i="6"/>
  <c r="I290" i="6"/>
  <c r="H290" i="6"/>
  <c r="G290" i="6"/>
  <c r="F290" i="6"/>
  <c r="C290" i="6" s="1"/>
  <c r="E290" i="6"/>
  <c r="D290" i="6"/>
  <c r="C289" i="6"/>
  <c r="C288" i="6"/>
  <c r="C287" i="6"/>
  <c r="R286" i="6"/>
  <c r="Q286" i="6"/>
  <c r="P286" i="6"/>
  <c r="O286" i="6"/>
  <c r="N286" i="6"/>
  <c r="M286" i="6"/>
  <c r="L286" i="6"/>
  <c r="I286" i="6"/>
  <c r="H286" i="6"/>
  <c r="G286" i="6"/>
  <c r="F286" i="6"/>
  <c r="E286" i="6"/>
  <c r="D286" i="6"/>
  <c r="C286" i="6"/>
  <c r="C285" i="6"/>
  <c r="C284" i="6"/>
  <c r="C283" i="6"/>
  <c r="R282" i="6"/>
  <c r="Q282" i="6"/>
  <c r="P282" i="6"/>
  <c r="O282" i="6"/>
  <c r="N282" i="6"/>
  <c r="M282" i="6"/>
  <c r="L282" i="6"/>
  <c r="I282" i="6"/>
  <c r="H282" i="6"/>
  <c r="G282" i="6"/>
  <c r="F282" i="6"/>
  <c r="E282" i="6"/>
  <c r="D282" i="6"/>
  <c r="C282" i="6" s="1"/>
  <c r="C281" i="6"/>
  <c r="C280" i="6"/>
  <c r="C279" i="6"/>
  <c r="R278" i="6"/>
  <c r="Q278" i="6"/>
  <c r="P278" i="6"/>
  <c r="O278" i="6"/>
  <c r="N278" i="6"/>
  <c r="M278" i="6"/>
  <c r="L278" i="6"/>
  <c r="I278" i="6"/>
  <c r="H278" i="6"/>
  <c r="G278" i="6"/>
  <c r="F278" i="6"/>
  <c r="E278" i="6"/>
  <c r="D278" i="6"/>
  <c r="C278" i="6" s="1"/>
  <c r="C277" i="6"/>
  <c r="C276" i="6"/>
  <c r="C275" i="6"/>
  <c r="R274" i="6"/>
  <c r="Q274" i="6"/>
  <c r="P274" i="6"/>
  <c r="O274" i="6"/>
  <c r="N274" i="6"/>
  <c r="M274" i="6"/>
  <c r="L274" i="6"/>
  <c r="I274" i="6"/>
  <c r="H274" i="6"/>
  <c r="G274" i="6"/>
  <c r="F274" i="6"/>
  <c r="C274" i="6" s="1"/>
  <c r="E274" i="6"/>
  <c r="D274" i="6"/>
  <c r="C273" i="6"/>
  <c r="C272" i="6"/>
  <c r="C271" i="6"/>
  <c r="R270" i="6"/>
  <c r="Q270" i="6"/>
  <c r="P270" i="6"/>
  <c r="O270" i="6"/>
  <c r="N270" i="6"/>
  <c r="M270" i="6"/>
  <c r="L270" i="6"/>
  <c r="I270" i="6"/>
  <c r="H270" i="6"/>
  <c r="G270" i="6"/>
  <c r="F270" i="6"/>
  <c r="E270" i="6"/>
  <c r="D270" i="6"/>
  <c r="C270" i="6"/>
  <c r="C269" i="6"/>
  <c r="C268" i="6"/>
  <c r="C267" i="6"/>
  <c r="R266" i="6"/>
  <c r="Q266" i="6"/>
  <c r="P266" i="6"/>
  <c r="O266" i="6"/>
  <c r="N266" i="6"/>
  <c r="M266" i="6"/>
  <c r="L266" i="6"/>
  <c r="I266" i="6"/>
  <c r="H266" i="6"/>
  <c r="G266" i="6"/>
  <c r="F266" i="6"/>
  <c r="E266" i="6"/>
  <c r="D266" i="6"/>
  <c r="C266" i="6" s="1"/>
  <c r="C265" i="6"/>
  <c r="C260" i="6"/>
  <c r="C259" i="6"/>
  <c r="R258" i="6"/>
  <c r="Q258" i="6"/>
  <c r="P258" i="6"/>
  <c r="O258" i="6"/>
  <c r="N258" i="6"/>
  <c r="M258" i="6"/>
  <c r="L258" i="6"/>
  <c r="I258" i="6"/>
  <c r="H258" i="6"/>
  <c r="G258" i="6"/>
  <c r="F258" i="6"/>
  <c r="E258" i="6"/>
  <c r="D258" i="6"/>
  <c r="C258" i="6" s="1"/>
  <c r="C257" i="6"/>
  <c r="C256" i="6"/>
  <c r="C255" i="6"/>
  <c r="R254" i="6"/>
  <c r="Q254" i="6"/>
  <c r="P254" i="6"/>
  <c r="O254" i="6"/>
  <c r="N254" i="6"/>
  <c r="M254" i="6"/>
  <c r="L254" i="6"/>
  <c r="I254" i="6"/>
  <c r="H254" i="6"/>
  <c r="G254" i="6"/>
  <c r="F254" i="6"/>
  <c r="C254" i="6" s="1"/>
  <c r="E254" i="6"/>
  <c r="D254" i="6"/>
  <c r="C253" i="6"/>
  <c r="C252" i="6"/>
  <c r="C251" i="6"/>
  <c r="R250" i="6"/>
  <c r="Q250" i="6"/>
  <c r="P250" i="6"/>
  <c r="O250" i="6"/>
  <c r="N250" i="6"/>
  <c r="M250" i="6"/>
  <c r="L250" i="6"/>
  <c r="I250" i="6"/>
  <c r="H250" i="6"/>
  <c r="G250" i="6"/>
  <c r="F250" i="6"/>
  <c r="E250" i="6"/>
  <c r="D250" i="6"/>
  <c r="C250" i="6"/>
  <c r="C249" i="6"/>
  <c r="C248" i="6"/>
  <c r="C247" i="6"/>
  <c r="R246" i="6"/>
  <c r="Q246" i="6"/>
  <c r="P246" i="6"/>
  <c r="O246" i="6"/>
  <c r="N246" i="6"/>
  <c r="M246" i="6"/>
  <c r="L246" i="6"/>
  <c r="I246" i="6"/>
  <c r="H246" i="6"/>
  <c r="G246" i="6"/>
  <c r="F246" i="6"/>
  <c r="E246" i="6"/>
  <c r="D246" i="6"/>
  <c r="C246" i="6" s="1"/>
  <c r="C245" i="6"/>
  <c r="C244" i="6"/>
  <c r="C243" i="6"/>
  <c r="R242" i="6"/>
  <c r="Q242" i="6"/>
  <c r="P242" i="6"/>
  <c r="O242" i="6"/>
  <c r="N242" i="6"/>
  <c r="M242" i="6"/>
  <c r="L242" i="6"/>
  <c r="I242" i="6"/>
  <c r="H242" i="6"/>
  <c r="G242" i="6"/>
  <c r="F242" i="6"/>
  <c r="E242" i="6"/>
  <c r="D242" i="6"/>
  <c r="C242" i="6" s="1"/>
  <c r="C241" i="6"/>
  <c r="C240" i="6"/>
  <c r="C239" i="6"/>
  <c r="R238" i="6"/>
  <c r="Q238" i="6"/>
  <c r="P238" i="6"/>
  <c r="O238" i="6"/>
  <c r="N238" i="6"/>
  <c r="M238" i="6"/>
  <c r="L238" i="6"/>
  <c r="I238" i="6"/>
  <c r="H238" i="6"/>
  <c r="G238" i="6"/>
  <c r="F238" i="6"/>
  <c r="C238" i="6" s="1"/>
  <c r="E238" i="6"/>
  <c r="D238" i="6"/>
  <c r="C237" i="6"/>
  <c r="C236" i="6"/>
  <c r="C235" i="6"/>
  <c r="R234" i="6"/>
  <c r="Q234" i="6"/>
  <c r="P234" i="6"/>
  <c r="O234" i="6"/>
  <c r="N234" i="6"/>
  <c r="M234" i="6"/>
  <c r="L234" i="6"/>
  <c r="I234" i="6"/>
  <c r="H234" i="6"/>
  <c r="G234" i="6"/>
  <c r="F234" i="6"/>
  <c r="E234" i="6"/>
  <c r="D234" i="6"/>
  <c r="C234" i="6"/>
  <c r="C233" i="6"/>
  <c r="C232" i="6"/>
  <c r="C231" i="6"/>
  <c r="R230" i="6"/>
  <c r="Q230" i="6"/>
  <c r="P230" i="6"/>
  <c r="O230" i="6"/>
  <c r="N230" i="6"/>
  <c r="M230" i="6"/>
  <c r="L230" i="6"/>
  <c r="I230" i="6"/>
  <c r="H230" i="6"/>
  <c r="G230" i="6"/>
  <c r="F230" i="6"/>
  <c r="E230" i="6"/>
  <c r="D230" i="6"/>
  <c r="C230" i="6" s="1"/>
  <c r="C229" i="6"/>
  <c r="C228" i="6"/>
  <c r="C227" i="6"/>
  <c r="R226" i="6"/>
  <c r="Q226" i="6"/>
  <c r="P226" i="6"/>
  <c r="O226" i="6"/>
  <c r="N226" i="6"/>
  <c r="M226" i="6"/>
  <c r="L226" i="6"/>
  <c r="I226" i="6"/>
  <c r="H226" i="6"/>
  <c r="G226" i="6"/>
  <c r="F226" i="6"/>
  <c r="E226" i="6"/>
  <c r="D226" i="6"/>
  <c r="C226" i="6" s="1"/>
  <c r="C225" i="6"/>
  <c r="C224" i="6"/>
  <c r="C223" i="6"/>
  <c r="R222" i="6"/>
  <c r="Q222" i="6"/>
  <c r="P222" i="6"/>
  <c r="O222" i="6"/>
  <c r="N222" i="6"/>
  <c r="M222" i="6"/>
  <c r="L222" i="6"/>
  <c r="I222" i="6"/>
  <c r="H222" i="6"/>
  <c r="G222" i="6"/>
  <c r="F222" i="6"/>
  <c r="C222" i="6" s="1"/>
  <c r="E222" i="6"/>
  <c r="D222" i="6"/>
  <c r="C221" i="6"/>
  <c r="C220" i="6"/>
  <c r="C219" i="6"/>
  <c r="R218" i="6"/>
  <c r="Q218" i="6"/>
  <c r="P218" i="6"/>
  <c r="O218" i="6"/>
  <c r="N218" i="6"/>
  <c r="M218" i="6"/>
  <c r="L218" i="6"/>
  <c r="I218" i="6"/>
  <c r="H218" i="6"/>
  <c r="G218" i="6"/>
  <c r="F218" i="6"/>
  <c r="E218" i="6"/>
  <c r="D218" i="6"/>
  <c r="C218" i="6"/>
  <c r="C217" i="6"/>
  <c r="C216" i="6"/>
  <c r="C215" i="6"/>
  <c r="R214" i="6"/>
  <c r="Q214" i="6"/>
  <c r="P214" i="6"/>
  <c r="O214" i="6"/>
  <c r="N214" i="6"/>
  <c r="M214" i="6"/>
  <c r="L214" i="6"/>
  <c r="I214" i="6"/>
  <c r="H214" i="6"/>
  <c r="G214" i="6"/>
  <c r="F214" i="6"/>
  <c r="E214" i="6"/>
  <c r="D214" i="6"/>
  <c r="C214" i="6" s="1"/>
  <c r="C213" i="6"/>
  <c r="C208" i="6"/>
  <c r="C207" i="6"/>
  <c r="R206" i="6"/>
  <c r="Q206" i="6"/>
  <c r="P206" i="6"/>
  <c r="O206" i="6"/>
  <c r="N206" i="6"/>
  <c r="M206" i="6"/>
  <c r="L206" i="6"/>
  <c r="I206" i="6"/>
  <c r="H206" i="6"/>
  <c r="G206" i="6"/>
  <c r="F206" i="6"/>
  <c r="E206" i="6"/>
  <c r="D206" i="6"/>
  <c r="C206" i="6" s="1"/>
  <c r="C204" i="6"/>
  <c r="C203" i="6"/>
  <c r="R202" i="6"/>
  <c r="Q202" i="6"/>
  <c r="P202" i="6"/>
  <c r="O202" i="6"/>
  <c r="N202" i="6"/>
  <c r="M202" i="6"/>
  <c r="L202" i="6"/>
  <c r="I202" i="6"/>
  <c r="H202" i="6"/>
  <c r="G202" i="6"/>
  <c r="F202" i="6"/>
  <c r="E202" i="6"/>
  <c r="D202" i="6"/>
  <c r="C202" i="6" s="1"/>
  <c r="C200" i="6"/>
  <c r="C199" i="6"/>
  <c r="R198" i="6"/>
  <c r="Q198" i="6"/>
  <c r="P198" i="6"/>
  <c r="O198" i="6"/>
  <c r="N198" i="6"/>
  <c r="M198" i="6"/>
  <c r="L198" i="6"/>
  <c r="I198" i="6"/>
  <c r="H198" i="6"/>
  <c r="G198" i="6"/>
  <c r="F198" i="6"/>
  <c r="E198" i="6"/>
  <c r="D198" i="6"/>
  <c r="C198" i="6" s="1"/>
  <c r="C196" i="6"/>
  <c r="C195" i="6"/>
  <c r="R194" i="6"/>
  <c r="Q194" i="6"/>
  <c r="P194" i="6"/>
  <c r="O194" i="6"/>
  <c r="N194" i="6"/>
  <c r="M194" i="6"/>
  <c r="L194" i="6"/>
  <c r="I194" i="6"/>
  <c r="H194" i="6"/>
  <c r="G194" i="6"/>
  <c r="F194" i="6"/>
  <c r="E194" i="6"/>
  <c r="D194" i="6"/>
  <c r="C194" i="6" s="1"/>
  <c r="C192" i="6"/>
  <c r="C191" i="6"/>
  <c r="R190" i="6"/>
  <c r="Q190" i="6"/>
  <c r="P190" i="6"/>
  <c r="O190" i="6"/>
  <c r="N190" i="6"/>
  <c r="M190" i="6"/>
  <c r="L190" i="6"/>
  <c r="I190" i="6"/>
  <c r="H190" i="6"/>
  <c r="G190" i="6"/>
  <c r="F190" i="6"/>
  <c r="E190" i="6"/>
  <c r="D190" i="6"/>
  <c r="C190" i="6" s="1"/>
  <c r="C189" i="6"/>
  <c r="C188" i="6"/>
  <c r="C187" i="6"/>
  <c r="R186" i="6"/>
  <c r="Q186" i="6"/>
  <c r="P186" i="6"/>
  <c r="O186" i="6"/>
  <c r="N186" i="6"/>
  <c r="M186" i="6"/>
  <c r="L186" i="6"/>
  <c r="I186" i="6"/>
  <c r="H186" i="6"/>
  <c r="G186" i="6"/>
  <c r="F186" i="6"/>
  <c r="C186" i="6" s="1"/>
  <c r="E186" i="6"/>
  <c r="D186" i="6"/>
  <c r="C184" i="6"/>
  <c r="C183" i="6"/>
  <c r="R182" i="6"/>
  <c r="Q182" i="6"/>
  <c r="P182" i="6"/>
  <c r="O182" i="6"/>
  <c r="N182" i="6"/>
  <c r="M182" i="6"/>
  <c r="L182" i="6"/>
  <c r="I182" i="6"/>
  <c r="H182" i="6"/>
  <c r="G182" i="6"/>
  <c r="F182" i="6"/>
  <c r="C182" i="6" s="1"/>
  <c r="E182" i="6"/>
  <c r="D182" i="6"/>
  <c r="C181" i="6"/>
  <c r="C180" i="6"/>
  <c r="C179" i="6"/>
  <c r="R178" i="6"/>
  <c r="Q178" i="6"/>
  <c r="P178" i="6"/>
  <c r="O178" i="6"/>
  <c r="N178" i="6"/>
  <c r="M178" i="6"/>
  <c r="L178" i="6"/>
  <c r="I178" i="6"/>
  <c r="H178" i="6"/>
  <c r="G178" i="6"/>
  <c r="F178" i="6"/>
  <c r="E178" i="6"/>
  <c r="D178" i="6"/>
  <c r="C178" i="6"/>
  <c r="C177" i="6"/>
  <c r="C176" i="6"/>
  <c r="C175" i="6"/>
  <c r="R174" i="6"/>
  <c r="Q174" i="6"/>
  <c r="P174" i="6"/>
  <c r="O174" i="6"/>
  <c r="N174" i="6"/>
  <c r="M174" i="6"/>
  <c r="L174" i="6"/>
  <c r="I174" i="6"/>
  <c r="H174" i="6"/>
  <c r="G174" i="6"/>
  <c r="F174" i="6"/>
  <c r="E174" i="6"/>
  <c r="D174" i="6"/>
  <c r="C174" i="6" s="1"/>
  <c r="C173" i="6"/>
  <c r="C172" i="6"/>
  <c r="C171" i="6"/>
  <c r="R170" i="6"/>
  <c r="Q170" i="6"/>
  <c r="P170" i="6"/>
  <c r="O170" i="6"/>
  <c r="N170" i="6"/>
  <c r="M170" i="6"/>
  <c r="L170" i="6"/>
  <c r="I170" i="6"/>
  <c r="H170" i="6"/>
  <c r="G170" i="6"/>
  <c r="F170" i="6"/>
  <c r="E170" i="6"/>
  <c r="D170" i="6"/>
  <c r="C170" i="6" s="1"/>
  <c r="C168" i="6"/>
  <c r="C167" i="6"/>
  <c r="R166" i="6"/>
  <c r="Q166" i="6"/>
  <c r="P166" i="6"/>
  <c r="O166" i="6"/>
  <c r="N166" i="6"/>
  <c r="M166" i="6"/>
  <c r="L166" i="6"/>
  <c r="I166" i="6"/>
  <c r="H166" i="6"/>
  <c r="G166" i="6"/>
  <c r="F166" i="6"/>
  <c r="E166" i="6"/>
  <c r="D166" i="6"/>
  <c r="C166" i="6" s="1"/>
  <c r="C165" i="6"/>
  <c r="C164" i="6"/>
  <c r="C163" i="6"/>
  <c r="R162" i="6"/>
  <c r="Q162" i="6"/>
  <c r="P162" i="6"/>
  <c r="O162" i="6"/>
  <c r="N162" i="6"/>
  <c r="M162" i="6"/>
  <c r="L162" i="6"/>
  <c r="I162" i="6"/>
  <c r="H162" i="6"/>
  <c r="G162" i="6"/>
  <c r="F162" i="6"/>
  <c r="C162" i="6" s="1"/>
  <c r="E162" i="6"/>
  <c r="D162" i="6"/>
  <c r="C161" i="6"/>
  <c r="C156" i="6"/>
  <c r="C155" i="6"/>
  <c r="R154" i="6"/>
  <c r="Q154" i="6"/>
  <c r="P154" i="6"/>
  <c r="O154" i="6"/>
  <c r="N154" i="6"/>
  <c r="M154" i="6"/>
  <c r="L154" i="6"/>
  <c r="I154" i="6"/>
  <c r="H154" i="6"/>
  <c r="G154" i="6"/>
  <c r="F154" i="6"/>
  <c r="E154" i="6"/>
  <c r="D154" i="6"/>
  <c r="C154" i="6"/>
  <c r="C153" i="6"/>
  <c r="C152" i="6"/>
  <c r="C151" i="6"/>
  <c r="R150" i="6"/>
  <c r="Q150" i="6"/>
  <c r="P150" i="6"/>
  <c r="O150" i="6"/>
  <c r="N150" i="6"/>
  <c r="M150" i="6"/>
  <c r="L150" i="6"/>
  <c r="I150" i="6"/>
  <c r="H150" i="6"/>
  <c r="G150" i="6"/>
  <c r="F150" i="6"/>
  <c r="E150" i="6"/>
  <c r="D150" i="6"/>
  <c r="C150" i="6" s="1"/>
  <c r="C149" i="6"/>
  <c r="C148" i="6"/>
  <c r="C147" i="6"/>
  <c r="R146" i="6"/>
  <c r="Q146" i="6"/>
  <c r="P146" i="6"/>
  <c r="O146" i="6"/>
  <c r="N146" i="6"/>
  <c r="M146" i="6"/>
  <c r="L146" i="6"/>
  <c r="I146" i="6"/>
  <c r="H146" i="6"/>
  <c r="G146" i="6"/>
  <c r="F146" i="6"/>
  <c r="E146" i="6"/>
  <c r="D146" i="6"/>
  <c r="C146" i="6" s="1"/>
  <c r="C145" i="6"/>
  <c r="C144" i="6"/>
  <c r="C143" i="6"/>
  <c r="R142" i="6"/>
  <c r="Q142" i="6"/>
  <c r="P142" i="6"/>
  <c r="O142" i="6"/>
  <c r="N142" i="6"/>
  <c r="M142" i="6"/>
  <c r="L142" i="6"/>
  <c r="I142" i="6"/>
  <c r="H142" i="6"/>
  <c r="G142" i="6"/>
  <c r="F142" i="6"/>
  <c r="C142" i="6" s="1"/>
  <c r="E142" i="6"/>
  <c r="D142" i="6"/>
  <c r="C141" i="6"/>
  <c r="C140" i="6"/>
  <c r="C139" i="6"/>
  <c r="R138" i="6"/>
  <c r="Q138" i="6"/>
  <c r="P138" i="6"/>
  <c r="O138" i="6"/>
  <c r="N138" i="6"/>
  <c r="M138" i="6"/>
  <c r="L138" i="6"/>
  <c r="I138" i="6"/>
  <c r="H138" i="6"/>
  <c r="G138" i="6"/>
  <c r="F138" i="6"/>
  <c r="E138" i="6"/>
  <c r="D138" i="6"/>
  <c r="C138" i="6"/>
  <c r="C137" i="6"/>
  <c r="C136" i="6"/>
  <c r="C135" i="6"/>
  <c r="R134" i="6"/>
  <c r="Q134" i="6"/>
  <c r="P134" i="6"/>
  <c r="O134" i="6"/>
  <c r="N134" i="6"/>
  <c r="M134" i="6"/>
  <c r="L134" i="6"/>
  <c r="I134" i="6"/>
  <c r="H134" i="6"/>
  <c r="G134" i="6"/>
  <c r="F134" i="6"/>
  <c r="E134" i="6"/>
  <c r="D134" i="6"/>
  <c r="C134" i="6" s="1"/>
  <c r="C133" i="6"/>
  <c r="C132" i="6"/>
  <c r="C131" i="6"/>
  <c r="R130" i="6"/>
  <c r="Q130" i="6"/>
  <c r="P130" i="6"/>
  <c r="O130" i="6"/>
  <c r="N130" i="6"/>
  <c r="M130" i="6"/>
  <c r="L130" i="6"/>
  <c r="I130" i="6"/>
  <c r="H130" i="6"/>
  <c r="G130" i="6"/>
  <c r="F130" i="6"/>
  <c r="E130" i="6"/>
  <c r="D130" i="6"/>
  <c r="C130" i="6" s="1"/>
  <c r="C129" i="6"/>
  <c r="C128" i="6"/>
  <c r="C127" i="6"/>
  <c r="R126" i="6"/>
  <c r="Q126" i="6"/>
  <c r="P126" i="6"/>
  <c r="O126" i="6"/>
  <c r="N126" i="6"/>
  <c r="M126" i="6"/>
  <c r="L126" i="6"/>
  <c r="I126" i="6"/>
  <c r="H126" i="6"/>
  <c r="G126" i="6"/>
  <c r="F126" i="6"/>
  <c r="C126" i="6" s="1"/>
  <c r="E126" i="6"/>
  <c r="D126" i="6"/>
  <c r="C125" i="6"/>
  <c r="C124" i="6"/>
  <c r="C123" i="6"/>
  <c r="R122" i="6"/>
  <c r="Q122" i="6"/>
  <c r="P122" i="6"/>
  <c r="O122" i="6"/>
  <c r="N122" i="6"/>
  <c r="M122" i="6"/>
  <c r="L122" i="6"/>
  <c r="I122" i="6"/>
  <c r="H122" i="6"/>
  <c r="G122" i="6"/>
  <c r="F122" i="6"/>
  <c r="E122" i="6"/>
  <c r="D122" i="6"/>
  <c r="C122" i="6"/>
  <c r="C121" i="6"/>
  <c r="C120" i="6"/>
  <c r="C119" i="6"/>
  <c r="R118" i="6"/>
  <c r="Q118" i="6"/>
  <c r="P118" i="6"/>
  <c r="O118" i="6"/>
  <c r="N118" i="6"/>
  <c r="M118" i="6"/>
  <c r="L118" i="6"/>
  <c r="I118" i="6"/>
  <c r="H118" i="6"/>
  <c r="G118" i="6"/>
  <c r="F118" i="6"/>
  <c r="E118" i="6"/>
  <c r="D118" i="6"/>
  <c r="C118" i="6" s="1"/>
  <c r="C117" i="6"/>
  <c r="C116" i="6"/>
  <c r="C115" i="6"/>
  <c r="R114" i="6"/>
  <c r="Q114" i="6"/>
  <c r="P114" i="6"/>
  <c r="O114" i="6"/>
  <c r="N114" i="6"/>
  <c r="M114" i="6"/>
  <c r="L114" i="6"/>
  <c r="I114" i="6"/>
  <c r="H114" i="6"/>
  <c r="G114" i="6"/>
  <c r="F114" i="6"/>
  <c r="E114" i="6"/>
  <c r="D114" i="6"/>
  <c r="C114" i="6" s="1"/>
  <c r="C113" i="6"/>
  <c r="C112" i="6"/>
  <c r="C111" i="6"/>
  <c r="R110" i="6"/>
  <c r="Q110" i="6"/>
  <c r="P110" i="6"/>
  <c r="O110" i="6"/>
  <c r="N110" i="6"/>
  <c r="M110" i="6"/>
  <c r="L110" i="6"/>
  <c r="I110" i="6"/>
  <c r="H110" i="6"/>
  <c r="G110" i="6"/>
  <c r="F110" i="6"/>
  <c r="C110" i="6" s="1"/>
  <c r="E110" i="6"/>
  <c r="D110" i="6"/>
  <c r="C109" i="6"/>
  <c r="C104" i="6"/>
  <c r="C103" i="6"/>
  <c r="R102" i="6"/>
  <c r="Q102" i="6"/>
  <c r="P102" i="6"/>
  <c r="O102" i="6"/>
  <c r="N102" i="6"/>
  <c r="M102" i="6"/>
  <c r="L102" i="6"/>
  <c r="I102" i="6"/>
  <c r="H102" i="6"/>
  <c r="G102" i="6"/>
  <c r="F102" i="6"/>
  <c r="E102" i="6"/>
  <c r="D102" i="6"/>
  <c r="C102" i="6"/>
  <c r="C101" i="6"/>
  <c r="C100" i="6"/>
  <c r="C99" i="6"/>
  <c r="R98" i="6"/>
  <c r="Q98" i="6"/>
  <c r="P98" i="6"/>
  <c r="O98" i="6"/>
  <c r="N98" i="6"/>
  <c r="M98" i="6"/>
  <c r="L98" i="6"/>
  <c r="I98" i="6"/>
  <c r="H98" i="6"/>
  <c r="G98" i="6"/>
  <c r="F98" i="6"/>
  <c r="E98" i="6"/>
  <c r="D98" i="6"/>
  <c r="C98" i="6" s="1"/>
  <c r="C97" i="6"/>
  <c r="C96" i="6"/>
  <c r="C95" i="6"/>
  <c r="R94" i="6"/>
  <c r="Q94" i="6"/>
  <c r="P94" i="6"/>
  <c r="O94" i="6"/>
  <c r="N94" i="6"/>
  <c r="M94" i="6"/>
  <c r="L94" i="6"/>
  <c r="I94" i="6"/>
  <c r="H94" i="6"/>
  <c r="G94" i="6"/>
  <c r="F94" i="6"/>
  <c r="E94" i="6"/>
  <c r="D94" i="6"/>
  <c r="C94" i="6" s="1"/>
  <c r="C93" i="6"/>
  <c r="C92" i="6"/>
  <c r="C91" i="6"/>
  <c r="R90" i="6"/>
  <c r="Q90" i="6"/>
  <c r="P90" i="6"/>
  <c r="O90" i="6"/>
  <c r="N90" i="6"/>
  <c r="M90" i="6"/>
  <c r="L90" i="6"/>
  <c r="I90" i="6"/>
  <c r="H90" i="6"/>
  <c r="G90" i="6"/>
  <c r="F90" i="6"/>
  <c r="C90" i="6" s="1"/>
  <c r="E90" i="6"/>
  <c r="D90" i="6"/>
  <c r="C89" i="6"/>
  <c r="C88" i="6"/>
  <c r="C87" i="6"/>
  <c r="R86" i="6"/>
  <c r="Q86" i="6"/>
  <c r="P86" i="6"/>
  <c r="O86" i="6"/>
  <c r="N86" i="6"/>
  <c r="M86" i="6"/>
  <c r="L86" i="6"/>
  <c r="I86" i="6"/>
  <c r="H86" i="6"/>
  <c r="G86" i="6"/>
  <c r="F86" i="6"/>
  <c r="E86" i="6"/>
  <c r="D86" i="6"/>
  <c r="C86" i="6"/>
  <c r="C85" i="6"/>
  <c r="C84" i="6"/>
  <c r="C83" i="6"/>
  <c r="R82" i="6"/>
  <c r="Q82" i="6"/>
  <c r="P82" i="6"/>
  <c r="O82" i="6"/>
  <c r="N82" i="6"/>
  <c r="M82" i="6"/>
  <c r="L82" i="6"/>
  <c r="I82" i="6"/>
  <c r="H82" i="6"/>
  <c r="G82" i="6"/>
  <c r="F82" i="6"/>
  <c r="E82" i="6"/>
  <c r="D82" i="6"/>
  <c r="C82" i="6" s="1"/>
  <c r="C81" i="6"/>
  <c r="C80" i="6"/>
  <c r="C79" i="6"/>
  <c r="R78" i="6"/>
  <c r="Q78" i="6"/>
  <c r="P78" i="6"/>
  <c r="O78" i="6"/>
  <c r="N78" i="6"/>
  <c r="M78" i="6"/>
  <c r="L78" i="6"/>
  <c r="I78" i="6"/>
  <c r="H78" i="6"/>
  <c r="G78" i="6"/>
  <c r="F78" i="6"/>
  <c r="E78" i="6"/>
  <c r="D78" i="6"/>
  <c r="C78" i="6" s="1"/>
  <c r="C77" i="6"/>
  <c r="C76" i="6"/>
  <c r="C75" i="6"/>
  <c r="R74" i="6"/>
  <c r="Q74" i="6"/>
  <c r="P74" i="6"/>
  <c r="O74" i="6"/>
  <c r="N74" i="6"/>
  <c r="M74" i="6"/>
  <c r="L74" i="6"/>
  <c r="I74" i="6"/>
  <c r="H74" i="6"/>
  <c r="G74" i="6"/>
  <c r="F74" i="6"/>
  <c r="C74" i="6" s="1"/>
  <c r="E74" i="6"/>
  <c r="D74" i="6"/>
  <c r="C73" i="6"/>
  <c r="C72" i="6"/>
  <c r="C71" i="6"/>
  <c r="R70" i="6"/>
  <c r="Q70" i="6"/>
  <c r="P70" i="6"/>
  <c r="O70" i="6"/>
  <c r="N70" i="6"/>
  <c r="M70" i="6"/>
  <c r="L70" i="6"/>
  <c r="I70" i="6"/>
  <c r="H70" i="6"/>
  <c r="G70" i="6"/>
  <c r="F70" i="6"/>
  <c r="E70" i="6"/>
  <c r="D70" i="6"/>
  <c r="C70" i="6"/>
  <c r="C69" i="6"/>
  <c r="C68" i="6"/>
  <c r="C67" i="6"/>
  <c r="R66" i="6"/>
  <c r="Q66" i="6"/>
  <c r="P66" i="6"/>
  <c r="O66" i="6"/>
  <c r="N66" i="6"/>
  <c r="M66" i="6"/>
  <c r="L66" i="6"/>
  <c r="I66" i="6"/>
  <c r="H66" i="6"/>
  <c r="G66" i="6"/>
  <c r="F66" i="6"/>
  <c r="E66" i="6"/>
  <c r="D66" i="6"/>
  <c r="C66" i="6" s="1"/>
  <c r="C65" i="6"/>
  <c r="C64" i="6"/>
  <c r="C63" i="6"/>
  <c r="R62" i="6"/>
  <c r="Q62" i="6"/>
  <c r="P62" i="6"/>
  <c r="O62" i="6"/>
  <c r="N62" i="6"/>
  <c r="M62" i="6"/>
  <c r="L62" i="6"/>
  <c r="I62" i="6"/>
  <c r="H62" i="6"/>
  <c r="G62" i="6"/>
  <c r="F62" i="6"/>
  <c r="E62" i="6"/>
  <c r="D62" i="6"/>
  <c r="C62" i="6" s="1"/>
  <c r="C61" i="6"/>
  <c r="C60" i="6"/>
  <c r="C59" i="6"/>
  <c r="R58" i="6"/>
  <c r="Q58" i="6"/>
  <c r="P58" i="6"/>
  <c r="O58" i="6"/>
  <c r="N58" i="6"/>
  <c r="M58" i="6"/>
  <c r="L58" i="6"/>
  <c r="I58" i="6"/>
  <c r="H58" i="6"/>
  <c r="G58" i="6"/>
  <c r="F58" i="6"/>
  <c r="C58" i="6" s="1"/>
  <c r="E58" i="6"/>
  <c r="D58" i="6"/>
  <c r="C57" i="6"/>
  <c r="C52" i="6"/>
  <c r="C51" i="6"/>
  <c r="R50" i="6"/>
  <c r="Q50" i="6"/>
  <c r="P50" i="6"/>
  <c r="O50" i="6"/>
  <c r="N50" i="6"/>
  <c r="M50" i="6"/>
  <c r="L50" i="6"/>
  <c r="I50" i="6"/>
  <c r="H50" i="6"/>
  <c r="G50" i="6"/>
  <c r="C50" i="6" s="1"/>
  <c r="F50" i="6"/>
  <c r="E50" i="6"/>
  <c r="D50" i="6"/>
  <c r="C49" i="6"/>
  <c r="C48" i="6"/>
  <c r="C47" i="6"/>
  <c r="R46" i="6"/>
  <c r="Q46" i="6"/>
  <c r="P46" i="6"/>
  <c r="O46" i="6"/>
  <c r="N46" i="6"/>
  <c r="M46" i="6"/>
  <c r="L46" i="6"/>
  <c r="I46" i="6"/>
  <c r="H46" i="6"/>
  <c r="G46" i="6"/>
  <c r="F46" i="6"/>
  <c r="E46" i="6"/>
  <c r="D46" i="6"/>
  <c r="C46" i="6" s="1"/>
  <c r="C45" i="6"/>
  <c r="C44" i="6"/>
  <c r="C43" i="6"/>
  <c r="R42" i="6"/>
  <c r="Q42" i="6"/>
  <c r="P42" i="6"/>
  <c r="O42" i="6"/>
  <c r="N42" i="6"/>
  <c r="M42" i="6"/>
  <c r="L42" i="6"/>
  <c r="I42" i="6"/>
  <c r="H42" i="6"/>
  <c r="G42" i="6"/>
  <c r="F42" i="6"/>
  <c r="E42" i="6"/>
  <c r="D42" i="6"/>
  <c r="C42" i="6" s="1"/>
  <c r="C41" i="6"/>
  <c r="C40" i="6"/>
  <c r="C39" i="6"/>
  <c r="R38" i="6"/>
  <c r="Q38" i="6"/>
  <c r="P38" i="6"/>
  <c r="O38" i="6"/>
  <c r="N38" i="6"/>
  <c r="M38" i="6"/>
  <c r="L38" i="6"/>
  <c r="I38" i="6"/>
  <c r="H38" i="6"/>
  <c r="G38" i="6"/>
  <c r="F38" i="6"/>
  <c r="C38" i="6" s="1"/>
  <c r="E38" i="6"/>
  <c r="D38" i="6"/>
  <c r="C37" i="6"/>
  <c r="C36" i="6"/>
  <c r="C35" i="6"/>
  <c r="R34" i="6"/>
  <c r="Q34" i="6"/>
  <c r="P34" i="6"/>
  <c r="O34" i="6"/>
  <c r="N34" i="6"/>
  <c r="M34" i="6"/>
  <c r="L34" i="6"/>
  <c r="I34" i="6"/>
  <c r="H34" i="6"/>
  <c r="G34" i="6"/>
  <c r="F34" i="6"/>
  <c r="E34" i="6"/>
  <c r="D34" i="6"/>
  <c r="C34" i="6"/>
  <c r="C33" i="6"/>
  <c r="C32" i="6"/>
  <c r="C31" i="6"/>
  <c r="R30" i="6"/>
  <c r="Q30" i="6"/>
  <c r="P30" i="6"/>
  <c r="O30" i="6"/>
  <c r="N30" i="6"/>
  <c r="M30" i="6"/>
  <c r="L30" i="6"/>
  <c r="I30" i="6"/>
  <c r="H30" i="6"/>
  <c r="G30" i="6"/>
  <c r="F30" i="6"/>
  <c r="E30" i="6"/>
  <c r="D30" i="6"/>
  <c r="C30" i="6" s="1"/>
  <c r="C29" i="6"/>
  <c r="C28" i="6"/>
  <c r="C27" i="6"/>
  <c r="R26" i="6"/>
  <c r="Q26" i="6"/>
  <c r="P26" i="6"/>
  <c r="O26" i="6"/>
  <c r="N26" i="6"/>
  <c r="M26" i="6"/>
  <c r="L26" i="6"/>
  <c r="I26" i="6"/>
  <c r="H26" i="6"/>
  <c r="G26" i="6"/>
  <c r="F26" i="6"/>
  <c r="E26" i="6"/>
  <c r="D26" i="6"/>
  <c r="C26" i="6" s="1"/>
  <c r="C25" i="6"/>
  <c r="C24" i="6"/>
  <c r="C23" i="6"/>
  <c r="R22" i="6"/>
  <c r="Q22" i="6"/>
  <c r="P22" i="6"/>
  <c r="O22" i="6"/>
  <c r="N22" i="6"/>
  <c r="M22" i="6"/>
  <c r="L22" i="6"/>
  <c r="I22" i="6"/>
  <c r="H22" i="6"/>
  <c r="G22" i="6"/>
  <c r="F22" i="6"/>
  <c r="C22" i="6" s="1"/>
  <c r="E22" i="6"/>
  <c r="D22" i="6"/>
  <c r="C21" i="6"/>
  <c r="C20" i="6"/>
  <c r="C19" i="6"/>
  <c r="R18" i="6"/>
  <c r="Q18" i="6"/>
  <c r="P18" i="6"/>
  <c r="O18" i="6"/>
  <c r="N18" i="6"/>
  <c r="M18" i="6"/>
  <c r="L18" i="6"/>
  <c r="I18" i="6"/>
  <c r="H18" i="6"/>
  <c r="G18" i="6"/>
  <c r="F18" i="6"/>
  <c r="E18" i="6"/>
  <c r="D18" i="6"/>
  <c r="C18" i="6"/>
  <c r="C17" i="6"/>
  <c r="C16" i="6"/>
  <c r="C15" i="6"/>
  <c r="R14" i="6"/>
  <c r="Q14" i="6"/>
  <c r="P14" i="6"/>
  <c r="O14" i="6"/>
  <c r="N14" i="6"/>
  <c r="M14" i="6"/>
  <c r="L14" i="6"/>
  <c r="I14" i="6"/>
  <c r="H14" i="6"/>
  <c r="G14" i="6"/>
  <c r="F14" i="6"/>
  <c r="E14" i="6"/>
  <c r="D14" i="6"/>
  <c r="C14" i="6" s="1"/>
  <c r="C13" i="6"/>
  <c r="C12" i="6"/>
  <c r="C11" i="6"/>
  <c r="R10" i="6"/>
  <c r="Q10" i="6"/>
  <c r="P10" i="6"/>
  <c r="O10" i="6"/>
  <c r="N10" i="6"/>
  <c r="M10" i="6"/>
  <c r="L10" i="6"/>
  <c r="I10" i="6"/>
  <c r="H10" i="6"/>
  <c r="G10" i="6"/>
  <c r="F10" i="6"/>
  <c r="E10" i="6"/>
  <c r="D10" i="6"/>
  <c r="C10" i="6" s="1"/>
  <c r="C9" i="6"/>
  <c r="C8" i="6"/>
  <c r="C7" i="6"/>
  <c r="R6" i="6"/>
  <c r="Q6" i="6"/>
  <c r="P6" i="6"/>
  <c r="O6" i="6"/>
  <c r="N6" i="6"/>
  <c r="M6" i="6"/>
  <c r="L6" i="6"/>
  <c r="I6" i="6"/>
  <c r="H6" i="6"/>
  <c r="G6" i="6"/>
  <c r="F6" i="6"/>
  <c r="C6" i="6" s="1"/>
  <c r="E6" i="6"/>
  <c r="D6" i="6"/>
  <c r="C5" i="6"/>
  <c r="O81" i="5"/>
  <c r="N81" i="5"/>
  <c r="K81" i="5"/>
  <c r="J81" i="5"/>
  <c r="G81" i="5"/>
  <c r="F81" i="5"/>
  <c r="C81" i="5"/>
  <c r="P80" i="5"/>
  <c r="O80" i="5"/>
  <c r="N80" i="5"/>
  <c r="M80" i="5"/>
  <c r="L80" i="5"/>
  <c r="K80" i="5"/>
  <c r="J80" i="5"/>
  <c r="I80" i="5"/>
  <c r="H80" i="5"/>
  <c r="G80" i="5"/>
  <c r="F80" i="5"/>
  <c r="E80" i="5"/>
  <c r="Q80" i="5" s="1"/>
  <c r="D80" i="5"/>
  <c r="C80" i="5"/>
  <c r="P79" i="5"/>
  <c r="P81" i="5" s="1"/>
  <c r="O79" i="5"/>
  <c r="N79" i="5"/>
  <c r="M79" i="5"/>
  <c r="M81" i="5" s="1"/>
  <c r="L79" i="5"/>
  <c r="L81" i="5" s="1"/>
  <c r="K79" i="5"/>
  <c r="J79" i="5"/>
  <c r="I79" i="5"/>
  <c r="I81" i="5" s="1"/>
  <c r="H79" i="5"/>
  <c r="H81" i="5" s="1"/>
  <c r="G79" i="5"/>
  <c r="F79" i="5"/>
  <c r="E79" i="5"/>
  <c r="E81" i="5" s="1"/>
  <c r="D79" i="5"/>
  <c r="D81" i="5" s="1"/>
  <c r="C79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Q78" i="5" s="1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Q76" i="5" s="1"/>
  <c r="Q75" i="5"/>
  <c r="Q74" i="5"/>
  <c r="S74" i="5" s="1"/>
  <c r="Q73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Q71" i="5" s="1"/>
  <c r="S76" i="5" s="1"/>
  <c r="Q70" i="5"/>
  <c r="S75" i="5" s="1"/>
  <c r="Q69" i="5"/>
  <c r="Q68" i="5"/>
  <c r="P66" i="5"/>
  <c r="O66" i="5"/>
  <c r="N66" i="5"/>
  <c r="M66" i="5"/>
  <c r="L66" i="5"/>
  <c r="K66" i="5"/>
  <c r="J66" i="5"/>
  <c r="I66" i="5"/>
  <c r="H66" i="5"/>
  <c r="G66" i="5"/>
  <c r="F66" i="5"/>
  <c r="E66" i="5"/>
  <c r="Q66" i="5" s="1"/>
  <c r="D66" i="5"/>
  <c r="C66" i="5"/>
  <c r="Q65" i="5"/>
  <c r="Q64" i="5"/>
  <c r="Q63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Q57" i="5" s="1"/>
  <c r="Q56" i="5"/>
  <c r="Q55" i="5"/>
  <c r="Q54" i="5"/>
  <c r="P52" i="5"/>
  <c r="O52" i="5"/>
  <c r="N52" i="5"/>
  <c r="M52" i="5"/>
  <c r="L52" i="5"/>
  <c r="K52" i="5"/>
  <c r="J52" i="5"/>
  <c r="I52" i="5"/>
  <c r="H52" i="5"/>
  <c r="G52" i="5"/>
  <c r="F52" i="5"/>
  <c r="E52" i="5"/>
  <c r="Q52" i="5" s="1"/>
  <c r="D52" i="5"/>
  <c r="C52" i="5"/>
  <c r="Q51" i="5"/>
  <c r="Q50" i="5"/>
  <c r="Q49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Q47" i="5" s="1"/>
  <c r="Q46" i="5"/>
  <c r="Q45" i="5"/>
  <c r="Q44" i="5"/>
  <c r="P42" i="5"/>
  <c r="O42" i="5"/>
  <c r="N42" i="5"/>
  <c r="M42" i="5"/>
  <c r="L42" i="5"/>
  <c r="K42" i="5"/>
  <c r="J42" i="5"/>
  <c r="I42" i="5"/>
  <c r="H42" i="5"/>
  <c r="G42" i="5"/>
  <c r="F42" i="5"/>
  <c r="E42" i="5"/>
  <c r="Q42" i="5" s="1"/>
  <c r="D42" i="5"/>
  <c r="C42" i="5"/>
  <c r="Q41" i="5"/>
  <c r="Q40" i="5"/>
  <c r="Q39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Q36" i="5"/>
  <c r="Q35" i="5"/>
  <c r="Q37" i="5" s="1"/>
  <c r="Q34" i="5"/>
  <c r="P32" i="5"/>
  <c r="O32" i="5"/>
  <c r="N32" i="5"/>
  <c r="M32" i="5"/>
  <c r="L32" i="5"/>
  <c r="K32" i="5"/>
  <c r="J32" i="5"/>
  <c r="I32" i="5"/>
  <c r="H32" i="5"/>
  <c r="G32" i="5"/>
  <c r="F32" i="5"/>
  <c r="E32" i="5"/>
  <c r="Q32" i="5" s="1"/>
  <c r="D32" i="5"/>
  <c r="C32" i="5"/>
  <c r="Q31" i="5"/>
  <c r="Q30" i="5"/>
  <c r="Q29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Q27" i="5" s="1"/>
  <c r="Q26" i="5"/>
  <c r="Q25" i="5"/>
  <c r="Q24" i="5"/>
  <c r="P22" i="5"/>
  <c r="O22" i="5"/>
  <c r="N22" i="5"/>
  <c r="M22" i="5"/>
  <c r="L22" i="5"/>
  <c r="K22" i="5"/>
  <c r="J22" i="5"/>
  <c r="I22" i="5"/>
  <c r="H22" i="5"/>
  <c r="G22" i="5"/>
  <c r="F22" i="5"/>
  <c r="E22" i="5"/>
  <c r="Q22" i="5" s="1"/>
  <c r="D22" i="5"/>
  <c r="C22" i="5"/>
  <c r="Q21" i="5"/>
  <c r="Q20" i="5"/>
  <c r="Q19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Q17" i="5" s="1"/>
  <c r="Q16" i="5"/>
  <c r="Q15" i="5"/>
  <c r="Q14" i="5"/>
  <c r="P12" i="5"/>
  <c r="O12" i="5"/>
  <c r="N12" i="5"/>
  <c r="M12" i="5"/>
  <c r="L12" i="5"/>
  <c r="K12" i="5"/>
  <c r="J12" i="5"/>
  <c r="I12" i="5"/>
  <c r="H12" i="5"/>
  <c r="G12" i="5"/>
  <c r="F12" i="5"/>
  <c r="E12" i="5"/>
  <c r="Q12" i="5" s="1"/>
  <c r="D12" i="5"/>
  <c r="C12" i="5"/>
  <c r="Q11" i="5"/>
  <c r="Q10" i="5"/>
  <c r="Q9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Q6" i="5"/>
  <c r="Q5" i="5"/>
  <c r="Q7" i="5" s="1"/>
  <c r="Q4" i="5"/>
  <c r="F37" i="4"/>
  <c r="C22" i="4"/>
  <c r="B22" i="4"/>
  <c r="M19" i="4"/>
  <c r="L19" i="4"/>
  <c r="C6" i="4"/>
  <c r="B6" i="4"/>
  <c r="E37" i="4" s="1"/>
  <c r="C22" i="3"/>
  <c r="B22" i="3"/>
  <c r="M20" i="3"/>
  <c r="L20" i="3"/>
  <c r="C6" i="3"/>
  <c r="F38" i="3" s="1"/>
  <c r="B6" i="3"/>
  <c r="E38" i="3" s="1"/>
  <c r="Q81" i="5" l="1"/>
  <c r="Q79" i="5"/>
  <c r="M47" i="1"/>
  <c r="I47" i="1"/>
  <c r="E47" i="1"/>
  <c r="D47" i="1"/>
  <c r="Q46" i="1"/>
  <c r="P46" i="1"/>
  <c r="N46" i="1"/>
  <c r="M46" i="1"/>
  <c r="L46" i="1"/>
  <c r="K46" i="1"/>
  <c r="I46" i="1"/>
  <c r="H46" i="1"/>
  <c r="G46" i="1"/>
  <c r="F46" i="1"/>
  <c r="E46" i="1"/>
  <c r="N45" i="1"/>
  <c r="N47" i="1" s="1"/>
  <c r="M45" i="1"/>
  <c r="L45" i="1"/>
  <c r="L47" i="1" s="1"/>
  <c r="K45" i="1"/>
  <c r="K47" i="1" s="1"/>
  <c r="J45" i="1"/>
  <c r="J47" i="1" s="1"/>
  <c r="I45" i="1"/>
  <c r="H45" i="1"/>
  <c r="H47" i="1" s="1"/>
  <c r="G45" i="1"/>
  <c r="G47" i="1" s="1"/>
  <c r="F45" i="1"/>
  <c r="F47" i="1" s="1"/>
  <c r="E45" i="1"/>
  <c r="Q44" i="1"/>
  <c r="P44" i="1"/>
  <c r="R44" i="1" s="1"/>
  <c r="N44" i="1"/>
  <c r="M44" i="1"/>
  <c r="L44" i="1"/>
  <c r="K44" i="1"/>
  <c r="O44" i="1" s="1"/>
  <c r="I44" i="1"/>
  <c r="H44" i="1"/>
  <c r="G44" i="1"/>
  <c r="F44" i="1"/>
  <c r="J44" i="1" s="1"/>
  <c r="E44" i="1"/>
  <c r="R43" i="1"/>
  <c r="Q43" i="1"/>
  <c r="P43" i="1"/>
  <c r="O43" i="1"/>
  <c r="J43" i="1"/>
  <c r="Q42" i="1"/>
  <c r="P42" i="1"/>
  <c r="R42" i="1" s="1"/>
  <c r="O42" i="1"/>
  <c r="J42" i="1"/>
  <c r="Q41" i="1"/>
  <c r="P41" i="1"/>
  <c r="R41" i="1" s="1"/>
  <c r="N41" i="1"/>
  <c r="M41" i="1"/>
  <c r="L41" i="1"/>
  <c r="K41" i="1"/>
  <c r="O41" i="1" s="1"/>
  <c r="I41" i="1"/>
  <c r="H41" i="1"/>
  <c r="G41" i="1"/>
  <c r="F41" i="1"/>
  <c r="J41" i="1" s="1"/>
  <c r="E41" i="1"/>
  <c r="R40" i="1"/>
  <c r="Q40" i="1"/>
  <c r="P40" i="1"/>
  <c r="O40" i="1"/>
  <c r="J40" i="1"/>
  <c r="Q39" i="1"/>
  <c r="P39" i="1"/>
  <c r="R39" i="1" s="1"/>
  <c r="O39" i="1"/>
  <c r="J39" i="1"/>
  <c r="Q38" i="1"/>
  <c r="P38" i="1"/>
  <c r="R38" i="1" s="1"/>
  <c r="N38" i="1"/>
  <c r="M38" i="1"/>
  <c r="L38" i="1"/>
  <c r="K38" i="1"/>
  <c r="O38" i="1" s="1"/>
  <c r="I38" i="1"/>
  <c r="H38" i="1"/>
  <c r="G38" i="1"/>
  <c r="F38" i="1"/>
  <c r="J38" i="1" s="1"/>
  <c r="E38" i="1"/>
  <c r="R37" i="1"/>
  <c r="Q37" i="1"/>
  <c r="P37" i="1"/>
  <c r="O37" i="1"/>
  <c r="J37" i="1"/>
  <c r="Q36" i="1"/>
  <c r="P36" i="1"/>
  <c r="R36" i="1" s="1"/>
  <c r="O36" i="1"/>
  <c r="J36" i="1"/>
  <c r="Q35" i="1"/>
  <c r="P35" i="1"/>
  <c r="R35" i="1" s="1"/>
  <c r="N35" i="1"/>
  <c r="M35" i="1"/>
  <c r="L35" i="1"/>
  <c r="K35" i="1"/>
  <c r="O35" i="1" s="1"/>
  <c r="I35" i="1"/>
  <c r="H35" i="1"/>
  <c r="G35" i="1"/>
  <c r="F35" i="1"/>
  <c r="J35" i="1" s="1"/>
  <c r="E35" i="1"/>
  <c r="R34" i="1"/>
  <c r="Q34" i="1"/>
  <c r="P34" i="1"/>
  <c r="O34" i="1"/>
  <c r="J34" i="1"/>
  <c r="Q33" i="1"/>
  <c r="P33" i="1"/>
  <c r="R33" i="1" s="1"/>
  <c r="O33" i="1"/>
  <c r="J33" i="1"/>
  <c r="Q32" i="1"/>
  <c r="P32" i="1"/>
  <c r="R32" i="1" s="1"/>
  <c r="N32" i="1"/>
  <c r="M32" i="1"/>
  <c r="L32" i="1"/>
  <c r="K32" i="1"/>
  <c r="O32" i="1" s="1"/>
  <c r="I32" i="1"/>
  <c r="H32" i="1"/>
  <c r="G32" i="1"/>
  <c r="F32" i="1"/>
  <c r="J32" i="1" s="1"/>
  <c r="E32" i="1"/>
  <c r="R31" i="1"/>
  <c r="Q31" i="1"/>
  <c r="P31" i="1"/>
  <c r="O31" i="1"/>
  <c r="J31" i="1"/>
  <c r="Q30" i="1"/>
  <c r="P30" i="1"/>
  <c r="R30" i="1" s="1"/>
  <c r="O30" i="1"/>
  <c r="J30" i="1"/>
  <c r="Q29" i="1"/>
  <c r="P29" i="1"/>
  <c r="R29" i="1" s="1"/>
  <c r="N29" i="1"/>
  <c r="M29" i="1"/>
  <c r="L29" i="1"/>
  <c r="K29" i="1"/>
  <c r="O29" i="1" s="1"/>
  <c r="I29" i="1"/>
  <c r="H29" i="1"/>
  <c r="G29" i="1"/>
  <c r="F29" i="1"/>
  <c r="J29" i="1" s="1"/>
  <c r="E29" i="1"/>
  <c r="R28" i="1"/>
  <c r="Q28" i="1"/>
  <c r="P28" i="1"/>
  <c r="O28" i="1"/>
  <c r="J28" i="1"/>
  <c r="Q27" i="1"/>
  <c r="P27" i="1"/>
  <c r="R27" i="1" s="1"/>
  <c r="O27" i="1"/>
  <c r="J27" i="1"/>
  <c r="Q26" i="1"/>
  <c r="P26" i="1"/>
  <c r="R26" i="1" s="1"/>
  <c r="N26" i="1"/>
  <c r="M26" i="1"/>
  <c r="L26" i="1"/>
  <c r="K26" i="1"/>
  <c r="O26" i="1" s="1"/>
  <c r="I26" i="1"/>
  <c r="H26" i="1"/>
  <c r="G26" i="1"/>
  <c r="F26" i="1"/>
  <c r="J26" i="1" s="1"/>
  <c r="E26" i="1"/>
  <c r="R25" i="1"/>
  <c r="Q25" i="1"/>
  <c r="P25" i="1"/>
  <c r="O25" i="1"/>
  <c r="J25" i="1"/>
  <c r="Q24" i="1"/>
  <c r="P24" i="1"/>
  <c r="R24" i="1" s="1"/>
  <c r="O24" i="1"/>
  <c r="J24" i="1"/>
  <c r="Q23" i="1"/>
  <c r="P23" i="1"/>
  <c r="R23" i="1" s="1"/>
  <c r="N23" i="1"/>
  <c r="M23" i="1"/>
  <c r="L23" i="1"/>
  <c r="K23" i="1"/>
  <c r="O23" i="1" s="1"/>
  <c r="I23" i="1"/>
  <c r="H23" i="1"/>
  <c r="G23" i="1"/>
  <c r="F23" i="1"/>
  <c r="J23" i="1" s="1"/>
  <c r="E23" i="1"/>
  <c r="R22" i="1"/>
  <c r="Q22" i="1"/>
  <c r="P22" i="1"/>
  <c r="O22" i="1"/>
  <c r="J22" i="1"/>
  <c r="Q21" i="1"/>
  <c r="P21" i="1"/>
  <c r="R21" i="1" s="1"/>
  <c r="O21" i="1"/>
  <c r="J21" i="1"/>
  <c r="Q20" i="1"/>
  <c r="P20" i="1"/>
  <c r="R20" i="1" s="1"/>
  <c r="N20" i="1"/>
  <c r="M20" i="1"/>
  <c r="L20" i="1"/>
  <c r="K20" i="1"/>
  <c r="O20" i="1" s="1"/>
  <c r="I20" i="1"/>
  <c r="H20" i="1"/>
  <c r="G20" i="1"/>
  <c r="F20" i="1"/>
  <c r="J20" i="1" s="1"/>
  <c r="E20" i="1"/>
  <c r="R19" i="1"/>
  <c r="Q19" i="1"/>
  <c r="P19" i="1"/>
  <c r="O19" i="1"/>
  <c r="J19" i="1"/>
  <c r="Q18" i="1"/>
  <c r="P18" i="1"/>
  <c r="R18" i="1" s="1"/>
  <c r="O18" i="1"/>
  <c r="J18" i="1"/>
  <c r="Q17" i="1"/>
  <c r="P17" i="1"/>
  <c r="R17" i="1" s="1"/>
  <c r="N17" i="1"/>
  <c r="M17" i="1"/>
  <c r="L17" i="1"/>
  <c r="K17" i="1"/>
  <c r="O17" i="1" s="1"/>
  <c r="I17" i="1"/>
  <c r="H17" i="1"/>
  <c r="G17" i="1"/>
  <c r="F17" i="1"/>
  <c r="J17" i="1" s="1"/>
  <c r="E17" i="1"/>
  <c r="R16" i="1"/>
  <c r="Q16" i="1"/>
  <c r="P16" i="1"/>
  <c r="O16" i="1"/>
  <c r="J16" i="1"/>
  <c r="Q15" i="1"/>
  <c r="P15" i="1"/>
  <c r="R15" i="1" s="1"/>
  <c r="O15" i="1"/>
  <c r="J15" i="1"/>
  <c r="Q14" i="1"/>
  <c r="P14" i="1"/>
  <c r="R14" i="1" s="1"/>
  <c r="N14" i="1"/>
  <c r="M14" i="1"/>
  <c r="L14" i="1"/>
  <c r="K14" i="1"/>
  <c r="O14" i="1" s="1"/>
  <c r="I14" i="1"/>
  <c r="H14" i="1"/>
  <c r="G14" i="1"/>
  <c r="F14" i="1"/>
  <c r="J14" i="1" s="1"/>
  <c r="E14" i="1"/>
  <c r="R13" i="1"/>
  <c r="Q13" i="1"/>
  <c r="P13" i="1"/>
  <c r="O13" i="1"/>
  <c r="J13" i="1"/>
  <c r="Q12" i="1"/>
  <c r="P12" i="1"/>
  <c r="R12" i="1" s="1"/>
  <c r="O12" i="1"/>
  <c r="J12" i="1"/>
  <c r="Q11" i="1"/>
  <c r="P11" i="1"/>
  <c r="R11" i="1" s="1"/>
  <c r="N11" i="1"/>
  <c r="M11" i="1"/>
  <c r="L11" i="1"/>
  <c r="K11" i="1"/>
  <c r="O11" i="1" s="1"/>
  <c r="I11" i="1"/>
  <c r="H11" i="1"/>
  <c r="G11" i="1"/>
  <c r="F11" i="1"/>
  <c r="J11" i="1" s="1"/>
  <c r="E11" i="1"/>
  <c r="R10" i="1"/>
  <c r="Q10" i="1"/>
  <c r="P10" i="1"/>
  <c r="O10" i="1"/>
  <c r="J10" i="1"/>
  <c r="Q9" i="1"/>
  <c r="P9" i="1"/>
  <c r="R9" i="1" s="1"/>
  <c r="O9" i="1"/>
  <c r="J9" i="1"/>
  <c r="Q8" i="1"/>
  <c r="P8" i="1"/>
  <c r="R8" i="1" s="1"/>
  <c r="N8" i="1"/>
  <c r="M8" i="1"/>
  <c r="L8" i="1"/>
  <c r="K8" i="1"/>
  <c r="O8" i="1" s="1"/>
  <c r="I8" i="1"/>
  <c r="H8" i="1"/>
  <c r="G8" i="1"/>
  <c r="F8" i="1"/>
  <c r="J8" i="1" s="1"/>
  <c r="E8" i="1"/>
  <c r="R7" i="1"/>
  <c r="R46" i="1" s="1"/>
  <c r="Q7" i="1"/>
  <c r="P7" i="1"/>
  <c r="O7" i="1"/>
  <c r="O46" i="1" s="1"/>
  <c r="J7" i="1"/>
  <c r="J46" i="1" s="1"/>
  <c r="Q6" i="1"/>
  <c r="Q45" i="1" s="1"/>
  <c r="Q47" i="1" s="1"/>
  <c r="P6" i="1"/>
  <c r="R6" i="1" s="1"/>
  <c r="R45" i="1" s="1"/>
  <c r="R47" i="1" s="1"/>
  <c r="O6" i="1"/>
  <c r="O45" i="1" s="1"/>
  <c r="O47" i="1" s="1"/>
  <c r="J6" i="1"/>
  <c r="P45" i="1" l="1"/>
  <c r="P47" i="1" s="1"/>
</calcChain>
</file>

<file path=xl/sharedStrings.xml><?xml version="1.0" encoding="utf-8"?>
<sst xmlns="http://schemas.openxmlformats.org/spreadsheetml/2006/main" count="1851" uniqueCount="332">
  <si>
    <t>第５表　現住人口調査結果表（平成24年10月1日～平成25年9月30日）</t>
    <rPh sb="8" eb="10">
      <t>チョウサ</t>
    </rPh>
    <phoneticPr fontId="3"/>
  </si>
  <si>
    <t>（世帯数、人口総数：平成25年10月1日現在）</t>
    <rPh sb="10" eb="12">
      <t>ヘイセイ</t>
    </rPh>
    <rPh sb="14" eb="15">
      <t>ネン</t>
    </rPh>
    <phoneticPr fontId="3"/>
  </si>
  <si>
    <t>地区名</t>
  </si>
  <si>
    <t>男女区別</t>
  </si>
  <si>
    <t>世帯数</t>
  </si>
  <si>
    <t>人口総数</t>
  </si>
  <si>
    <t>転　入　等</t>
  </si>
  <si>
    <t>転　出　等</t>
  </si>
  <si>
    <t>社会増減</t>
  </si>
  <si>
    <t>自然増減</t>
  </si>
  <si>
    <t>前年差</t>
  </si>
  <si>
    <t>県外</t>
  </si>
  <si>
    <t>県内</t>
  </si>
  <si>
    <t>転居</t>
  </si>
  <si>
    <t>出生</t>
  </si>
  <si>
    <t>計</t>
  </si>
  <si>
    <t>死亡</t>
  </si>
  <si>
    <t>平</t>
  </si>
  <si>
    <t>男</t>
  </si>
  <si>
    <t>女</t>
  </si>
  <si>
    <t>小名浜</t>
  </si>
  <si>
    <t>勿　来</t>
    <phoneticPr fontId="3"/>
  </si>
  <si>
    <t>常　磐</t>
    <phoneticPr fontId="3"/>
  </si>
  <si>
    <t>内　郷</t>
    <phoneticPr fontId="3"/>
  </si>
  <si>
    <t>四　倉</t>
    <phoneticPr fontId="3"/>
  </si>
  <si>
    <t>遠　野</t>
    <phoneticPr fontId="3"/>
  </si>
  <si>
    <t>小　川</t>
    <phoneticPr fontId="3"/>
  </si>
  <si>
    <t>好　間</t>
    <phoneticPr fontId="3"/>
  </si>
  <si>
    <t>三　和</t>
    <phoneticPr fontId="3"/>
  </si>
  <si>
    <t>田　人</t>
    <phoneticPr fontId="3"/>
  </si>
  <si>
    <t>川　前</t>
    <phoneticPr fontId="3"/>
  </si>
  <si>
    <t>久之浜
大　久</t>
    <rPh sb="4" eb="5">
      <t>オオ</t>
    </rPh>
    <rPh sb="6" eb="7">
      <t>ヒサ</t>
    </rPh>
    <phoneticPr fontId="3"/>
  </si>
  <si>
    <t>合　計</t>
    <phoneticPr fontId="3"/>
  </si>
  <si>
    <t>第６表　地区別・男女別・年齢別現住人口結果表（５歳階級別地区別現住人口（平成25年10月1日現在））</t>
    <rPh sb="0" eb="1">
      <t>ダイ</t>
    </rPh>
    <rPh sb="2" eb="3">
      <t>ヒョウ</t>
    </rPh>
    <rPh sb="4" eb="6">
      <t>チク</t>
    </rPh>
    <rPh sb="6" eb="7">
      <t>ベツ</t>
    </rPh>
    <rPh sb="8" eb="10">
      <t>ダンジョ</t>
    </rPh>
    <rPh sb="10" eb="11">
      <t>ベツ</t>
    </rPh>
    <rPh sb="12" eb="14">
      <t>ネンレイ</t>
    </rPh>
    <rPh sb="14" eb="15">
      <t>ベツ</t>
    </rPh>
    <rPh sb="15" eb="17">
      <t>ゲンジュウ</t>
    </rPh>
    <rPh sb="17" eb="19">
      <t>ジンコウ</t>
    </rPh>
    <rPh sb="19" eb="21">
      <t>ケッカ</t>
    </rPh>
    <rPh sb="21" eb="22">
      <t>ヒョウ</t>
    </rPh>
    <rPh sb="24" eb="25">
      <t>サイ</t>
    </rPh>
    <rPh sb="25" eb="27">
      <t>カイキュウ</t>
    </rPh>
    <rPh sb="27" eb="28">
      <t>ベツ</t>
    </rPh>
    <rPh sb="28" eb="29">
      <t>チ</t>
    </rPh>
    <rPh sb="29" eb="31">
      <t>クベツ</t>
    </rPh>
    <rPh sb="31" eb="33">
      <t>ゲンジュウ</t>
    </rPh>
    <rPh sb="33" eb="35">
      <t>ジンコウ</t>
    </rPh>
    <rPh sb="36" eb="38">
      <t>ヘイセイ</t>
    </rPh>
    <rPh sb="43" eb="44">
      <t>ガツ</t>
    </rPh>
    <rPh sb="45" eb="46">
      <t>ヒ</t>
    </rPh>
    <rPh sb="46" eb="48">
      <t>ゲンザイ</t>
    </rPh>
    <phoneticPr fontId="10"/>
  </si>
  <si>
    <t>男女別</t>
    <rPh sb="0" eb="2">
      <t>ダンジョ</t>
    </rPh>
    <rPh sb="2" eb="3">
      <t>ベツ</t>
    </rPh>
    <phoneticPr fontId="3"/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</si>
  <si>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</si>
  <si>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</si>
  <si>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</si>
  <si>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</si>
  <si>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</si>
  <si>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</si>
  <si>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</si>
  <si>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</si>
  <si>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</si>
  <si>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</si>
  <si>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</si>
  <si>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</si>
  <si>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</si>
  <si>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</si>
  <si>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</si>
  <si>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</si>
  <si>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</si>
  <si>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  <phoneticPr fontId="10"/>
  </si>
  <si>
    <t>90歳以上</t>
    <rPh sb="3" eb="5">
      <t>イジョウ</t>
    </rPh>
    <phoneticPr fontId="10"/>
  </si>
  <si>
    <t>不詳</t>
  </si>
  <si>
    <t>計</t>
    <rPh sb="0" eb="1">
      <t>ケイ</t>
    </rPh>
    <phoneticPr fontId="3"/>
  </si>
  <si>
    <t>(再掲)
15歳未満</t>
    <phoneticPr fontId="10"/>
  </si>
  <si>
    <t>(再掲)
15～64歳</t>
    <phoneticPr fontId="10"/>
  </si>
  <si>
    <t>(再掲)
65歳以上</t>
    <phoneticPr fontId="10"/>
  </si>
  <si>
    <t>(再掲)
75歳以上</t>
    <phoneticPr fontId="10"/>
  </si>
  <si>
    <t>勿来</t>
  </si>
  <si>
    <t>常磐</t>
  </si>
  <si>
    <t>内郷</t>
  </si>
  <si>
    <t>四倉</t>
  </si>
  <si>
    <t>遠野</t>
  </si>
  <si>
    <t>小川</t>
  </si>
  <si>
    <t>好間</t>
  </si>
  <si>
    <t>三和</t>
  </si>
  <si>
    <t>田人</t>
  </si>
  <si>
    <t>川前</t>
  </si>
  <si>
    <t>久ノ浜
・大久</t>
    <rPh sb="5" eb="6">
      <t>オオ</t>
    </rPh>
    <rPh sb="6" eb="7">
      <t>ヒサシ</t>
    </rPh>
    <phoneticPr fontId="10"/>
  </si>
  <si>
    <t>市計</t>
    <rPh sb="0" eb="1">
      <t>シ</t>
    </rPh>
    <rPh sb="1" eb="2">
      <t>ケイ</t>
    </rPh>
    <phoneticPr fontId="3"/>
  </si>
  <si>
    <t>※　人口が少ない場合、結果を合算し秘匿しています。また、合計値からの引き算により秘匿対象が判明する場合は、</t>
    <phoneticPr fontId="10"/>
  </si>
  <si>
    <t>二次的に秘匿処理を実施しています。</t>
    <phoneticPr fontId="10"/>
  </si>
  <si>
    <t>第７表  転入年間集計表（平成24年10月１日～平成25年９月30日）</t>
    <phoneticPr fontId="3"/>
  </si>
  <si>
    <t xml:space="preserve"> </t>
  </si>
  <si>
    <t>　県</t>
    <rPh sb="1" eb="2">
      <t>ケン</t>
    </rPh>
    <phoneticPr fontId="3"/>
  </si>
  <si>
    <t>　内</t>
    <rPh sb="1" eb="2">
      <t>ナイ</t>
    </rPh>
    <phoneticPr fontId="3"/>
  </si>
  <si>
    <t>　外</t>
    <phoneticPr fontId="3"/>
  </si>
  <si>
    <t>区　　分</t>
  </si>
  <si>
    <t>転 入 者 数</t>
    <phoneticPr fontId="3"/>
  </si>
  <si>
    <t>市部</t>
    <phoneticPr fontId="3"/>
  </si>
  <si>
    <t>昭和村</t>
    <rPh sb="0" eb="3">
      <t>ショウワムラ</t>
    </rPh>
    <phoneticPr fontId="3"/>
  </si>
  <si>
    <t>北　海　道</t>
  </si>
  <si>
    <t>高　知　県</t>
  </si>
  <si>
    <t>会津美里町</t>
    <rPh sb="0" eb="2">
      <t>アイヅ</t>
    </rPh>
    <rPh sb="2" eb="5">
      <t>ミサトマチ</t>
    </rPh>
    <phoneticPr fontId="3"/>
  </si>
  <si>
    <t>青　森　県</t>
  </si>
  <si>
    <t>福　岡　県</t>
  </si>
  <si>
    <t>福島市</t>
    <phoneticPr fontId="3"/>
  </si>
  <si>
    <t>西郷村</t>
    <rPh sb="0" eb="2">
      <t>ニシゴウ</t>
    </rPh>
    <rPh sb="2" eb="3">
      <t>ムラ</t>
    </rPh>
    <phoneticPr fontId="3"/>
  </si>
  <si>
    <t>岩　手　県</t>
  </si>
  <si>
    <t>佐　賀　県</t>
  </si>
  <si>
    <t>会津若松市</t>
  </si>
  <si>
    <t>泉崎村</t>
    <rPh sb="0" eb="3">
      <t>イズミザキムラ</t>
    </rPh>
    <phoneticPr fontId="3"/>
  </si>
  <si>
    <t>宮　城　県</t>
  </si>
  <si>
    <t>長　崎　県</t>
  </si>
  <si>
    <t>郡山市</t>
    <phoneticPr fontId="3"/>
  </si>
  <si>
    <t>中島村</t>
    <rPh sb="0" eb="3">
      <t>ナカジマムラ</t>
    </rPh>
    <phoneticPr fontId="3"/>
  </si>
  <si>
    <t>秋　田　県</t>
  </si>
  <si>
    <t>熊　本　県</t>
  </si>
  <si>
    <t>いわき市</t>
    <phoneticPr fontId="3"/>
  </si>
  <si>
    <t>矢吹町</t>
    <rPh sb="0" eb="3">
      <t>ヤブキマチ</t>
    </rPh>
    <phoneticPr fontId="3"/>
  </si>
  <si>
    <t>山　形　県</t>
  </si>
  <si>
    <t>大　分　県</t>
  </si>
  <si>
    <t>白河市</t>
    <phoneticPr fontId="3"/>
  </si>
  <si>
    <t>棚倉町</t>
    <rPh sb="0" eb="3">
      <t>タナグラマチ</t>
    </rPh>
    <phoneticPr fontId="3"/>
  </si>
  <si>
    <t>茨　城　県</t>
  </si>
  <si>
    <t>宮　崎　県</t>
  </si>
  <si>
    <t>須賀川市</t>
    <rPh sb="0" eb="3">
      <t>スカガワ</t>
    </rPh>
    <rPh sb="3" eb="4">
      <t>シ</t>
    </rPh>
    <phoneticPr fontId="3"/>
  </si>
  <si>
    <t>矢祭町</t>
    <rPh sb="0" eb="3">
      <t>ヤマツリマチ</t>
    </rPh>
    <phoneticPr fontId="3"/>
  </si>
  <si>
    <t>栃　木　県</t>
  </si>
  <si>
    <t>鹿 児 島 県</t>
  </si>
  <si>
    <t>喜多方市</t>
    <rPh sb="0" eb="4">
      <t>キタカタシ</t>
    </rPh>
    <phoneticPr fontId="3"/>
  </si>
  <si>
    <t>塙町</t>
    <rPh sb="0" eb="2">
      <t>ハナワマチ</t>
    </rPh>
    <phoneticPr fontId="3"/>
  </si>
  <si>
    <t>群　馬　県</t>
  </si>
  <si>
    <t>沖　縄　県</t>
  </si>
  <si>
    <t>相馬市</t>
    <rPh sb="0" eb="3">
      <t>ソウマシ</t>
    </rPh>
    <phoneticPr fontId="3"/>
  </si>
  <si>
    <t>鮫川村</t>
    <rPh sb="0" eb="3">
      <t>サメガワムラ</t>
    </rPh>
    <phoneticPr fontId="3"/>
  </si>
  <si>
    <t>埼　玉　県</t>
  </si>
  <si>
    <t>国　　　外</t>
  </si>
  <si>
    <t>二本松市</t>
    <rPh sb="0" eb="3">
      <t>ニホンマツ</t>
    </rPh>
    <rPh sb="3" eb="4">
      <t>シ</t>
    </rPh>
    <phoneticPr fontId="3"/>
  </si>
  <si>
    <t>石川町</t>
    <rPh sb="0" eb="3">
      <t>イシカワマチ</t>
    </rPh>
    <phoneticPr fontId="3"/>
  </si>
  <si>
    <t>千　葉　県</t>
  </si>
  <si>
    <t>田村市</t>
    <rPh sb="0" eb="2">
      <t>タムラ</t>
    </rPh>
    <rPh sb="2" eb="3">
      <t>シ</t>
    </rPh>
    <phoneticPr fontId="3"/>
  </si>
  <si>
    <t>玉川村</t>
    <rPh sb="0" eb="3">
      <t>タマガワムラ</t>
    </rPh>
    <phoneticPr fontId="3"/>
  </si>
  <si>
    <t>東　京　都</t>
  </si>
  <si>
    <t>従　前　の</t>
  </si>
  <si>
    <t>南相馬市</t>
    <rPh sb="0" eb="1">
      <t>ミナミ</t>
    </rPh>
    <rPh sb="1" eb="4">
      <t>ソウマシ</t>
    </rPh>
    <phoneticPr fontId="3"/>
  </si>
  <si>
    <t>平田村</t>
    <rPh sb="0" eb="3">
      <t>ヒラタムラ</t>
    </rPh>
    <phoneticPr fontId="3"/>
  </si>
  <si>
    <t>神 奈 川 県</t>
  </si>
  <si>
    <t>住所地なし</t>
  </si>
  <si>
    <t>伊達市</t>
    <rPh sb="0" eb="3">
      <t>ダテシ</t>
    </rPh>
    <phoneticPr fontId="3"/>
  </si>
  <si>
    <t>浅川町</t>
    <rPh sb="0" eb="3">
      <t>アサカワマチ</t>
    </rPh>
    <phoneticPr fontId="3"/>
  </si>
  <si>
    <t>新　潟　県</t>
  </si>
  <si>
    <t>本宮市</t>
    <rPh sb="0" eb="2">
      <t>モトミヤ</t>
    </rPh>
    <rPh sb="2" eb="3">
      <t>シ</t>
    </rPh>
    <phoneticPr fontId="3"/>
  </si>
  <si>
    <t>古殿町</t>
    <rPh sb="0" eb="3">
      <t>フルドノマチ</t>
    </rPh>
    <phoneticPr fontId="3"/>
  </si>
  <si>
    <t>富　山　県</t>
  </si>
  <si>
    <t>三春町</t>
    <rPh sb="0" eb="2">
      <t>ミハル</t>
    </rPh>
    <rPh sb="2" eb="3">
      <t>マチ</t>
    </rPh>
    <phoneticPr fontId="3"/>
  </si>
  <si>
    <t>石　川　県</t>
  </si>
  <si>
    <t>郡　　　部</t>
  </si>
  <si>
    <t>小野町</t>
    <rPh sb="0" eb="3">
      <t>オノマチ</t>
    </rPh>
    <phoneticPr fontId="3"/>
  </si>
  <si>
    <t>福　井　県</t>
  </si>
  <si>
    <t>広野町</t>
    <rPh sb="0" eb="3">
      <t>ヒロノマチ</t>
    </rPh>
    <phoneticPr fontId="3"/>
  </si>
  <si>
    <t>山　梨　県</t>
  </si>
  <si>
    <t>桑折町</t>
    <rPh sb="0" eb="1">
      <t>クワ</t>
    </rPh>
    <rPh sb="1" eb="2">
      <t>オリ</t>
    </rPh>
    <rPh sb="2" eb="3">
      <t>マチ</t>
    </rPh>
    <phoneticPr fontId="3"/>
  </si>
  <si>
    <t>楢葉町</t>
    <rPh sb="0" eb="1">
      <t>ナラ</t>
    </rPh>
    <rPh sb="1" eb="2">
      <t>ハ</t>
    </rPh>
    <rPh sb="2" eb="3">
      <t>マチ</t>
    </rPh>
    <phoneticPr fontId="3"/>
  </si>
  <si>
    <t>長　野　県</t>
  </si>
  <si>
    <t>国見町</t>
    <rPh sb="0" eb="3">
      <t>クニミマチ</t>
    </rPh>
    <phoneticPr fontId="3"/>
  </si>
  <si>
    <t>富岡町</t>
    <rPh sb="0" eb="3">
      <t>トミオカマチ</t>
    </rPh>
    <phoneticPr fontId="3"/>
  </si>
  <si>
    <t>岐　阜　県</t>
  </si>
  <si>
    <t>川俣町</t>
    <rPh sb="0" eb="2">
      <t>カワマタ</t>
    </rPh>
    <rPh sb="2" eb="3">
      <t>マチ</t>
    </rPh>
    <phoneticPr fontId="3"/>
  </si>
  <si>
    <t>川内村</t>
    <rPh sb="0" eb="3">
      <t>カワウチムラ</t>
    </rPh>
    <phoneticPr fontId="3"/>
  </si>
  <si>
    <t>静　岡　県</t>
  </si>
  <si>
    <t>大玉村</t>
    <rPh sb="0" eb="2">
      <t>オオタマ</t>
    </rPh>
    <rPh sb="2" eb="3">
      <t>ムラ</t>
    </rPh>
    <phoneticPr fontId="3"/>
  </si>
  <si>
    <t>大熊町</t>
    <rPh sb="0" eb="3">
      <t>オオクママチ</t>
    </rPh>
    <phoneticPr fontId="3"/>
  </si>
  <si>
    <t>愛　知　県</t>
  </si>
  <si>
    <t>鏡石町</t>
    <rPh sb="0" eb="3">
      <t>カガミイシマチ</t>
    </rPh>
    <phoneticPr fontId="3"/>
  </si>
  <si>
    <t>双葉町</t>
    <rPh sb="0" eb="3">
      <t>フタバマチ</t>
    </rPh>
    <phoneticPr fontId="3"/>
  </si>
  <si>
    <t>三　重　県</t>
  </si>
  <si>
    <t>天栄村</t>
    <rPh sb="0" eb="3">
      <t>テンエイムラ</t>
    </rPh>
    <phoneticPr fontId="3"/>
  </si>
  <si>
    <t>浪江町</t>
    <rPh sb="0" eb="3">
      <t>ナミエマチ</t>
    </rPh>
    <phoneticPr fontId="3"/>
  </si>
  <si>
    <t>滋　賀　県</t>
  </si>
  <si>
    <t>下郷町</t>
    <rPh sb="0" eb="3">
      <t>シモゴウマチ</t>
    </rPh>
    <phoneticPr fontId="3"/>
  </si>
  <si>
    <t>葛尾村</t>
    <rPh sb="0" eb="3">
      <t>カツラオムラ</t>
    </rPh>
    <phoneticPr fontId="3"/>
  </si>
  <si>
    <t>京　都　府</t>
  </si>
  <si>
    <t>檜枝岐村</t>
    <rPh sb="0" eb="4">
      <t>ヒノエマタムラ</t>
    </rPh>
    <phoneticPr fontId="3"/>
  </si>
  <si>
    <t>新地町</t>
    <rPh sb="0" eb="3">
      <t>シンチチョウ</t>
    </rPh>
    <phoneticPr fontId="3"/>
  </si>
  <si>
    <t>大　阪　府</t>
  </si>
  <si>
    <t>只見町</t>
    <rPh sb="0" eb="3">
      <t>タダミマチ</t>
    </rPh>
    <phoneticPr fontId="3"/>
  </si>
  <si>
    <t>飯舘村</t>
    <rPh sb="0" eb="3">
      <t>イイタテムラ</t>
    </rPh>
    <phoneticPr fontId="3"/>
  </si>
  <si>
    <t>兵　庫　県</t>
  </si>
  <si>
    <t>南会津町</t>
    <rPh sb="0" eb="1">
      <t>ミナミ</t>
    </rPh>
    <rPh sb="1" eb="4">
      <t>アイヅマチ</t>
    </rPh>
    <phoneticPr fontId="3"/>
  </si>
  <si>
    <t>奈　良　県</t>
  </si>
  <si>
    <t>北塩原村</t>
    <rPh sb="0" eb="4">
      <t>キタシオバラムラ</t>
    </rPh>
    <phoneticPr fontId="3"/>
  </si>
  <si>
    <t>和 歌 山 県</t>
  </si>
  <si>
    <t>西会津町</t>
    <rPh sb="0" eb="3">
      <t>ニシアイヅ</t>
    </rPh>
    <rPh sb="3" eb="4">
      <t>マチ</t>
    </rPh>
    <phoneticPr fontId="3"/>
  </si>
  <si>
    <t>鳥　取　県</t>
  </si>
  <si>
    <t>磐梯町</t>
    <rPh sb="0" eb="3">
      <t>バンダイマチ</t>
    </rPh>
    <phoneticPr fontId="3"/>
  </si>
  <si>
    <t>島　根　県</t>
  </si>
  <si>
    <t>猪苗代町</t>
    <rPh sb="0" eb="4">
      <t>イナワシロマチ</t>
    </rPh>
    <phoneticPr fontId="3"/>
  </si>
  <si>
    <t>岡　山　県</t>
  </si>
  <si>
    <t>会津坂下町</t>
    <phoneticPr fontId="3"/>
  </si>
  <si>
    <t>広　島　県</t>
  </si>
  <si>
    <t>湯川村</t>
    <rPh sb="0" eb="3">
      <t>ユガワムラ</t>
    </rPh>
    <phoneticPr fontId="3"/>
  </si>
  <si>
    <t>山　口　県</t>
  </si>
  <si>
    <t>柳津町</t>
    <rPh sb="0" eb="3">
      <t>ヤナイヅマチ</t>
    </rPh>
    <phoneticPr fontId="3"/>
  </si>
  <si>
    <t>徳　島　県</t>
  </si>
  <si>
    <t>三島町</t>
    <rPh sb="0" eb="3">
      <t>ミシママチ</t>
    </rPh>
    <phoneticPr fontId="3"/>
  </si>
  <si>
    <t>香　川　県</t>
  </si>
  <si>
    <t>金山町</t>
    <rPh sb="0" eb="3">
      <t>カナヤママチ</t>
    </rPh>
    <phoneticPr fontId="3"/>
  </si>
  <si>
    <t>愛　媛　県</t>
  </si>
  <si>
    <t>第７表  転出年間集計表（平成24年10月1日～平成25年9月30日）</t>
    <phoneticPr fontId="3"/>
  </si>
  <si>
    <t>　外</t>
  </si>
  <si>
    <t>転 出 者 数</t>
    <phoneticPr fontId="3"/>
  </si>
  <si>
    <t>転 出 者 数</t>
    <phoneticPr fontId="3"/>
  </si>
  <si>
    <t>転 出 者 数</t>
    <phoneticPr fontId="3"/>
  </si>
  <si>
    <t>市部</t>
    <phoneticPr fontId="3"/>
  </si>
  <si>
    <t>福島市</t>
    <phoneticPr fontId="3"/>
  </si>
  <si>
    <t>郡山市</t>
    <phoneticPr fontId="3"/>
  </si>
  <si>
    <t>いわき市</t>
    <phoneticPr fontId="3"/>
  </si>
  <si>
    <t>白河市</t>
    <phoneticPr fontId="3"/>
  </si>
  <si>
    <t>転出先不明</t>
  </si>
  <si>
    <t>会津坂下町</t>
    <phoneticPr fontId="3"/>
  </si>
  <si>
    <r>
      <t>第８表　転居内訳表（平成</t>
    </r>
    <r>
      <rPr>
        <sz val="11"/>
        <rFont val="ＭＳ 明朝"/>
        <family val="1"/>
        <charset val="128"/>
      </rPr>
      <t>24</t>
    </r>
    <r>
      <rPr>
        <sz val="11"/>
        <rFont val="ＭＳ 明朝"/>
        <family val="1"/>
        <charset val="128"/>
      </rPr>
      <t>年10月</t>
    </r>
    <r>
      <rPr>
        <sz val="11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日～平成</t>
    </r>
    <r>
      <rPr>
        <sz val="11"/>
        <rFont val="ＭＳ 明朝"/>
        <family val="1"/>
        <charset val="128"/>
      </rPr>
      <t>25</t>
    </r>
    <r>
      <rPr>
        <sz val="11"/>
        <rFont val="ＭＳ 明朝"/>
        <family val="1"/>
        <charset val="128"/>
      </rPr>
      <t>年</t>
    </r>
    <r>
      <rPr>
        <sz val="11"/>
        <rFont val="ＭＳ 明朝"/>
        <family val="1"/>
        <charset val="128"/>
      </rPr>
      <t>9</t>
    </r>
    <r>
      <rPr>
        <sz val="11"/>
        <rFont val="ＭＳ 明朝"/>
        <family val="1"/>
        <charset val="128"/>
      </rPr>
      <t>月</t>
    </r>
    <r>
      <rPr>
        <sz val="11"/>
        <rFont val="ＭＳ 明朝"/>
        <family val="1"/>
        <charset val="128"/>
      </rPr>
      <t>30</t>
    </r>
    <r>
      <rPr>
        <sz val="11"/>
        <rFont val="ＭＳ 明朝"/>
        <family val="1"/>
        <charset val="128"/>
      </rPr>
      <t>日)</t>
    </r>
    <phoneticPr fontId="3"/>
  </si>
  <si>
    <t>転居前</t>
  </si>
  <si>
    <t>転居後</t>
  </si>
  <si>
    <t>勿　来</t>
  </si>
  <si>
    <t>常　磐</t>
  </si>
  <si>
    <t>内　郷</t>
  </si>
  <si>
    <t>四　倉</t>
  </si>
  <si>
    <t>遠　野</t>
  </si>
  <si>
    <t>小　川</t>
  </si>
  <si>
    <t>好　間</t>
  </si>
  <si>
    <t>三　和</t>
  </si>
  <si>
    <t>田　人</t>
  </si>
  <si>
    <t>川　前</t>
  </si>
  <si>
    <t>久之浜</t>
  </si>
  <si>
    <t>大　久</t>
  </si>
  <si>
    <r>
      <t>第８表　転居内訳表（平成2</t>
    </r>
    <r>
      <rPr>
        <sz val="11"/>
        <rFont val="ＭＳ 明朝"/>
        <family val="1"/>
        <charset val="128"/>
      </rPr>
      <t>4</t>
    </r>
    <r>
      <rPr>
        <sz val="11"/>
        <rFont val="ＭＳ 明朝"/>
        <family val="1"/>
        <charset val="128"/>
      </rPr>
      <t>年10月1日～平成2</t>
    </r>
    <r>
      <rPr>
        <sz val="11"/>
        <rFont val="ＭＳ 明朝"/>
        <family val="1"/>
        <charset val="128"/>
      </rPr>
      <t>5</t>
    </r>
    <r>
      <rPr>
        <sz val="11"/>
        <rFont val="ＭＳ 明朝"/>
        <family val="1"/>
        <charset val="128"/>
      </rPr>
      <t>年9月30日)……つづき</t>
    </r>
    <phoneticPr fontId="3"/>
  </si>
  <si>
    <t>付１. 地区別人口の推移 （各年10月１日)</t>
    <phoneticPr fontId="3"/>
  </si>
  <si>
    <t>　　 地区</t>
    <phoneticPr fontId="3"/>
  </si>
  <si>
    <t>　　 地区</t>
    <phoneticPr fontId="3"/>
  </si>
  <si>
    <t>総　数</t>
  </si>
  <si>
    <t>（磐城）</t>
    <phoneticPr fontId="3"/>
  </si>
  <si>
    <t>（磐城）</t>
    <phoneticPr fontId="3"/>
  </si>
  <si>
    <t>常  磐</t>
  </si>
  <si>
    <t>遠  野</t>
  </si>
  <si>
    <t>小  川</t>
  </si>
  <si>
    <t>久之浜･</t>
  </si>
  <si>
    <t>地区</t>
    <phoneticPr fontId="3"/>
  </si>
  <si>
    <t>地区</t>
    <phoneticPr fontId="3"/>
  </si>
  <si>
    <t>年</t>
  </si>
  <si>
    <t xml:space="preserve"> 区分</t>
  </si>
  <si>
    <t>小名浜</t>
    <phoneticPr fontId="3"/>
  </si>
  <si>
    <t>明治</t>
  </si>
  <si>
    <t>世 帯 数</t>
    <phoneticPr fontId="3"/>
  </si>
  <si>
    <t>世 帯 数</t>
  </si>
  <si>
    <t>４０</t>
  </si>
  <si>
    <t>人    口</t>
    <phoneticPr fontId="3"/>
  </si>
  <si>
    <t>人    口</t>
  </si>
  <si>
    <t>４１</t>
  </si>
  <si>
    <t>４２</t>
  </si>
  <si>
    <t>４３</t>
  </si>
  <si>
    <t>４４</t>
  </si>
  <si>
    <t>大正</t>
  </si>
  <si>
    <t>　元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</si>
  <si>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</si>
  <si>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</si>
  <si>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</si>
  <si>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</si>
  <si>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</si>
  <si>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</si>
  <si>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</si>
  <si>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</si>
  <si>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>１０</t>
  </si>
  <si>
    <t>１１</t>
  </si>
  <si>
    <t>１２</t>
  </si>
  <si>
    <t>１３</t>
  </si>
  <si>
    <t>１４</t>
  </si>
  <si>
    <t>昭和</t>
  </si>
  <si>
    <t>１５</t>
  </si>
  <si>
    <t>１６</t>
  </si>
  <si>
    <t>１７</t>
  </si>
  <si>
    <t>１８</t>
  </si>
  <si>
    <t>１９</t>
  </si>
  <si>
    <t xml:space="preserve">     ･･･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</si>
  <si>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</si>
  <si>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</si>
  <si>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</si>
  <si>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</si>
  <si>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</si>
  <si>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</si>
  <si>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</si>
  <si>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</si>
  <si>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</si>
  <si>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</si>
  <si>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</si>
  <si>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</si>
  <si>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</si>
  <si>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</si>
  <si>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</si>
  <si>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</si>
  <si>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</si>
  <si>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</si>
  <si>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</si>
  <si>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</si>
  <si>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</si>
  <si>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</si>
  <si>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</si>
  <si>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</si>
  <si>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</si>
  <si>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</si>
  <si>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</si>
  <si>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</si>
  <si>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</si>
  <si>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</si>
  <si>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</si>
  <si>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</si>
  <si>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</si>
  <si>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</si>
  <si>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</si>
  <si>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</si>
  <si>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</si>
  <si>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</si>
  <si>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</si>
  <si>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平成</t>
  </si>
  <si>
    <t>　元</t>
    <phoneticPr fontId="3"/>
  </si>
  <si>
    <t>　２</t>
    <phoneticPr fontId="3"/>
  </si>
  <si>
    <t>　３</t>
    <phoneticPr fontId="3"/>
  </si>
  <si>
    <t>　４</t>
    <phoneticPr fontId="3"/>
  </si>
  <si>
    <t>　５</t>
    <phoneticPr fontId="3"/>
  </si>
  <si>
    <t>　６</t>
    <phoneticPr fontId="3"/>
  </si>
  <si>
    <t>　７</t>
    <phoneticPr fontId="3"/>
  </si>
  <si>
    <t>　８</t>
    <phoneticPr fontId="3"/>
  </si>
  <si>
    <t>　９</t>
    <phoneticPr fontId="3"/>
  </si>
  <si>
    <t>１２</t>
    <phoneticPr fontId="3"/>
  </si>
  <si>
    <t>１２</t>
    <phoneticPr fontId="3"/>
  </si>
  <si>
    <t>１３</t>
    <phoneticPr fontId="3"/>
  </si>
  <si>
    <t>１４</t>
    <phoneticPr fontId="3"/>
  </si>
  <si>
    <t>１４</t>
    <phoneticPr fontId="3"/>
  </si>
  <si>
    <t>付１. 地区別人口の推移 （各年10月１日)</t>
    <phoneticPr fontId="3"/>
  </si>
  <si>
    <t>　　 地区</t>
    <phoneticPr fontId="3"/>
  </si>
  <si>
    <t>（磐城）</t>
    <phoneticPr fontId="3"/>
  </si>
  <si>
    <t>地区</t>
    <phoneticPr fontId="3"/>
  </si>
  <si>
    <t>小名浜</t>
    <phoneticPr fontId="3"/>
  </si>
  <si>
    <t>１５</t>
    <phoneticPr fontId="3"/>
  </si>
  <si>
    <t>１６</t>
    <phoneticPr fontId="3"/>
  </si>
  <si>
    <t>１７</t>
    <phoneticPr fontId="3"/>
  </si>
  <si>
    <t>２２</t>
    <phoneticPr fontId="3"/>
  </si>
  <si>
    <t>２３</t>
    <phoneticPr fontId="3"/>
  </si>
  <si>
    <t>２４</t>
    <phoneticPr fontId="3"/>
  </si>
  <si>
    <t>２５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</si>
</sst>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¥&quot;#,##0;&quot;¥&quot;\-#,##0"/>
    <numFmt numFmtId="41" formatCode="_ * #,##0_ ;_ * \-#,##0_ ;_ * &quot;-&quot;_ ;_ @_ "/>
    <numFmt numFmtId="176" formatCode="#,##0_ "/>
    <numFmt numFmtId="177" formatCode="#,##0_);[Red]\(#,##0\)"/>
    <numFmt numFmtId="178" formatCode="#,##0_ ;[Red]\-#,##0\ "/>
    <numFmt numFmtId="179" formatCode="mm/dd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8" fillId="0" borderId="0"/>
    <xf numFmtId="38" fontId="8" fillId="0" borderId="0" applyFont="0" applyFill="0" applyBorder="0" applyAlignment="0" applyProtection="0"/>
    <xf numFmtId="37" fontId="11" fillId="0" borderId="0"/>
    <xf numFmtId="0" fontId="13" fillId="0" borderId="0"/>
    <xf numFmtId="0" fontId="15" fillId="0" borderId="0"/>
  </cellStyleXfs>
  <cellXfs count="292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Fill="1"/>
    <xf numFmtId="0" fontId="0" fillId="0" borderId="15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right"/>
    </xf>
    <xf numFmtId="176" fontId="5" fillId="0" borderId="16" xfId="0" applyNumberFormat="1" applyFont="1" applyFill="1" applyBorder="1" applyAlignment="1">
      <alignment horizontal="right"/>
    </xf>
    <xf numFmtId="176" fontId="0" fillId="0" borderId="20" xfId="0" applyNumberFormat="1" applyFill="1" applyBorder="1" applyAlignment="1">
      <alignment horizontal="right"/>
    </xf>
    <xf numFmtId="0" fontId="0" fillId="0" borderId="8" xfId="0" applyBorder="1" applyAlignment="1">
      <alignment horizontal="center" vertical="center"/>
    </xf>
    <xf numFmtId="176" fontId="0" fillId="0" borderId="8" xfId="0" applyNumberFormat="1" applyFill="1" applyBorder="1" applyAlignment="1">
      <alignment horizontal="right"/>
    </xf>
    <xf numFmtId="176" fontId="5" fillId="0" borderId="8" xfId="0" applyNumberFormat="1" applyFont="1" applyFill="1" applyBorder="1" applyAlignment="1">
      <alignment horizontal="right"/>
    </xf>
    <xf numFmtId="176" fontId="0" fillId="0" borderId="12" xfId="0" applyNumberFormat="1" applyFill="1" applyBorder="1" applyAlignment="1">
      <alignment horizontal="right"/>
    </xf>
    <xf numFmtId="0" fontId="6" fillId="0" borderId="0" xfId="0" applyFont="1"/>
    <xf numFmtId="0" fontId="5" fillId="0" borderId="14" xfId="0" applyFont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right"/>
    </xf>
    <xf numFmtId="176" fontId="0" fillId="0" borderId="18" xfId="0" applyNumberFormat="1" applyFill="1" applyBorder="1" applyAlignment="1">
      <alignment horizontal="right"/>
    </xf>
    <xf numFmtId="0" fontId="5" fillId="0" borderId="16" xfId="0" applyFont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right"/>
    </xf>
    <xf numFmtId="0" fontId="5" fillId="0" borderId="22" xfId="0" applyFont="1" applyBorder="1" applyAlignment="1">
      <alignment horizontal="center" vertical="center"/>
    </xf>
    <xf numFmtId="176" fontId="5" fillId="0" borderId="22" xfId="0" applyNumberFormat="1" applyFont="1" applyFill="1" applyBorder="1" applyAlignment="1">
      <alignment horizontal="right"/>
    </xf>
    <xf numFmtId="176" fontId="5" fillId="0" borderId="23" xfId="0" applyNumberFormat="1" applyFont="1" applyFill="1" applyBorder="1" applyAlignment="1">
      <alignment horizontal="right"/>
    </xf>
    <xf numFmtId="177" fontId="1" fillId="0" borderId="0" xfId="0" applyNumberFormat="1" applyFont="1" applyAlignment="1">
      <alignment horizontal="right"/>
    </xf>
    <xf numFmtId="0" fontId="7" fillId="0" borderId="0" xfId="0" applyFont="1"/>
    <xf numFmtId="176" fontId="1" fillId="0" borderId="8" xfId="0" applyNumberFormat="1" applyFont="1" applyFill="1" applyBorder="1" applyAlignment="1">
      <alignment horizontal="right"/>
    </xf>
    <xf numFmtId="176" fontId="1" fillId="0" borderId="16" xfId="0" applyNumberFormat="1" applyFont="1" applyFill="1" applyBorder="1" applyAlignment="1">
      <alignment horizontal="right"/>
    </xf>
    <xf numFmtId="0" fontId="9" fillId="0" borderId="0" xfId="1" applyFont="1" applyFill="1" applyAlignment="1">
      <alignment horizontal="left"/>
    </xf>
    <xf numFmtId="0" fontId="9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horizontal="center"/>
    </xf>
    <xf numFmtId="0" fontId="1" fillId="0" borderId="24" xfId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/>
    </xf>
    <xf numFmtId="38" fontId="11" fillId="0" borderId="16" xfId="2" applyFont="1" applyFill="1" applyBorder="1" applyAlignment="1">
      <alignment horizontal="center" vertical="center" wrapText="1"/>
    </xf>
    <xf numFmtId="38" fontId="11" fillId="0" borderId="25" xfId="2" applyFont="1" applyFill="1" applyBorder="1" applyAlignment="1">
      <alignment horizontal="center" vertical="center" wrapText="1"/>
    </xf>
    <xf numFmtId="38" fontId="11" fillId="0" borderId="17" xfId="2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/>
    </xf>
    <xf numFmtId="0" fontId="1" fillId="0" borderId="26" xfId="1" applyFont="1" applyFill="1" applyBorder="1" applyAlignment="1">
      <alignment horizontal="center" vertical="center"/>
    </xf>
    <xf numFmtId="41" fontId="12" fillId="0" borderId="27" xfId="2" applyNumberFormat="1" applyFont="1" applyFill="1" applyBorder="1" applyAlignment="1">
      <alignment vertical="center"/>
    </xf>
    <xf numFmtId="41" fontId="12" fillId="0" borderId="26" xfId="2" applyNumberFormat="1" applyFont="1" applyFill="1" applyBorder="1" applyAlignment="1">
      <alignment vertical="center"/>
    </xf>
    <xf numFmtId="0" fontId="1" fillId="0" borderId="8" xfId="1" applyFont="1" applyFill="1" applyBorder="1" applyAlignment="1">
      <alignment horizontal="center"/>
    </xf>
    <xf numFmtId="0" fontId="1" fillId="0" borderId="28" xfId="1" applyFont="1" applyFill="1" applyBorder="1" applyAlignment="1">
      <alignment horizontal="center" vertical="center"/>
    </xf>
    <xf numFmtId="41" fontId="12" fillId="0" borderId="29" xfId="2" applyNumberFormat="1" applyFont="1" applyFill="1" applyBorder="1" applyAlignment="1">
      <alignment vertical="center"/>
    </xf>
    <xf numFmtId="41" fontId="12" fillId="0" borderId="28" xfId="2" applyNumberFormat="1" applyFont="1" applyFill="1" applyBorder="1" applyAlignment="1">
      <alignment vertical="center"/>
    </xf>
    <xf numFmtId="0" fontId="1" fillId="0" borderId="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 vertical="center"/>
    </xf>
    <xf numFmtId="41" fontId="12" fillId="0" borderId="31" xfId="2" applyNumberFormat="1" applyFont="1" applyFill="1" applyBorder="1" applyAlignment="1">
      <alignment vertical="center"/>
    </xf>
    <xf numFmtId="41" fontId="12" fillId="0" borderId="30" xfId="2" applyNumberFormat="1" applyFont="1" applyFill="1" applyBorder="1" applyAlignment="1">
      <alignment vertical="center"/>
    </xf>
    <xf numFmtId="41" fontId="12" fillId="0" borderId="32" xfId="2" applyNumberFormat="1" applyFont="1" applyFill="1" applyBorder="1" applyAlignment="1">
      <alignment vertical="center"/>
    </xf>
    <xf numFmtId="41" fontId="12" fillId="0" borderId="33" xfId="2" applyNumberFormat="1" applyFont="1" applyFill="1" applyBorder="1" applyAlignment="1">
      <alignment vertical="center"/>
    </xf>
    <xf numFmtId="0" fontId="1" fillId="0" borderId="34" xfId="1" applyFont="1" applyFill="1" applyBorder="1" applyAlignment="1">
      <alignment horizontal="center"/>
    </xf>
    <xf numFmtId="41" fontId="12" fillId="0" borderId="35" xfId="2" applyNumberFormat="1" applyFont="1" applyFill="1" applyBorder="1" applyAlignment="1">
      <alignment vertical="center"/>
    </xf>
    <xf numFmtId="41" fontId="12" fillId="0" borderId="36" xfId="2" applyNumberFormat="1" applyFont="1" applyFill="1" applyBorder="1" applyAlignment="1">
      <alignment vertical="center"/>
    </xf>
    <xf numFmtId="0" fontId="1" fillId="0" borderId="14" xfId="1" applyFont="1" applyFill="1" applyBorder="1" applyAlignment="1">
      <alignment horizontal="center"/>
    </xf>
    <xf numFmtId="0" fontId="1" fillId="0" borderId="24" xfId="1" applyFont="1" applyFill="1" applyBorder="1" applyAlignment="1">
      <alignment horizontal="center"/>
    </xf>
    <xf numFmtId="41" fontId="12" fillId="0" borderId="33" xfId="2" applyNumberFormat="1" applyFont="1" applyFill="1" applyBorder="1" applyAlignment="1">
      <alignment vertical="center" shrinkToFit="1"/>
    </xf>
    <xf numFmtId="41" fontId="12" fillId="0" borderId="32" xfId="2" applyNumberFormat="1" applyFont="1" applyFill="1" applyBorder="1" applyAlignment="1">
      <alignment vertical="center" shrinkToFit="1"/>
    </xf>
    <xf numFmtId="41" fontId="12" fillId="0" borderId="26" xfId="2" applyNumberFormat="1" applyFont="1" applyFill="1" applyBorder="1" applyAlignment="1">
      <alignment vertical="center" shrinkToFit="1"/>
    </xf>
    <xf numFmtId="41" fontId="12" fillId="0" borderId="41" xfId="2" applyNumberFormat="1" applyFont="1" applyFill="1" applyBorder="1" applyAlignment="1">
      <alignment vertical="center" shrinkToFit="1"/>
    </xf>
    <xf numFmtId="41" fontId="12" fillId="0" borderId="28" xfId="2" applyNumberFormat="1" applyFont="1" applyFill="1" applyBorder="1" applyAlignment="1">
      <alignment vertical="center" shrinkToFit="1"/>
    </xf>
    <xf numFmtId="41" fontId="12" fillId="0" borderId="29" xfId="2" applyNumberFormat="1" applyFont="1" applyFill="1" applyBorder="1" applyAlignment="1">
      <alignment vertical="center" shrinkToFit="1"/>
    </xf>
    <xf numFmtId="41" fontId="12" fillId="0" borderId="38" xfId="2" applyNumberFormat="1" applyFont="1" applyFill="1" applyBorder="1" applyAlignment="1">
      <alignment vertical="center" shrinkToFit="1"/>
    </xf>
    <xf numFmtId="41" fontId="12" fillId="0" borderId="30" xfId="2" applyNumberFormat="1" applyFont="1" applyFill="1" applyBorder="1" applyAlignment="1">
      <alignment vertical="center" shrinkToFit="1"/>
    </xf>
    <xf numFmtId="41" fontId="12" fillId="0" borderId="31" xfId="2" applyNumberFormat="1" applyFont="1" applyFill="1" applyBorder="1" applyAlignment="1">
      <alignment vertical="center" shrinkToFit="1"/>
    </xf>
    <xf numFmtId="41" fontId="12" fillId="0" borderId="40" xfId="2" applyNumberFormat="1" applyFont="1" applyFill="1" applyBorder="1" applyAlignment="1">
      <alignment vertical="center" shrinkToFit="1"/>
    </xf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178" fontId="12" fillId="0" borderId="0" xfId="2" applyNumberFormat="1" applyFont="1" applyFill="1" applyBorder="1" applyAlignment="1">
      <alignment vertical="center"/>
    </xf>
    <xf numFmtId="0" fontId="12" fillId="0" borderId="0" xfId="1" applyFont="1" applyFill="1"/>
    <xf numFmtId="41" fontId="1" fillId="0" borderId="0" xfId="3" applyNumberFormat="1" applyFont="1" applyProtection="1">
      <protection locked="0"/>
    </xf>
    <xf numFmtId="41" fontId="14" fillId="0" borderId="0" xfId="3" applyNumberFormat="1" applyFont="1" applyProtection="1">
      <protection locked="0"/>
    </xf>
    <xf numFmtId="41" fontId="14" fillId="0" borderId="0" xfId="3" applyNumberFormat="1" applyFont="1" applyBorder="1" applyProtection="1">
      <protection locked="0"/>
    </xf>
    <xf numFmtId="41" fontId="14" fillId="0" borderId="0" xfId="3" applyNumberFormat="1" applyFont="1"/>
    <xf numFmtId="41" fontId="14" fillId="0" borderId="42" xfId="3" applyNumberFormat="1" applyFont="1" applyBorder="1" applyProtection="1"/>
    <xf numFmtId="41" fontId="14" fillId="0" borderId="0" xfId="3" applyNumberFormat="1" applyFont="1" applyBorder="1" applyProtection="1"/>
    <xf numFmtId="0" fontId="14" fillId="0" borderId="43" xfId="3" applyNumberFormat="1" applyFont="1" applyBorder="1" applyAlignment="1" applyProtection="1">
      <alignment horizontal="center"/>
    </xf>
    <xf numFmtId="0" fontId="14" fillId="0" borderId="43" xfId="3" applyNumberFormat="1" applyFont="1" applyBorder="1" applyAlignment="1" applyProtection="1">
      <alignment horizontal="left"/>
    </xf>
    <xf numFmtId="0" fontId="14" fillId="0" borderId="43" xfId="3" applyNumberFormat="1" applyFont="1" applyBorder="1" applyProtection="1"/>
    <xf numFmtId="0" fontId="14" fillId="0" borderId="0" xfId="3" applyNumberFormat="1" applyFont="1" applyBorder="1" applyProtection="1"/>
    <xf numFmtId="0" fontId="14" fillId="0" borderId="44" xfId="3" applyNumberFormat="1" applyFont="1" applyBorder="1" applyProtection="1"/>
    <xf numFmtId="0" fontId="14" fillId="0" borderId="0" xfId="3" applyNumberFormat="1" applyFont="1" applyAlignment="1" applyProtection="1">
      <alignment horizontal="center"/>
    </xf>
    <xf numFmtId="0" fontId="14" fillId="0" borderId="45" xfId="3" applyNumberFormat="1" applyFont="1" applyBorder="1" applyAlignment="1" applyProtection="1">
      <alignment horizontal="centerContinuous"/>
    </xf>
    <xf numFmtId="0" fontId="14" fillId="0" borderId="43" xfId="3" applyNumberFormat="1" applyFont="1" applyBorder="1" applyAlignment="1" applyProtection="1">
      <alignment horizontal="centerContinuous"/>
    </xf>
    <xf numFmtId="0" fontId="1" fillId="0" borderId="46" xfId="3" applyNumberFormat="1" applyFont="1" applyBorder="1" applyAlignment="1" applyProtection="1">
      <alignment horizontal="center"/>
    </xf>
    <xf numFmtId="0" fontId="14" fillId="0" borderId="0" xfId="3" applyNumberFormat="1" applyFont="1" applyBorder="1" applyAlignment="1" applyProtection="1">
      <alignment horizontal="centerContinuous"/>
    </xf>
    <xf numFmtId="0" fontId="14" fillId="0" borderId="0" xfId="3" applyNumberFormat="1" applyFont="1" applyBorder="1" applyAlignment="1" applyProtection="1">
      <alignment horizontal="center"/>
    </xf>
    <xf numFmtId="0" fontId="14" fillId="0" borderId="47" xfId="3" applyNumberFormat="1" applyFont="1" applyBorder="1" applyAlignment="1" applyProtection="1">
      <alignment horizontal="centerContinuous"/>
    </xf>
    <xf numFmtId="0" fontId="14" fillId="0" borderId="49" xfId="3" applyNumberFormat="1" applyFont="1" applyBorder="1" applyAlignment="1" applyProtection="1">
      <alignment horizontal="centerContinuous"/>
    </xf>
    <xf numFmtId="0" fontId="14" fillId="0" borderId="50" xfId="3" applyNumberFormat="1" applyFont="1" applyBorder="1" applyAlignment="1" applyProtection="1">
      <alignment horizontal="center"/>
    </xf>
    <xf numFmtId="0" fontId="14" fillId="0" borderId="45" xfId="3" applyNumberFormat="1" applyFont="1" applyBorder="1" applyAlignment="1" applyProtection="1">
      <alignment horizontal="center"/>
    </xf>
    <xf numFmtId="0" fontId="1" fillId="0" borderId="45" xfId="3" applyNumberFormat="1" applyFont="1" applyBorder="1" applyAlignment="1" applyProtection="1">
      <alignment horizontal="center"/>
    </xf>
    <xf numFmtId="0" fontId="1" fillId="0" borderId="51" xfId="3" applyNumberFormat="1" applyFont="1" applyBorder="1" applyAlignment="1" applyProtection="1">
      <alignment horizontal="center"/>
    </xf>
    <xf numFmtId="0" fontId="14" fillId="0" borderId="52" xfId="3" applyNumberFormat="1" applyFont="1" applyBorder="1" applyAlignment="1" applyProtection="1">
      <alignment horizontal="center"/>
    </xf>
    <xf numFmtId="0" fontId="14" fillId="0" borderId="0" xfId="3" applyNumberFormat="1" applyFont="1" applyAlignment="1" applyProtection="1">
      <alignment horizontal="distributed"/>
    </xf>
    <xf numFmtId="41" fontId="1" fillId="0" borderId="46" xfId="3" applyNumberFormat="1" applyFont="1" applyBorder="1" applyProtection="1"/>
    <xf numFmtId="0" fontId="1" fillId="0" borderId="46" xfId="3" applyNumberFormat="1" applyFont="1" applyBorder="1" applyAlignment="1" applyProtection="1">
      <alignment horizontal="distributed"/>
    </xf>
    <xf numFmtId="0" fontId="14" fillId="0" borderId="50" xfId="3" applyNumberFormat="1" applyFont="1" applyBorder="1" applyAlignment="1" applyProtection="1">
      <alignment horizontal="distributed"/>
    </xf>
    <xf numFmtId="41" fontId="1" fillId="0" borderId="53" xfId="3" applyNumberFormat="1" applyFont="1" applyBorder="1" applyProtection="1"/>
    <xf numFmtId="0" fontId="14" fillId="0" borderId="54" xfId="3" applyNumberFormat="1" applyFont="1" applyBorder="1" applyAlignment="1" applyProtection="1">
      <alignment horizontal="distributed"/>
    </xf>
    <xf numFmtId="0" fontId="14" fillId="0" borderId="54" xfId="3" applyNumberFormat="1" applyFont="1" applyBorder="1" applyAlignment="1" applyProtection="1">
      <alignment horizontal="center"/>
    </xf>
    <xf numFmtId="41" fontId="7" fillId="0" borderId="46" xfId="3" applyNumberFormat="1" applyFont="1" applyBorder="1" applyProtection="1"/>
    <xf numFmtId="41" fontId="1" fillId="0" borderId="46" xfId="3" applyNumberFormat="1" applyFont="1" applyBorder="1"/>
    <xf numFmtId="41" fontId="1" fillId="0" borderId="53" xfId="3" applyNumberFormat="1" applyFont="1" applyBorder="1"/>
    <xf numFmtId="41" fontId="1" fillId="0" borderId="0" xfId="3" applyNumberFormat="1" applyFont="1"/>
    <xf numFmtId="41" fontId="14" fillId="0" borderId="0" xfId="3" applyNumberFormat="1" applyFont="1" applyBorder="1"/>
    <xf numFmtId="0" fontId="1" fillId="0" borderId="53" xfId="3" applyNumberFormat="1" applyFont="1" applyBorder="1" applyAlignment="1" applyProtection="1">
      <alignment horizontal="center"/>
    </xf>
    <xf numFmtId="41" fontId="1" fillId="0" borderId="0" xfId="3" applyNumberFormat="1" applyFont="1" applyBorder="1" applyProtection="1"/>
    <xf numFmtId="41" fontId="14" fillId="0" borderId="53" xfId="3" applyNumberFormat="1" applyFont="1" applyBorder="1"/>
    <xf numFmtId="41" fontId="7" fillId="0" borderId="53" xfId="3" applyNumberFormat="1" applyFont="1" applyBorder="1"/>
    <xf numFmtId="41" fontId="7" fillId="0" borderId="0" xfId="3" applyNumberFormat="1" applyFont="1"/>
    <xf numFmtId="0" fontId="14" fillId="0" borderId="0" xfId="3" applyNumberFormat="1" applyFont="1" applyBorder="1" applyAlignment="1" applyProtection="1">
      <alignment horizontal="distributed"/>
    </xf>
    <xf numFmtId="0" fontId="14" fillId="0" borderId="46" xfId="3" applyNumberFormat="1" applyFont="1" applyBorder="1" applyAlignment="1" applyProtection="1">
      <alignment horizontal="distributed"/>
    </xf>
    <xf numFmtId="41" fontId="7" fillId="0" borderId="53" xfId="3" applyNumberFormat="1" applyFont="1" applyBorder="1" applyProtection="1"/>
    <xf numFmtId="0" fontId="14" fillId="0" borderId="42" xfId="3" applyNumberFormat="1" applyFont="1" applyBorder="1" applyAlignment="1" applyProtection="1">
      <alignment horizontal="distributed"/>
    </xf>
    <xf numFmtId="41" fontId="1" fillId="0" borderId="55" xfId="3" applyNumberFormat="1" applyFont="1" applyBorder="1" applyProtection="1"/>
    <xf numFmtId="0" fontId="14" fillId="0" borderId="55" xfId="3" applyNumberFormat="1" applyFont="1" applyBorder="1" applyAlignment="1" applyProtection="1">
      <alignment horizontal="distributed"/>
    </xf>
    <xf numFmtId="41" fontId="7" fillId="0" borderId="55" xfId="3" applyNumberFormat="1" applyFont="1" applyBorder="1" applyProtection="1"/>
    <xf numFmtId="0" fontId="14" fillId="0" borderId="56" xfId="3" applyNumberFormat="1" applyFont="1" applyBorder="1" applyAlignment="1">
      <alignment horizontal="distributed"/>
    </xf>
    <xf numFmtId="41" fontId="1" fillId="0" borderId="57" xfId="3" applyNumberFormat="1" applyFont="1" applyBorder="1"/>
    <xf numFmtId="0" fontId="14" fillId="0" borderId="56" xfId="3" applyNumberFormat="1" applyFont="1" applyBorder="1"/>
    <xf numFmtId="41" fontId="14" fillId="0" borderId="57" xfId="3" applyNumberFormat="1" applyFont="1" applyBorder="1"/>
    <xf numFmtId="41" fontId="14" fillId="0" borderId="55" xfId="3" applyNumberFormat="1" applyFont="1" applyBorder="1"/>
    <xf numFmtId="41" fontId="14" fillId="0" borderId="0" xfId="3" applyNumberFormat="1" applyFont="1" applyAlignment="1" applyProtection="1">
      <alignment horizontal="center"/>
    </xf>
    <xf numFmtId="49" fontId="14" fillId="0" borderId="0" xfId="3" applyNumberFormat="1" applyFont="1" applyProtection="1"/>
    <xf numFmtId="41" fontId="14" fillId="0" borderId="0" xfId="3" applyNumberFormat="1" applyFont="1" applyProtection="1"/>
    <xf numFmtId="0" fontId="1" fillId="0" borderId="43" xfId="3" applyNumberFormat="1" applyFont="1" applyBorder="1" applyProtection="1"/>
    <xf numFmtId="0" fontId="14" fillId="0" borderId="0" xfId="3" applyNumberFormat="1" applyFont="1"/>
    <xf numFmtId="0" fontId="14" fillId="0" borderId="46" xfId="3" applyNumberFormat="1" applyFont="1" applyBorder="1" applyAlignment="1" applyProtection="1">
      <alignment horizontal="center"/>
    </xf>
    <xf numFmtId="0" fontId="14" fillId="0" borderId="51" xfId="3" applyNumberFormat="1" applyFont="1" applyBorder="1" applyAlignment="1" applyProtection="1">
      <alignment horizontal="center"/>
    </xf>
    <xf numFmtId="41" fontId="14" fillId="0" borderId="46" xfId="3" applyNumberFormat="1" applyFont="1" applyBorder="1"/>
    <xf numFmtId="0" fontId="14" fillId="0" borderId="53" xfId="3" applyNumberFormat="1" applyFont="1" applyBorder="1" applyAlignment="1" applyProtection="1">
      <alignment horizontal="distributed"/>
    </xf>
    <xf numFmtId="41" fontId="7" fillId="0" borderId="0" xfId="3" applyNumberFormat="1" applyFont="1" applyBorder="1" applyProtection="1"/>
    <xf numFmtId="0" fontId="14" fillId="0" borderId="56" xfId="3" applyNumberFormat="1" applyFont="1" applyBorder="1" applyAlignment="1" applyProtection="1">
      <alignment horizontal="distributed"/>
    </xf>
    <xf numFmtId="41" fontId="7" fillId="0" borderId="57" xfId="3" applyNumberFormat="1" applyFont="1" applyBorder="1"/>
    <xf numFmtId="41" fontId="7" fillId="0" borderId="42" xfId="3" applyNumberFormat="1" applyFont="1" applyBorder="1"/>
    <xf numFmtId="41" fontId="1" fillId="0" borderId="0" xfId="5" applyNumberFormat="1" applyFont="1" applyProtection="1"/>
    <xf numFmtId="41" fontId="1" fillId="0" borderId="0" xfId="5" applyNumberFormat="1" applyFont="1"/>
    <xf numFmtId="41" fontId="1" fillId="0" borderId="44" xfId="5" applyNumberFormat="1" applyFont="1" applyBorder="1" applyAlignment="1" applyProtection="1">
      <alignment horizontal="center"/>
    </xf>
    <xf numFmtId="41" fontId="1" fillId="0" borderId="58" xfId="5" applyNumberFormat="1" applyFont="1" applyBorder="1" applyAlignment="1" applyProtection="1">
      <alignment horizontal="center"/>
    </xf>
    <xf numFmtId="41" fontId="1" fillId="0" borderId="59" xfId="5" applyNumberFormat="1" applyFont="1" applyBorder="1" applyAlignment="1" applyProtection="1">
      <alignment horizontal="center"/>
    </xf>
    <xf numFmtId="41" fontId="5" fillId="0" borderId="58" xfId="5" applyNumberFormat="1" applyFont="1" applyFill="1" applyBorder="1" applyAlignment="1" applyProtection="1">
      <alignment horizontal="center"/>
    </xf>
    <xf numFmtId="41" fontId="1" fillId="0" borderId="0" xfId="5" applyNumberFormat="1" applyFont="1" applyAlignment="1" applyProtection="1">
      <alignment horizontal="center"/>
    </xf>
    <xf numFmtId="41" fontId="1" fillId="0" borderId="46" xfId="5" applyNumberFormat="1" applyFont="1" applyBorder="1" applyAlignment="1" applyProtection="1">
      <alignment horizontal="center"/>
    </xf>
    <xf numFmtId="41" fontId="1" fillId="0" borderId="46" xfId="5" applyNumberFormat="1" applyFont="1" applyBorder="1" applyProtection="1"/>
    <xf numFmtId="41" fontId="5" fillId="0" borderId="0" xfId="5" applyNumberFormat="1" applyFont="1" applyFill="1" applyProtection="1"/>
    <xf numFmtId="41" fontId="5" fillId="0" borderId="46" xfId="5" applyNumberFormat="1" applyFont="1" applyBorder="1" applyAlignment="1" applyProtection="1">
      <alignment horizontal="center"/>
    </xf>
    <xf numFmtId="41" fontId="5" fillId="0" borderId="46" xfId="5" applyNumberFormat="1" applyFont="1" applyBorder="1" applyProtection="1"/>
    <xf numFmtId="41" fontId="5" fillId="0" borderId="0" xfId="5" applyNumberFormat="1" applyFont="1" applyProtection="1"/>
    <xf numFmtId="41" fontId="1" fillId="0" borderId="0" xfId="5" applyNumberFormat="1" applyFont="1" applyFill="1" applyAlignment="1" applyProtection="1">
      <alignment horizontal="center"/>
    </xf>
    <xf numFmtId="41" fontId="1" fillId="0" borderId="46" xfId="5" applyNumberFormat="1" applyFont="1" applyFill="1" applyBorder="1" applyAlignment="1" applyProtection="1">
      <alignment horizontal="center"/>
    </xf>
    <xf numFmtId="41" fontId="1" fillId="0" borderId="46" xfId="5" applyNumberFormat="1" applyFont="1" applyFill="1" applyBorder="1" applyProtection="1"/>
    <xf numFmtId="41" fontId="1" fillId="0" borderId="0" xfId="5" applyNumberFormat="1" applyFont="1" applyFill="1" applyProtection="1"/>
    <xf numFmtId="41" fontId="1" fillId="0" borderId="0" xfId="5" applyNumberFormat="1" applyFont="1" applyFill="1"/>
    <xf numFmtId="41" fontId="5" fillId="0" borderId="46" xfId="5" applyNumberFormat="1" applyFont="1" applyFill="1" applyBorder="1" applyAlignment="1" applyProtection="1">
      <alignment horizontal="center"/>
    </xf>
    <xf numFmtId="41" fontId="5" fillId="0" borderId="46" xfId="5" applyNumberFormat="1" applyFont="1" applyFill="1" applyBorder="1" applyProtection="1"/>
    <xf numFmtId="38" fontId="1" fillId="0" borderId="0" xfId="5" applyNumberFormat="1" applyFont="1" applyFill="1" applyProtection="1"/>
    <xf numFmtId="41" fontId="1" fillId="0" borderId="42" xfId="5" applyNumberFormat="1" applyFont="1" applyFill="1" applyBorder="1" applyAlignment="1" applyProtection="1">
      <alignment horizontal="center"/>
    </xf>
    <xf numFmtId="41" fontId="5" fillId="0" borderId="55" xfId="5" applyNumberFormat="1" applyFont="1" applyFill="1" applyBorder="1" applyAlignment="1" applyProtection="1">
      <alignment horizontal="center"/>
    </xf>
    <xf numFmtId="41" fontId="5" fillId="0" borderId="55" xfId="5" applyNumberFormat="1" applyFont="1" applyFill="1" applyBorder="1" applyProtection="1"/>
    <xf numFmtId="41" fontId="5" fillId="0" borderId="42" xfId="5" applyNumberFormat="1" applyFont="1" applyFill="1" applyBorder="1" applyProtection="1"/>
    <xf numFmtId="41" fontId="1" fillId="0" borderId="44" xfId="5" applyNumberFormat="1" applyFont="1" applyFill="1" applyBorder="1" applyAlignment="1" applyProtection="1">
      <alignment horizontal="center"/>
    </xf>
    <xf numFmtId="41" fontId="1" fillId="0" borderId="58" xfId="5" applyNumberFormat="1" applyFont="1" applyFill="1" applyBorder="1" applyAlignment="1" applyProtection="1">
      <alignment horizontal="center"/>
    </xf>
    <xf numFmtId="41" fontId="1" fillId="0" borderId="59" xfId="5" applyNumberFormat="1" applyFont="1" applyFill="1" applyBorder="1" applyAlignment="1" applyProtection="1">
      <alignment horizontal="center"/>
    </xf>
    <xf numFmtId="41" fontId="5" fillId="0" borderId="0" xfId="5" applyNumberFormat="1" applyFont="1" applyFill="1" applyAlignment="1" applyProtection="1">
      <alignment horizontal="right"/>
    </xf>
    <xf numFmtId="38" fontId="5" fillId="2" borderId="0" xfId="5" applyNumberFormat="1" applyFont="1" applyFill="1" applyProtection="1"/>
    <xf numFmtId="41" fontId="1" fillId="0" borderId="0" xfId="5" applyNumberFormat="1" applyFont="1" applyFill="1" applyBorder="1" applyProtection="1"/>
    <xf numFmtId="38" fontId="5" fillId="0" borderId="0" xfId="5" applyNumberFormat="1" applyFont="1" applyFill="1" applyProtection="1"/>
    <xf numFmtId="41" fontId="5" fillId="0" borderId="0" xfId="5" applyNumberFormat="1" applyFont="1" applyFill="1" applyBorder="1" applyProtection="1"/>
    <xf numFmtId="41" fontId="1" fillId="0" borderId="0" xfId="5" applyNumberFormat="1" applyFont="1" applyBorder="1" applyProtection="1"/>
    <xf numFmtId="41" fontId="1" fillId="0" borderId="42" xfId="5" applyNumberFormat="1" applyFont="1" applyBorder="1" applyAlignment="1" applyProtection="1">
      <alignment horizontal="center"/>
    </xf>
    <xf numFmtId="41" fontId="1" fillId="0" borderId="55" xfId="5" applyNumberFormat="1" applyFont="1" applyBorder="1" applyAlignment="1" applyProtection="1">
      <alignment horizontal="center"/>
    </xf>
    <xf numFmtId="41" fontId="1" fillId="0" borderId="55" xfId="5" applyNumberFormat="1" applyFont="1" applyBorder="1" applyProtection="1"/>
    <xf numFmtId="41" fontId="1" fillId="0" borderId="42" xfId="5" applyNumberFormat="1" applyFont="1" applyBorder="1" applyProtection="1"/>
    <xf numFmtId="49" fontId="1" fillId="0" borderId="0" xfId="5" applyNumberFormat="1" applyFont="1" applyProtection="1"/>
    <xf numFmtId="0" fontId="1" fillId="0" borderId="0" xfId="5" applyFont="1" applyBorder="1"/>
    <xf numFmtId="0" fontId="1" fillId="0" borderId="0" xfId="5" applyFont="1"/>
    <xf numFmtId="0" fontId="5" fillId="0" borderId="0" xfId="5" applyFont="1" applyBorder="1" applyProtection="1">
      <protection locked="0"/>
    </xf>
    <xf numFmtId="0" fontId="1" fillId="0" borderId="0" xfId="5" applyFont="1" applyBorder="1" applyProtection="1">
      <protection locked="0"/>
    </xf>
    <xf numFmtId="0" fontId="1" fillId="0" borderId="0" xfId="5" applyFont="1" applyProtection="1">
      <protection locked="0"/>
    </xf>
    <xf numFmtId="5" fontId="1" fillId="0" borderId="0" xfId="5" applyNumberFormat="1" applyFont="1" applyBorder="1" applyProtection="1">
      <protection locked="0"/>
    </xf>
    <xf numFmtId="0" fontId="1" fillId="0" borderId="0" xfId="5" applyFont="1" applyBorder="1" applyAlignment="1" applyProtection="1">
      <alignment horizontal="center"/>
      <protection locked="0"/>
    </xf>
    <xf numFmtId="0" fontId="1" fillId="0" borderId="60" xfId="5" applyFont="1" applyBorder="1" applyAlignment="1" applyProtection="1">
      <alignment horizontal="center" vertical="center"/>
      <protection locked="0"/>
    </xf>
    <xf numFmtId="5" fontId="1" fillId="0" borderId="61" xfId="5" applyNumberFormat="1" applyFont="1" applyBorder="1" applyAlignment="1" applyProtection="1">
      <alignment vertical="center"/>
    </xf>
    <xf numFmtId="5" fontId="1" fillId="0" borderId="61" xfId="5" applyNumberFormat="1" applyFont="1" applyBorder="1" applyAlignment="1" applyProtection="1">
      <alignment horizontal="center" vertical="center"/>
    </xf>
    <xf numFmtId="5" fontId="1" fillId="0" borderId="0" xfId="5" applyNumberFormat="1" applyFont="1" applyBorder="1" applyAlignment="1" applyProtection="1">
      <alignment horizontal="center" vertical="center"/>
    </xf>
    <xf numFmtId="5" fontId="1" fillId="0" borderId="0" xfId="5" applyNumberFormat="1" applyFont="1" applyBorder="1" applyAlignment="1" applyProtection="1">
      <alignment vertical="center"/>
      <protection locked="0"/>
    </xf>
    <xf numFmtId="0" fontId="1" fillId="0" borderId="63" xfId="5" applyFont="1" applyBorder="1" applyAlignment="1" applyProtection="1">
      <alignment horizontal="center" vertical="center"/>
      <protection locked="0"/>
    </xf>
    <xf numFmtId="0" fontId="1" fillId="0" borderId="64" xfId="5" applyFont="1" applyBorder="1" applyAlignment="1">
      <alignment horizontal="center" vertical="center"/>
    </xf>
    <xf numFmtId="5" fontId="1" fillId="0" borderId="52" xfId="5" applyNumberFormat="1" applyFont="1" applyBorder="1" applyAlignment="1" applyProtection="1">
      <alignment vertical="center"/>
    </xf>
    <xf numFmtId="5" fontId="1" fillId="0" borderId="52" xfId="5" applyNumberFormat="1" applyFont="1" applyBorder="1" applyAlignment="1" applyProtection="1">
      <alignment horizontal="center" vertical="center"/>
    </xf>
    <xf numFmtId="5" fontId="1" fillId="0" borderId="0" xfId="5" applyNumberFormat="1" applyFont="1" applyBorder="1" applyAlignment="1" applyProtection="1">
      <alignment horizontal="center" vertical="center"/>
      <protection locked="0"/>
    </xf>
    <xf numFmtId="5" fontId="1" fillId="0" borderId="52" xfId="5" applyNumberFormat="1" applyFont="1" applyBorder="1" applyAlignment="1" applyProtection="1">
      <alignment horizontal="right" vertical="center"/>
    </xf>
    <xf numFmtId="0" fontId="1" fillId="0" borderId="65" xfId="5" applyFont="1" applyBorder="1" applyAlignment="1">
      <alignment horizontal="center" vertical="center"/>
    </xf>
    <xf numFmtId="0" fontId="1" fillId="0" borderId="66" xfId="5" applyFont="1" applyBorder="1" applyAlignment="1">
      <alignment horizontal="center" vertical="center"/>
    </xf>
    <xf numFmtId="179" fontId="1" fillId="0" borderId="54" xfId="5" applyNumberFormat="1" applyFont="1" applyBorder="1" applyAlignment="1" applyProtection="1">
      <alignment horizontal="center" vertical="center"/>
    </xf>
    <xf numFmtId="37" fontId="5" fillId="0" borderId="54" xfId="5" applyNumberFormat="1" applyFont="1" applyBorder="1" applyAlignment="1" applyProtection="1">
      <alignment vertical="center"/>
    </xf>
    <xf numFmtId="37" fontId="1" fillId="0" borderId="54" xfId="5" applyNumberFormat="1" applyFont="1" applyBorder="1" applyAlignment="1" applyProtection="1">
      <alignment vertical="center"/>
      <protection locked="0"/>
    </xf>
    <xf numFmtId="37" fontId="1" fillId="0" borderId="0" xfId="5" applyNumberFormat="1" applyFont="1" applyBorder="1" applyAlignment="1" applyProtection="1">
      <alignment vertical="center"/>
      <protection locked="0"/>
    </xf>
    <xf numFmtId="37" fontId="1" fillId="0" borderId="53" xfId="5" applyNumberFormat="1" applyFont="1" applyBorder="1" applyAlignment="1" applyProtection="1">
      <alignment vertical="center"/>
      <protection locked="0"/>
    </xf>
    <xf numFmtId="0" fontId="1" fillId="0" borderId="67" xfId="5" applyFont="1" applyBorder="1" applyAlignment="1">
      <alignment horizontal="center" vertical="center"/>
    </xf>
    <xf numFmtId="37" fontId="1" fillId="0" borderId="54" xfId="5" applyNumberFormat="1" applyFont="1" applyBorder="1" applyAlignment="1" applyProtection="1">
      <alignment vertical="center"/>
    </xf>
    <xf numFmtId="37" fontId="1" fillId="0" borderId="0" xfId="5" applyNumberFormat="1" applyFont="1" applyBorder="1" applyAlignment="1" applyProtection="1">
      <alignment vertical="center"/>
    </xf>
    <xf numFmtId="37" fontId="1" fillId="0" borderId="53" xfId="5" applyNumberFormat="1" applyFont="1" applyBorder="1" applyAlignment="1" applyProtection="1">
      <alignment vertical="center"/>
    </xf>
    <xf numFmtId="0" fontId="1" fillId="0" borderId="66" xfId="5" applyFont="1" applyBorder="1" applyAlignment="1" applyProtection="1">
      <alignment horizontal="center" vertical="center"/>
      <protection locked="0"/>
    </xf>
    <xf numFmtId="0" fontId="1" fillId="0" borderId="67" xfId="5" applyFont="1" applyBorder="1" applyAlignment="1" applyProtection="1">
      <alignment horizontal="center" vertical="center"/>
      <protection locked="0"/>
    </xf>
    <xf numFmtId="0" fontId="1" fillId="0" borderId="64" xfId="5" applyFont="1" applyBorder="1" applyAlignment="1" applyProtection="1">
      <alignment horizontal="center" vertical="center"/>
      <protection locked="0"/>
    </xf>
    <xf numFmtId="179" fontId="1" fillId="0" borderId="52" xfId="5" applyNumberFormat="1" applyFont="1" applyBorder="1" applyAlignment="1" applyProtection="1">
      <alignment horizontal="center" vertical="center"/>
    </xf>
    <xf numFmtId="37" fontId="5" fillId="0" borderId="52" xfId="5" applyNumberFormat="1" applyFont="1" applyBorder="1" applyAlignment="1" applyProtection="1">
      <alignment vertical="center"/>
    </xf>
    <xf numFmtId="37" fontId="1" fillId="0" borderId="52" xfId="5" applyNumberFormat="1" applyFont="1" applyBorder="1" applyAlignment="1" applyProtection="1">
      <alignment vertical="center"/>
      <protection locked="0"/>
    </xf>
    <xf numFmtId="37" fontId="1" fillId="0" borderId="51" xfId="5" applyNumberFormat="1" applyFont="1" applyBorder="1" applyAlignment="1" applyProtection="1">
      <alignment vertical="center"/>
      <protection locked="0"/>
    </xf>
    <xf numFmtId="0" fontId="1" fillId="0" borderId="65" xfId="5" applyFont="1" applyBorder="1" applyAlignment="1" applyProtection="1">
      <alignment horizontal="center" vertical="center"/>
      <protection locked="0"/>
    </xf>
    <xf numFmtId="0" fontId="1" fillId="0" borderId="54" xfId="5" applyFont="1" applyBorder="1" applyAlignment="1">
      <alignment horizontal="center" vertical="center"/>
    </xf>
    <xf numFmtId="0" fontId="1" fillId="0" borderId="52" xfId="5" applyFont="1" applyBorder="1" applyAlignment="1">
      <alignment horizontal="center" vertical="center"/>
    </xf>
    <xf numFmtId="0" fontId="1" fillId="0" borderId="68" xfId="5" applyFont="1" applyBorder="1" applyAlignment="1" applyProtection="1">
      <alignment horizontal="center" vertical="center"/>
      <protection locked="0"/>
    </xf>
    <xf numFmtId="179" fontId="1" fillId="0" borderId="56" xfId="5" applyNumberFormat="1" applyFont="1" applyBorder="1" applyAlignment="1" applyProtection="1">
      <alignment horizontal="center" vertical="center"/>
    </xf>
    <xf numFmtId="37" fontId="5" fillId="0" borderId="56" xfId="5" applyNumberFormat="1" applyFont="1" applyBorder="1" applyAlignment="1" applyProtection="1">
      <alignment vertical="center"/>
    </xf>
    <xf numFmtId="37" fontId="1" fillId="0" borderId="56" xfId="5" applyNumberFormat="1" applyFont="1" applyBorder="1" applyAlignment="1" applyProtection="1">
      <alignment vertical="center"/>
      <protection locked="0"/>
    </xf>
    <xf numFmtId="37" fontId="1" fillId="0" borderId="57" xfId="5" applyNumberFormat="1" applyFont="1" applyBorder="1" applyAlignment="1" applyProtection="1">
      <alignment vertical="center"/>
      <protection locked="0"/>
    </xf>
    <xf numFmtId="0" fontId="1" fillId="0" borderId="69" xfId="5" applyFont="1" applyBorder="1" applyAlignment="1" applyProtection="1">
      <alignment horizontal="center" vertical="center"/>
      <protection locked="0"/>
    </xf>
    <xf numFmtId="0" fontId="1" fillId="0" borderId="0" xfId="5" applyFont="1" applyBorder="1" applyAlignment="1">
      <alignment vertical="center"/>
    </xf>
    <xf numFmtId="0" fontId="1" fillId="0" borderId="0" xfId="5" applyFont="1" applyAlignment="1">
      <alignment vertical="center"/>
    </xf>
    <xf numFmtId="0" fontId="5" fillId="0" borderId="0" xfId="5" applyFont="1" applyBorder="1" applyAlignment="1" applyProtection="1">
      <alignment vertical="center"/>
      <protection locked="0"/>
    </xf>
    <xf numFmtId="0" fontId="1" fillId="0" borderId="0" xfId="5" applyFont="1" applyBorder="1" applyAlignment="1" applyProtection="1">
      <alignment vertical="center"/>
      <protection locked="0"/>
    </xf>
    <xf numFmtId="0" fontId="1" fillId="0" borderId="0" xfId="5" applyFont="1" applyBorder="1" applyAlignment="1" applyProtection="1">
      <alignment horizontal="center" vertical="center"/>
      <protection locked="0"/>
    </xf>
    <xf numFmtId="0" fontId="1" fillId="0" borderId="66" xfId="5" quotePrefix="1" applyFont="1" applyBorder="1" applyAlignment="1">
      <alignment horizontal="center" vertical="center"/>
    </xf>
    <xf numFmtId="0" fontId="1" fillId="0" borderId="67" xfId="5" quotePrefix="1" applyFont="1" applyBorder="1" applyAlignment="1">
      <alignment horizontal="center" vertical="center"/>
    </xf>
    <xf numFmtId="49" fontId="1" fillId="0" borderId="66" xfId="5" applyNumberFormat="1" applyFont="1" applyBorder="1" applyAlignment="1">
      <alignment horizontal="center" vertical="center"/>
    </xf>
    <xf numFmtId="49" fontId="1" fillId="0" borderId="70" xfId="5" applyNumberFormat="1" applyFont="1" applyBorder="1" applyAlignment="1">
      <alignment horizontal="center" vertical="center"/>
    </xf>
    <xf numFmtId="0" fontId="1" fillId="0" borderId="70" xfId="5" applyFont="1" applyBorder="1" applyAlignment="1" applyProtection="1">
      <alignment horizontal="center" vertical="center"/>
      <protection locked="0"/>
    </xf>
    <xf numFmtId="0" fontId="1" fillId="0" borderId="71" xfId="5" applyFont="1" applyBorder="1" applyAlignment="1" applyProtection="1">
      <alignment horizontal="center" vertical="center"/>
      <protection locked="0"/>
    </xf>
    <xf numFmtId="49" fontId="1" fillId="0" borderId="67" xfId="5" applyNumberFormat="1" applyFont="1" applyBorder="1" applyAlignment="1">
      <alignment horizontal="center" vertical="center"/>
    </xf>
    <xf numFmtId="179" fontId="1" fillId="0" borderId="0" xfId="5" applyNumberFormat="1" applyFont="1" applyBorder="1" applyAlignment="1" applyProtection="1">
      <alignment horizontal="center" vertical="center"/>
    </xf>
    <xf numFmtId="0" fontId="1" fillId="0" borderId="70" xfId="5" quotePrefix="1" applyFont="1" applyBorder="1" applyAlignment="1">
      <alignment horizontal="center" vertical="center"/>
    </xf>
    <xf numFmtId="37" fontId="1" fillId="0" borderId="51" xfId="5" applyNumberFormat="1" applyFont="1" applyBorder="1" applyAlignment="1" applyProtection="1">
      <alignment vertical="center"/>
    </xf>
    <xf numFmtId="179" fontId="1" fillId="0" borderId="53" xfId="5" applyNumberFormat="1" applyFont="1" applyBorder="1" applyAlignment="1" applyProtection="1">
      <alignment horizontal="center" vertical="center"/>
    </xf>
    <xf numFmtId="5" fontId="1" fillId="0" borderId="0" xfId="5" applyNumberFormat="1" applyFont="1" applyProtection="1">
      <protection locked="0"/>
    </xf>
    <xf numFmtId="5" fontId="5" fillId="0" borderId="0" xfId="5" applyNumberFormat="1" applyFont="1" applyProtection="1">
      <protection locked="0"/>
    </xf>
    <xf numFmtId="37" fontId="1" fillId="0" borderId="0" xfId="5" applyNumberFormat="1" applyFont="1" applyProtection="1">
      <protection locked="0"/>
    </xf>
    <xf numFmtId="37" fontId="1" fillId="0" borderId="0" xfId="5" applyNumberFormat="1" applyFont="1" applyBorder="1" applyProtection="1">
      <protection locked="0"/>
    </xf>
    <xf numFmtId="0" fontId="5" fillId="0" borderId="0" xfId="5" applyFont="1"/>
    <xf numFmtId="0" fontId="0" fillId="0" borderId="19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textRotation="255"/>
      <protection hidden="1"/>
    </xf>
    <xf numFmtId="0" fontId="0" fillId="0" borderId="7" xfId="0" applyBorder="1" applyAlignment="1" applyProtection="1">
      <alignment horizontal="center" vertical="center" textRotation="255"/>
      <protection hidden="1"/>
    </xf>
    <xf numFmtId="0" fontId="0" fillId="0" borderId="13" xfId="0" applyBorder="1" applyAlignment="1" applyProtection="1">
      <alignment horizontal="center" vertical="center" textRotation="255"/>
      <protection hidden="1"/>
    </xf>
    <xf numFmtId="0" fontId="4" fillId="0" borderId="2" xfId="0" applyFont="1" applyBorder="1" applyAlignment="1">
      <alignment horizontal="center" vertical="center" textRotation="255"/>
    </xf>
    <xf numFmtId="0" fontId="4" fillId="0" borderId="8" xfId="0" applyFont="1" applyBorder="1"/>
    <xf numFmtId="0" fontId="4" fillId="0" borderId="14" xfId="0" applyFont="1" applyBorder="1"/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right"/>
    </xf>
    <xf numFmtId="0" fontId="13" fillId="0" borderId="0" xfId="1" applyFont="1" applyFill="1" applyAlignment="1">
      <alignment horizontal="left"/>
    </xf>
    <xf numFmtId="41" fontId="12" fillId="0" borderId="37" xfId="2" applyNumberFormat="1" applyFont="1" applyFill="1" applyBorder="1" applyAlignment="1">
      <alignment horizontal="right" vertical="center" indent="2"/>
    </xf>
    <xf numFmtId="41" fontId="12" fillId="0" borderId="38" xfId="2" applyNumberFormat="1" applyFont="1" applyFill="1" applyBorder="1" applyAlignment="1">
      <alignment horizontal="right" vertical="center" indent="2"/>
    </xf>
    <xf numFmtId="41" fontId="12" fillId="0" borderId="39" xfId="2" applyNumberFormat="1" applyFont="1" applyFill="1" applyBorder="1" applyAlignment="1">
      <alignment horizontal="right" vertical="center" indent="2"/>
    </xf>
    <xf numFmtId="41" fontId="12" fillId="0" borderId="40" xfId="2" applyNumberFormat="1" applyFont="1" applyFill="1" applyBorder="1" applyAlignment="1">
      <alignment horizontal="right" vertical="center" indent="2"/>
    </xf>
    <xf numFmtId="0" fontId="1" fillId="0" borderId="47" xfId="3" applyNumberFormat="1" applyFont="1" applyBorder="1" applyAlignment="1" applyProtection="1">
      <alignment horizontal="center"/>
    </xf>
    <xf numFmtId="0" fontId="1" fillId="0" borderId="48" xfId="3" applyNumberFormat="1" applyFont="1" applyBorder="1" applyAlignment="1" applyProtection="1">
      <alignment horizontal="center"/>
    </xf>
    <xf numFmtId="5" fontId="1" fillId="0" borderId="62" xfId="5" applyNumberFormat="1" applyFont="1" applyBorder="1" applyAlignment="1" applyProtection="1">
      <alignment horizontal="center" vertical="center"/>
    </xf>
    <xf numFmtId="5" fontId="1" fillId="0" borderId="51" xfId="5" applyNumberFormat="1" applyFont="1" applyBorder="1" applyAlignment="1" applyProtection="1">
      <alignment horizontal="center" vertical="center"/>
    </xf>
    <xf numFmtId="5" fontId="5" fillId="0" borderId="62" xfId="5" applyNumberFormat="1" applyFont="1" applyBorder="1" applyAlignment="1" applyProtection="1">
      <alignment horizontal="center" vertical="center"/>
    </xf>
    <xf numFmtId="5" fontId="5" fillId="0" borderId="51" xfId="5" applyNumberFormat="1" applyFont="1" applyBorder="1" applyAlignment="1" applyProtection="1">
      <alignment horizontal="center" vertical="center"/>
    </xf>
  </cellXfs>
  <cellStyles count="6">
    <cellStyle name="桁区切り 2" xfId="2"/>
    <cellStyle name="標準" xfId="0" builtinId="0"/>
    <cellStyle name="標準 2" xfId="1"/>
    <cellStyle name="標準 3" xfId="3"/>
    <cellStyle name="標準 4" xfId="5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1</xdr:col>
      <xdr:colOff>1028700</xdr:colOff>
      <xdr:row>3</xdr:row>
      <xdr:rowOff>238125</xdr:rowOff>
    </xdr:to>
    <xdr:sp macro="" textlink="">
      <xdr:nvSpPr>
        <xdr:cNvPr id="2" name="Freeform 2"/>
        <xdr:cNvSpPr>
          <a:spLocks/>
        </xdr:cNvSpPr>
      </xdr:nvSpPr>
      <xdr:spPr bwMode="auto">
        <a:xfrm>
          <a:off x="466725" y="390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9525</xdr:rowOff>
    </xdr:from>
    <xdr:to>
      <xdr:col>1</xdr:col>
      <xdr:colOff>1028700</xdr:colOff>
      <xdr:row>55</xdr:row>
      <xdr:rowOff>238125</xdr:rowOff>
    </xdr:to>
    <xdr:sp macro="" textlink="">
      <xdr:nvSpPr>
        <xdr:cNvPr id="3" name="Freeform 4"/>
        <xdr:cNvSpPr>
          <a:spLocks/>
        </xdr:cNvSpPr>
      </xdr:nvSpPr>
      <xdr:spPr bwMode="auto">
        <a:xfrm>
          <a:off x="466725" y="10296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19</xdr:col>
      <xdr:colOff>9525</xdr:colOff>
      <xdr:row>4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H="1">
          <a:off x="12334875" y="381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9525</xdr:rowOff>
    </xdr:from>
    <xdr:to>
      <xdr:col>1</xdr:col>
      <xdr:colOff>1028700</xdr:colOff>
      <xdr:row>55</xdr:row>
      <xdr:rowOff>238125</xdr:rowOff>
    </xdr:to>
    <xdr:sp macro="" textlink="">
      <xdr:nvSpPr>
        <xdr:cNvPr id="5" name="Freeform 7"/>
        <xdr:cNvSpPr>
          <a:spLocks/>
        </xdr:cNvSpPr>
      </xdr:nvSpPr>
      <xdr:spPr bwMode="auto">
        <a:xfrm>
          <a:off x="466725" y="10296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54</xdr:row>
      <xdr:rowOff>0</xdr:rowOff>
    </xdr:from>
    <xdr:to>
      <xdr:col>19</xdr:col>
      <xdr:colOff>9525</xdr:colOff>
      <xdr:row>56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 flipH="1">
          <a:off x="12334875" y="10287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9525</xdr:rowOff>
    </xdr:from>
    <xdr:to>
      <xdr:col>1</xdr:col>
      <xdr:colOff>1028700</xdr:colOff>
      <xdr:row>107</xdr:row>
      <xdr:rowOff>238125</xdr:rowOff>
    </xdr:to>
    <xdr:sp macro="" textlink="">
      <xdr:nvSpPr>
        <xdr:cNvPr id="7" name="Freeform 9"/>
        <xdr:cNvSpPr>
          <a:spLocks/>
        </xdr:cNvSpPr>
      </xdr:nvSpPr>
      <xdr:spPr bwMode="auto">
        <a:xfrm>
          <a:off x="466725" y="20202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106</xdr:row>
      <xdr:rowOff>0</xdr:rowOff>
    </xdr:from>
    <xdr:to>
      <xdr:col>19</xdr:col>
      <xdr:colOff>9525</xdr:colOff>
      <xdr:row>108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 flipH="1">
          <a:off x="12334875" y="20193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9525</xdr:rowOff>
    </xdr:from>
    <xdr:to>
      <xdr:col>1</xdr:col>
      <xdr:colOff>1028700</xdr:colOff>
      <xdr:row>159</xdr:row>
      <xdr:rowOff>238125</xdr:rowOff>
    </xdr:to>
    <xdr:sp macro="" textlink="">
      <xdr:nvSpPr>
        <xdr:cNvPr id="9" name="Freeform 11"/>
        <xdr:cNvSpPr>
          <a:spLocks/>
        </xdr:cNvSpPr>
      </xdr:nvSpPr>
      <xdr:spPr bwMode="auto">
        <a:xfrm>
          <a:off x="466725" y="30108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158</xdr:row>
      <xdr:rowOff>0</xdr:rowOff>
    </xdr:from>
    <xdr:to>
      <xdr:col>19</xdr:col>
      <xdr:colOff>9525</xdr:colOff>
      <xdr:row>160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 flipH="1">
          <a:off x="12334875" y="30099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9525</xdr:rowOff>
    </xdr:from>
    <xdr:to>
      <xdr:col>1</xdr:col>
      <xdr:colOff>1028700</xdr:colOff>
      <xdr:row>211</xdr:row>
      <xdr:rowOff>238125</xdr:rowOff>
    </xdr:to>
    <xdr:sp macro="" textlink="">
      <xdr:nvSpPr>
        <xdr:cNvPr id="11" name="Freeform 13"/>
        <xdr:cNvSpPr>
          <a:spLocks/>
        </xdr:cNvSpPr>
      </xdr:nvSpPr>
      <xdr:spPr bwMode="auto">
        <a:xfrm>
          <a:off x="466725" y="40014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210</xdr:row>
      <xdr:rowOff>0</xdr:rowOff>
    </xdr:from>
    <xdr:to>
      <xdr:col>19</xdr:col>
      <xdr:colOff>9525</xdr:colOff>
      <xdr:row>212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 flipH="1">
          <a:off x="12334875" y="40005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9525</xdr:rowOff>
    </xdr:from>
    <xdr:to>
      <xdr:col>1</xdr:col>
      <xdr:colOff>1028700</xdr:colOff>
      <xdr:row>263</xdr:row>
      <xdr:rowOff>238125</xdr:rowOff>
    </xdr:to>
    <xdr:sp macro="" textlink="">
      <xdr:nvSpPr>
        <xdr:cNvPr id="13" name="Freeform 15"/>
        <xdr:cNvSpPr>
          <a:spLocks/>
        </xdr:cNvSpPr>
      </xdr:nvSpPr>
      <xdr:spPr bwMode="auto">
        <a:xfrm>
          <a:off x="466725" y="49920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262</xdr:row>
      <xdr:rowOff>0</xdr:rowOff>
    </xdr:from>
    <xdr:to>
      <xdr:col>19</xdr:col>
      <xdr:colOff>9525</xdr:colOff>
      <xdr:row>264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 flipH="1">
          <a:off x="12334875" y="49911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9525</xdr:rowOff>
    </xdr:from>
    <xdr:to>
      <xdr:col>1</xdr:col>
      <xdr:colOff>1028700</xdr:colOff>
      <xdr:row>315</xdr:row>
      <xdr:rowOff>238125</xdr:rowOff>
    </xdr:to>
    <xdr:sp macro="" textlink="">
      <xdr:nvSpPr>
        <xdr:cNvPr id="15" name="Freeform 17"/>
        <xdr:cNvSpPr>
          <a:spLocks/>
        </xdr:cNvSpPr>
      </xdr:nvSpPr>
      <xdr:spPr bwMode="auto">
        <a:xfrm>
          <a:off x="466725" y="59826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314</xdr:row>
      <xdr:rowOff>0</xdr:rowOff>
    </xdr:from>
    <xdr:to>
      <xdr:col>19</xdr:col>
      <xdr:colOff>9525</xdr:colOff>
      <xdr:row>316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 flipH="1">
          <a:off x="12334875" y="59817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9525</xdr:rowOff>
    </xdr:from>
    <xdr:to>
      <xdr:col>1</xdr:col>
      <xdr:colOff>1028700</xdr:colOff>
      <xdr:row>367</xdr:row>
      <xdr:rowOff>238125</xdr:rowOff>
    </xdr:to>
    <xdr:sp macro="" textlink="">
      <xdr:nvSpPr>
        <xdr:cNvPr id="17" name="Freeform 19"/>
        <xdr:cNvSpPr>
          <a:spLocks/>
        </xdr:cNvSpPr>
      </xdr:nvSpPr>
      <xdr:spPr bwMode="auto">
        <a:xfrm>
          <a:off x="466725" y="69732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366</xdr:row>
      <xdr:rowOff>0</xdr:rowOff>
    </xdr:from>
    <xdr:to>
      <xdr:col>19</xdr:col>
      <xdr:colOff>9525</xdr:colOff>
      <xdr:row>368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 flipH="1">
          <a:off x="12334875" y="69723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9525</xdr:rowOff>
    </xdr:from>
    <xdr:to>
      <xdr:col>1</xdr:col>
      <xdr:colOff>1028700</xdr:colOff>
      <xdr:row>55</xdr:row>
      <xdr:rowOff>238125</xdr:rowOff>
    </xdr:to>
    <xdr:sp macro="" textlink="">
      <xdr:nvSpPr>
        <xdr:cNvPr id="19" name="Freeform 21"/>
        <xdr:cNvSpPr>
          <a:spLocks/>
        </xdr:cNvSpPr>
      </xdr:nvSpPr>
      <xdr:spPr bwMode="auto">
        <a:xfrm>
          <a:off x="466725" y="10296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54</xdr:row>
      <xdr:rowOff>0</xdr:rowOff>
    </xdr:from>
    <xdr:to>
      <xdr:col>19</xdr:col>
      <xdr:colOff>9525</xdr:colOff>
      <xdr:row>56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 flipH="1">
          <a:off x="12334875" y="10287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9525</xdr:rowOff>
    </xdr:from>
    <xdr:to>
      <xdr:col>1</xdr:col>
      <xdr:colOff>1028700</xdr:colOff>
      <xdr:row>107</xdr:row>
      <xdr:rowOff>238125</xdr:rowOff>
    </xdr:to>
    <xdr:sp macro="" textlink="">
      <xdr:nvSpPr>
        <xdr:cNvPr id="21" name="Freeform 23"/>
        <xdr:cNvSpPr>
          <a:spLocks/>
        </xdr:cNvSpPr>
      </xdr:nvSpPr>
      <xdr:spPr bwMode="auto">
        <a:xfrm>
          <a:off x="466725" y="20202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9525</xdr:rowOff>
    </xdr:from>
    <xdr:to>
      <xdr:col>1</xdr:col>
      <xdr:colOff>1028700</xdr:colOff>
      <xdr:row>107</xdr:row>
      <xdr:rowOff>238125</xdr:rowOff>
    </xdr:to>
    <xdr:sp macro="" textlink="">
      <xdr:nvSpPr>
        <xdr:cNvPr id="22" name="Freeform 24"/>
        <xdr:cNvSpPr>
          <a:spLocks/>
        </xdr:cNvSpPr>
      </xdr:nvSpPr>
      <xdr:spPr bwMode="auto">
        <a:xfrm>
          <a:off x="466725" y="20202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106</xdr:row>
      <xdr:rowOff>0</xdr:rowOff>
    </xdr:from>
    <xdr:to>
      <xdr:col>19</xdr:col>
      <xdr:colOff>9525</xdr:colOff>
      <xdr:row>108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 flipH="1">
          <a:off x="12334875" y="20193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9525</xdr:rowOff>
    </xdr:from>
    <xdr:to>
      <xdr:col>1</xdr:col>
      <xdr:colOff>1028700</xdr:colOff>
      <xdr:row>107</xdr:row>
      <xdr:rowOff>238125</xdr:rowOff>
    </xdr:to>
    <xdr:sp macro="" textlink="">
      <xdr:nvSpPr>
        <xdr:cNvPr id="24" name="Freeform 26"/>
        <xdr:cNvSpPr>
          <a:spLocks/>
        </xdr:cNvSpPr>
      </xdr:nvSpPr>
      <xdr:spPr bwMode="auto">
        <a:xfrm>
          <a:off x="466725" y="20202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106</xdr:row>
      <xdr:rowOff>0</xdr:rowOff>
    </xdr:from>
    <xdr:to>
      <xdr:col>19</xdr:col>
      <xdr:colOff>9525</xdr:colOff>
      <xdr:row>108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 flipH="1">
          <a:off x="12334875" y="20193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9525</xdr:rowOff>
    </xdr:from>
    <xdr:to>
      <xdr:col>1</xdr:col>
      <xdr:colOff>1028700</xdr:colOff>
      <xdr:row>159</xdr:row>
      <xdr:rowOff>238125</xdr:rowOff>
    </xdr:to>
    <xdr:sp macro="" textlink="">
      <xdr:nvSpPr>
        <xdr:cNvPr id="26" name="Freeform 28"/>
        <xdr:cNvSpPr>
          <a:spLocks/>
        </xdr:cNvSpPr>
      </xdr:nvSpPr>
      <xdr:spPr bwMode="auto">
        <a:xfrm>
          <a:off x="466725" y="30108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9525</xdr:rowOff>
    </xdr:from>
    <xdr:to>
      <xdr:col>1</xdr:col>
      <xdr:colOff>1028700</xdr:colOff>
      <xdr:row>159</xdr:row>
      <xdr:rowOff>238125</xdr:rowOff>
    </xdr:to>
    <xdr:sp macro="" textlink="">
      <xdr:nvSpPr>
        <xdr:cNvPr id="27" name="Freeform 29"/>
        <xdr:cNvSpPr>
          <a:spLocks/>
        </xdr:cNvSpPr>
      </xdr:nvSpPr>
      <xdr:spPr bwMode="auto">
        <a:xfrm>
          <a:off x="466725" y="30108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158</xdr:row>
      <xdr:rowOff>0</xdr:rowOff>
    </xdr:from>
    <xdr:to>
      <xdr:col>19</xdr:col>
      <xdr:colOff>9525</xdr:colOff>
      <xdr:row>160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 flipH="1">
          <a:off x="12334875" y="30099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9525</xdr:rowOff>
    </xdr:from>
    <xdr:to>
      <xdr:col>1</xdr:col>
      <xdr:colOff>1028700</xdr:colOff>
      <xdr:row>159</xdr:row>
      <xdr:rowOff>238125</xdr:rowOff>
    </xdr:to>
    <xdr:sp macro="" textlink="">
      <xdr:nvSpPr>
        <xdr:cNvPr id="29" name="Freeform 31"/>
        <xdr:cNvSpPr>
          <a:spLocks/>
        </xdr:cNvSpPr>
      </xdr:nvSpPr>
      <xdr:spPr bwMode="auto">
        <a:xfrm>
          <a:off x="466725" y="30108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158</xdr:row>
      <xdr:rowOff>0</xdr:rowOff>
    </xdr:from>
    <xdr:to>
      <xdr:col>19</xdr:col>
      <xdr:colOff>9525</xdr:colOff>
      <xdr:row>160</xdr:row>
      <xdr:rowOff>0</xdr:rowOff>
    </xdr:to>
    <xdr:sp macro="" textlink="">
      <xdr:nvSpPr>
        <xdr:cNvPr id="30" name="Line 32"/>
        <xdr:cNvSpPr>
          <a:spLocks noChangeShapeType="1"/>
        </xdr:cNvSpPr>
      </xdr:nvSpPr>
      <xdr:spPr bwMode="auto">
        <a:xfrm flipH="1">
          <a:off x="12334875" y="30099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9525</xdr:rowOff>
    </xdr:from>
    <xdr:to>
      <xdr:col>1</xdr:col>
      <xdr:colOff>1028700</xdr:colOff>
      <xdr:row>211</xdr:row>
      <xdr:rowOff>238125</xdr:rowOff>
    </xdr:to>
    <xdr:sp macro="" textlink="">
      <xdr:nvSpPr>
        <xdr:cNvPr id="31" name="Freeform 33"/>
        <xdr:cNvSpPr>
          <a:spLocks/>
        </xdr:cNvSpPr>
      </xdr:nvSpPr>
      <xdr:spPr bwMode="auto">
        <a:xfrm>
          <a:off x="466725" y="40014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9525</xdr:rowOff>
    </xdr:from>
    <xdr:to>
      <xdr:col>1</xdr:col>
      <xdr:colOff>1028700</xdr:colOff>
      <xdr:row>211</xdr:row>
      <xdr:rowOff>238125</xdr:rowOff>
    </xdr:to>
    <xdr:sp macro="" textlink="">
      <xdr:nvSpPr>
        <xdr:cNvPr id="32" name="Freeform 34"/>
        <xdr:cNvSpPr>
          <a:spLocks/>
        </xdr:cNvSpPr>
      </xdr:nvSpPr>
      <xdr:spPr bwMode="auto">
        <a:xfrm>
          <a:off x="466725" y="40014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210</xdr:row>
      <xdr:rowOff>0</xdr:rowOff>
    </xdr:from>
    <xdr:to>
      <xdr:col>19</xdr:col>
      <xdr:colOff>9525</xdr:colOff>
      <xdr:row>212</xdr:row>
      <xdr:rowOff>0</xdr:rowOff>
    </xdr:to>
    <xdr:sp macro="" textlink="">
      <xdr:nvSpPr>
        <xdr:cNvPr id="33" name="Line 35"/>
        <xdr:cNvSpPr>
          <a:spLocks noChangeShapeType="1"/>
        </xdr:cNvSpPr>
      </xdr:nvSpPr>
      <xdr:spPr bwMode="auto">
        <a:xfrm flipH="1">
          <a:off x="12334875" y="40005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9525</xdr:rowOff>
    </xdr:from>
    <xdr:to>
      <xdr:col>1</xdr:col>
      <xdr:colOff>1028700</xdr:colOff>
      <xdr:row>211</xdr:row>
      <xdr:rowOff>238125</xdr:rowOff>
    </xdr:to>
    <xdr:sp macro="" textlink="">
      <xdr:nvSpPr>
        <xdr:cNvPr id="34" name="Freeform 36"/>
        <xdr:cNvSpPr>
          <a:spLocks/>
        </xdr:cNvSpPr>
      </xdr:nvSpPr>
      <xdr:spPr bwMode="auto">
        <a:xfrm>
          <a:off x="466725" y="40014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210</xdr:row>
      <xdr:rowOff>0</xdr:rowOff>
    </xdr:from>
    <xdr:to>
      <xdr:col>19</xdr:col>
      <xdr:colOff>9525</xdr:colOff>
      <xdr:row>212</xdr:row>
      <xdr:rowOff>0</xdr:rowOff>
    </xdr:to>
    <xdr:sp macro="" textlink="">
      <xdr:nvSpPr>
        <xdr:cNvPr id="35" name="Line 37"/>
        <xdr:cNvSpPr>
          <a:spLocks noChangeShapeType="1"/>
        </xdr:cNvSpPr>
      </xdr:nvSpPr>
      <xdr:spPr bwMode="auto">
        <a:xfrm flipH="1">
          <a:off x="12334875" y="40005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9525</xdr:rowOff>
    </xdr:from>
    <xdr:to>
      <xdr:col>1</xdr:col>
      <xdr:colOff>1028700</xdr:colOff>
      <xdr:row>263</xdr:row>
      <xdr:rowOff>238125</xdr:rowOff>
    </xdr:to>
    <xdr:sp macro="" textlink="">
      <xdr:nvSpPr>
        <xdr:cNvPr id="36" name="Freeform 38"/>
        <xdr:cNvSpPr>
          <a:spLocks/>
        </xdr:cNvSpPr>
      </xdr:nvSpPr>
      <xdr:spPr bwMode="auto">
        <a:xfrm>
          <a:off x="466725" y="49920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9525</xdr:rowOff>
    </xdr:from>
    <xdr:to>
      <xdr:col>1</xdr:col>
      <xdr:colOff>1028700</xdr:colOff>
      <xdr:row>263</xdr:row>
      <xdr:rowOff>238125</xdr:rowOff>
    </xdr:to>
    <xdr:sp macro="" textlink="">
      <xdr:nvSpPr>
        <xdr:cNvPr id="37" name="Freeform 39"/>
        <xdr:cNvSpPr>
          <a:spLocks/>
        </xdr:cNvSpPr>
      </xdr:nvSpPr>
      <xdr:spPr bwMode="auto">
        <a:xfrm>
          <a:off x="466725" y="49920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262</xdr:row>
      <xdr:rowOff>0</xdr:rowOff>
    </xdr:from>
    <xdr:to>
      <xdr:col>19</xdr:col>
      <xdr:colOff>9525</xdr:colOff>
      <xdr:row>264</xdr:row>
      <xdr:rowOff>0</xdr:rowOff>
    </xdr:to>
    <xdr:sp macro="" textlink="">
      <xdr:nvSpPr>
        <xdr:cNvPr id="38" name="Line 40"/>
        <xdr:cNvSpPr>
          <a:spLocks noChangeShapeType="1"/>
        </xdr:cNvSpPr>
      </xdr:nvSpPr>
      <xdr:spPr bwMode="auto">
        <a:xfrm flipH="1">
          <a:off x="12334875" y="49911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9525</xdr:rowOff>
    </xdr:from>
    <xdr:to>
      <xdr:col>1</xdr:col>
      <xdr:colOff>1028700</xdr:colOff>
      <xdr:row>263</xdr:row>
      <xdr:rowOff>238125</xdr:rowOff>
    </xdr:to>
    <xdr:sp macro="" textlink="">
      <xdr:nvSpPr>
        <xdr:cNvPr id="39" name="Freeform 41"/>
        <xdr:cNvSpPr>
          <a:spLocks/>
        </xdr:cNvSpPr>
      </xdr:nvSpPr>
      <xdr:spPr bwMode="auto">
        <a:xfrm>
          <a:off x="466725" y="49920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262</xdr:row>
      <xdr:rowOff>0</xdr:rowOff>
    </xdr:from>
    <xdr:to>
      <xdr:col>19</xdr:col>
      <xdr:colOff>9525</xdr:colOff>
      <xdr:row>264</xdr:row>
      <xdr:rowOff>0</xdr:rowOff>
    </xdr:to>
    <xdr:sp macro="" textlink="">
      <xdr:nvSpPr>
        <xdr:cNvPr id="40" name="Line 42"/>
        <xdr:cNvSpPr>
          <a:spLocks noChangeShapeType="1"/>
        </xdr:cNvSpPr>
      </xdr:nvSpPr>
      <xdr:spPr bwMode="auto">
        <a:xfrm flipH="1">
          <a:off x="12334875" y="49911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9525</xdr:rowOff>
    </xdr:from>
    <xdr:to>
      <xdr:col>1</xdr:col>
      <xdr:colOff>1028700</xdr:colOff>
      <xdr:row>315</xdr:row>
      <xdr:rowOff>238125</xdr:rowOff>
    </xdr:to>
    <xdr:sp macro="" textlink="">
      <xdr:nvSpPr>
        <xdr:cNvPr id="41" name="Freeform 43"/>
        <xdr:cNvSpPr>
          <a:spLocks/>
        </xdr:cNvSpPr>
      </xdr:nvSpPr>
      <xdr:spPr bwMode="auto">
        <a:xfrm>
          <a:off x="466725" y="59826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9525</xdr:rowOff>
    </xdr:from>
    <xdr:to>
      <xdr:col>1</xdr:col>
      <xdr:colOff>1028700</xdr:colOff>
      <xdr:row>315</xdr:row>
      <xdr:rowOff>238125</xdr:rowOff>
    </xdr:to>
    <xdr:sp macro="" textlink="">
      <xdr:nvSpPr>
        <xdr:cNvPr id="42" name="Freeform 44"/>
        <xdr:cNvSpPr>
          <a:spLocks/>
        </xdr:cNvSpPr>
      </xdr:nvSpPr>
      <xdr:spPr bwMode="auto">
        <a:xfrm>
          <a:off x="466725" y="59826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314</xdr:row>
      <xdr:rowOff>0</xdr:rowOff>
    </xdr:from>
    <xdr:to>
      <xdr:col>19</xdr:col>
      <xdr:colOff>9525</xdr:colOff>
      <xdr:row>316</xdr:row>
      <xdr:rowOff>0</xdr:rowOff>
    </xdr:to>
    <xdr:sp macro="" textlink="">
      <xdr:nvSpPr>
        <xdr:cNvPr id="43" name="Line 45"/>
        <xdr:cNvSpPr>
          <a:spLocks noChangeShapeType="1"/>
        </xdr:cNvSpPr>
      </xdr:nvSpPr>
      <xdr:spPr bwMode="auto">
        <a:xfrm flipH="1">
          <a:off x="12334875" y="59817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9525</xdr:rowOff>
    </xdr:from>
    <xdr:to>
      <xdr:col>1</xdr:col>
      <xdr:colOff>1028700</xdr:colOff>
      <xdr:row>315</xdr:row>
      <xdr:rowOff>238125</xdr:rowOff>
    </xdr:to>
    <xdr:sp macro="" textlink="">
      <xdr:nvSpPr>
        <xdr:cNvPr id="44" name="Freeform 46"/>
        <xdr:cNvSpPr>
          <a:spLocks/>
        </xdr:cNvSpPr>
      </xdr:nvSpPr>
      <xdr:spPr bwMode="auto">
        <a:xfrm>
          <a:off x="466725" y="59826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314</xdr:row>
      <xdr:rowOff>0</xdr:rowOff>
    </xdr:from>
    <xdr:to>
      <xdr:col>19</xdr:col>
      <xdr:colOff>9525</xdr:colOff>
      <xdr:row>316</xdr:row>
      <xdr:rowOff>0</xdr:rowOff>
    </xdr:to>
    <xdr:sp macro="" textlink="">
      <xdr:nvSpPr>
        <xdr:cNvPr id="45" name="Line 47"/>
        <xdr:cNvSpPr>
          <a:spLocks noChangeShapeType="1"/>
        </xdr:cNvSpPr>
      </xdr:nvSpPr>
      <xdr:spPr bwMode="auto">
        <a:xfrm flipH="1">
          <a:off x="12334875" y="59817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9525</xdr:rowOff>
    </xdr:from>
    <xdr:to>
      <xdr:col>1</xdr:col>
      <xdr:colOff>1028700</xdr:colOff>
      <xdr:row>367</xdr:row>
      <xdr:rowOff>238125</xdr:rowOff>
    </xdr:to>
    <xdr:sp macro="" textlink="">
      <xdr:nvSpPr>
        <xdr:cNvPr id="46" name="Freeform 48"/>
        <xdr:cNvSpPr>
          <a:spLocks/>
        </xdr:cNvSpPr>
      </xdr:nvSpPr>
      <xdr:spPr bwMode="auto">
        <a:xfrm>
          <a:off x="466725" y="69732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9525</xdr:rowOff>
    </xdr:from>
    <xdr:to>
      <xdr:col>1</xdr:col>
      <xdr:colOff>1028700</xdr:colOff>
      <xdr:row>367</xdr:row>
      <xdr:rowOff>238125</xdr:rowOff>
    </xdr:to>
    <xdr:sp macro="" textlink="">
      <xdr:nvSpPr>
        <xdr:cNvPr id="47" name="Freeform 49"/>
        <xdr:cNvSpPr>
          <a:spLocks/>
        </xdr:cNvSpPr>
      </xdr:nvSpPr>
      <xdr:spPr bwMode="auto">
        <a:xfrm>
          <a:off x="466725" y="69732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366</xdr:row>
      <xdr:rowOff>0</xdr:rowOff>
    </xdr:from>
    <xdr:to>
      <xdr:col>19</xdr:col>
      <xdr:colOff>9525</xdr:colOff>
      <xdr:row>368</xdr:row>
      <xdr:rowOff>0</xdr:rowOff>
    </xdr:to>
    <xdr:sp macro="" textlink="">
      <xdr:nvSpPr>
        <xdr:cNvPr id="48" name="Line 50"/>
        <xdr:cNvSpPr>
          <a:spLocks noChangeShapeType="1"/>
        </xdr:cNvSpPr>
      </xdr:nvSpPr>
      <xdr:spPr bwMode="auto">
        <a:xfrm flipH="1">
          <a:off x="12334875" y="69723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9525</xdr:rowOff>
    </xdr:from>
    <xdr:to>
      <xdr:col>1</xdr:col>
      <xdr:colOff>1028700</xdr:colOff>
      <xdr:row>367</xdr:row>
      <xdr:rowOff>238125</xdr:rowOff>
    </xdr:to>
    <xdr:sp macro="" textlink="">
      <xdr:nvSpPr>
        <xdr:cNvPr id="49" name="Freeform 51"/>
        <xdr:cNvSpPr>
          <a:spLocks/>
        </xdr:cNvSpPr>
      </xdr:nvSpPr>
      <xdr:spPr bwMode="auto">
        <a:xfrm>
          <a:off x="466725" y="69732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366</xdr:row>
      <xdr:rowOff>0</xdr:rowOff>
    </xdr:from>
    <xdr:to>
      <xdr:col>19</xdr:col>
      <xdr:colOff>9525</xdr:colOff>
      <xdr:row>368</xdr:row>
      <xdr:rowOff>0</xdr:rowOff>
    </xdr:to>
    <xdr:sp macro="" textlink="">
      <xdr:nvSpPr>
        <xdr:cNvPr id="50" name="Line 52"/>
        <xdr:cNvSpPr>
          <a:spLocks noChangeShapeType="1"/>
        </xdr:cNvSpPr>
      </xdr:nvSpPr>
      <xdr:spPr bwMode="auto">
        <a:xfrm flipH="1">
          <a:off x="12334875" y="69723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9525</xdr:rowOff>
    </xdr:from>
    <xdr:to>
      <xdr:col>1</xdr:col>
      <xdr:colOff>1028700</xdr:colOff>
      <xdr:row>419</xdr:row>
      <xdr:rowOff>238125</xdr:rowOff>
    </xdr:to>
    <xdr:sp macro="" textlink="">
      <xdr:nvSpPr>
        <xdr:cNvPr id="51" name="Freeform 53"/>
        <xdr:cNvSpPr>
          <a:spLocks/>
        </xdr:cNvSpPr>
      </xdr:nvSpPr>
      <xdr:spPr bwMode="auto">
        <a:xfrm>
          <a:off x="466725" y="79638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9525</xdr:colOff>
      <xdr:row>420</xdr:row>
      <xdr:rowOff>0</xdr:rowOff>
    </xdr:to>
    <xdr:sp macro="" textlink="">
      <xdr:nvSpPr>
        <xdr:cNvPr id="52" name="Line 54"/>
        <xdr:cNvSpPr>
          <a:spLocks noChangeShapeType="1"/>
        </xdr:cNvSpPr>
      </xdr:nvSpPr>
      <xdr:spPr bwMode="auto">
        <a:xfrm flipH="1">
          <a:off x="12334875" y="79629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9525</xdr:rowOff>
    </xdr:from>
    <xdr:to>
      <xdr:col>1</xdr:col>
      <xdr:colOff>1028700</xdr:colOff>
      <xdr:row>419</xdr:row>
      <xdr:rowOff>238125</xdr:rowOff>
    </xdr:to>
    <xdr:sp macro="" textlink="">
      <xdr:nvSpPr>
        <xdr:cNvPr id="53" name="Freeform 55"/>
        <xdr:cNvSpPr>
          <a:spLocks/>
        </xdr:cNvSpPr>
      </xdr:nvSpPr>
      <xdr:spPr bwMode="auto">
        <a:xfrm>
          <a:off x="466725" y="79638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9525</xdr:rowOff>
    </xdr:from>
    <xdr:to>
      <xdr:col>1</xdr:col>
      <xdr:colOff>1028700</xdr:colOff>
      <xdr:row>419</xdr:row>
      <xdr:rowOff>238125</xdr:rowOff>
    </xdr:to>
    <xdr:sp macro="" textlink="">
      <xdr:nvSpPr>
        <xdr:cNvPr id="54" name="Freeform 56"/>
        <xdr:cNvSpPr>
          <a:spLocks/>
        </xdr:cNvSpPr>
      </xdr:nvSpPr>
      <xdr:spPr bwMode="auto">
        <a:xfrm>
          <a:off x="466725" y="79638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9525</xdr:colOff>
      <xdr:row>420</xdr:row>
      <xdr:rowOff>0</xdr:rowOff>
    </xdr:to>
    <xdr:sp macro="" textlink="">
      <xdr:nvSpPr>
        <xdr:cNvPr id="55" name="Line 57"/>
        <xdr:cNvSpPr>
          <a:spLocks noChangeShapeType="1"/>
        </xdr:cNvSpPr>
      </xdr:nvSpPr>
      <xdr:spPr bwMode="auto">
        <a:xfrm flipH="1">
          <a:off x="12334875" y="79629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9525</xdr:rowOff>
    </xdr:from>
    <xdr:to>
      <xdr:col>1</xdr:col>
      <xdr:colOff>1028700</xdr:colOff>
      <xdr:row>419</xdr:row>
      <xdr:rowOff>238125</xdr:rowOff>
    </xdr:to>
    <xdr:sp macro="" textlink="">
      <xdr:nvSpPr>
        <xdr:cNvPr id="56" name="Freeform 58"/>
        <xdr:cNvSpPr>
          <a:spLocks/>
        </xdr:cNvSpPr>
      </xdr:nvSpPr>
      <xdr:spPr bwMode="auto">
        <a:xfrm>
          <a:off x="466725" y="79638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9525</xdr:colOff>
      <xdr:row>420</xdr:row>
      <xdr:rowOff>0</xdr:rowOff>
    </xdr:to>
    <xdr:sp macro="" textlink="">
      <xdr:nvSpPr>
        <xdr:cNvPr id="57" name="Line 59"/>
        <xdr:cNvSpPr>
          <a:spLocks noChangeShapeType="1"/>
        </xdr:cNvSpPr>
      </xdr:nvSpPr>
      <xdr:spPr bwMode="auto">
        <a:xfrm flipH="1">
          <a:off x="12334875" y="79629000"/>
          <a:ext cx="771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9525</xdr:rowOff>
    </xdr:from>
    <xdr:to>
      <xdr:col>1</xdr:col>
      <xdr:colOff>1028700</xdr:colOff>
      <xdr:row>55</xdr:row>
      <xdr:rowOff>238125</xdr:rowOff>
    </xdr:to>
    <xdr:sp macro="" textlink="">
      <xdr:nvSpPr>
        <xdr:cNvPr id="58" name="Freeform 60"/>
        <xdr:cNvSpPr>
          <a:spLocks/>
        </xdr:cNvSpPr>
      </xdr:nvSpPr>
      <xdr:spPr bwMode="auto">
        <a:xfrm>
          <a:off x="466725" y="10296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9525</xdr:rowOff>
    </xdr:from>
    <xdr:to>
      <xdr:col>1</xdr:col>
      <xdr:colOff>1028700</xdr:colOff>
      <xdr:row>107</xdr:row>
      <xdr:rowOff>238125</xdr:rowOff>
    </xdr:to>
    <xdr:sp macro="" textlink="">
      <xdr:nvSpPr>
        <xdr:cNvPr id="59" name="Freeform 61"/>
        <xdr:cNvSpPr>
          <a:spLocks/>
        </xdr:cNvSpPr>
      </xdr:nvSpPr>
      <xdr:spPr bwMode="auto">
        <a:xfrm>
          <a:off x="466725" y="20202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9525</xdr:rowOff>
    </xdr:from>
    <xdr:to>
      <xdr:col>1</xdr:col>
      <xdr:colOff>1028700</xdr:colOff>
      <xdr:row>159</xdr:row>
      <xdr:rowOff>238125</xdr:rowOff>
    </xdr:to>
    <xdr:sp macro="" textlink="">
      <xdr:nvSpPr>
        <xdr:cNvPr id="60" name="Freeform 62"/>
        <xdr:cNvSpPr>
          <a:spLocks/>
        </xdr:cNvSpPr>
      </xdr:nvSpPr>
      <xdr:spPr bwMode="auto">
        <a:xfrm>
          <a:off x="466725" y="30108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9525</xdr:rowOff>
    </xdr:from>
    <xdr:to>
      <xdr:col>1</xdr:col>
      <xdr:colOff>1028700</xdr:colOff>
      <xdr:row>211</xdr:row>
      <xdr:rowOff>238125</xdr:rowOff>
    </xdr:to>
    <xdr:sp macro="" textlink="">
      <xdr:nvSpPr>
        <xdr:cNvPr id="61" name="Freeform 63"/>
        <xdr:cNvSpPr>
          <a:spLocks/>
        </xdr:cNvSpPr>
      </xdr:nvSpPr>
      <xdr:spPr bwMode="auto">
        <a:xfrm>
          <a:off x="466725" y="40014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9525</xdr:rowOff>
    </xdr:from>
    <xdr:to>
      <xdr:col>1</xdr:col>
      <xdr:colOff>1028700</xdr:colOff>
      <xdr:row>263</xdr:row>
      <xdr:rowOff>238125</xdr:rowOff>
    </xdr:to>
    <xdr:sp macro="" textlink="">
      <xdr:nvSpPr>
        <xdr:cNvPr id="62" name="Freeform 64"/>
        <xdr:cNvSpPr>
          <a:spLocks/>
        </xdr:cNvSpPr>
      </xdr:nvSpPr>
      <xdr:spPr bwMode="auto">
        <a:xfrm>
          <a:off x="466725" y="49920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9525</xdr:rowOff>
    </xdr:from>
    <xdr:to>
      <xdr:col>1</xdr:col>
      <xdr:colOff>1028700</xdr:colOff>
      <xdr:row>315</xdr:row>
      <xdr:rowOff>238125</xdr:rowOff>
    </xdr:to>
    <xdr:sp macro="" textlink="">
      <xdr:nvSpPr>
        <xdr:cNvPr id="63" name="Freeform 65"/>
        <xdr:cNvSpPr>
          <a:spLocks/>
        </xdr:cNvSpPr>
      </xdr:nvSpPr>
      <xdr:spPr bwMode="auto">
        <a:xfrm>
          <a:off x="466725" y="59826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9525</xdr:rowOff>
    </xdr:from>
    <xdr:to>
      <xdr:col>1</xdr:col>
      <xdr:colOff>1028700</xdr:colOff>
      <xdr:row>367</xdr:row>
      <xdr:rowOff>238125</xdr:rowOff>
    </xdr:to>
    <xdr:sp macro="" textlink="">
      <xdr:nvSpPr>
        <xdr:cNvPr id="64" name="Freeform 66"/>
        <xdr:cNvSpPr>
          <a:spLocks/>
        </xdr:cNvSpPr>
      </xdr:nvSpPr>
      <xdr:spPr bwMode="auto">
        <a:xfrm>
          <a:off x="466725" y="69732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9525</xdr:rowOff>
    </xdr:from>
    <xdr:to>
      <xdr:col>1</xdr:col>
      <xdr:colOff>1028700</xdr:colOff>
      <xdr:row>419</xdr:row>
      <xdr:rowOff>238125</xdr:rowOff>
    </xdr:to>
    <xdr:sp macro="" textlink="">
      <xdr:nvSpPr>
        <xdr:cNvPr id="65" name="Freeform 67"/>
        <xdr:cNvSpPr>
          <a:spLocks/>
        </xdr:cNvSpPr>
      </xdr:nvSpPr>
      <xdr:spPr bwMode="auto">
        <a:xfrm>
          <a:off x="466725" y="79638525"/>
          <a:ext cx="762000" cy="371475"/>
        </a:xfrm>
        <a:custGeom>
          <a:avLst/>
          <a:gdLst>
            <a:gd name="T0" fmla="*/ 0 w 108"/>
            <a:gd name="T1" fmla="*/ 0 h 50"/>
            <a:gd name="T2" fmla="*/ 108 w 108"/>
            <a:gd name="T3" fmla="*/ 50 h 50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opLeftCell="A6" zoomScaleNormal="100" workbookViewId="0">
      <selection activeCell="K11" sqref="K11"/>
    </sheetView>
  </sheetViews>
  <sheetFormatPr defaultRowHeight="13.5"/>
  <cols>
    <col min="1" max="1" width="4.125" customWidth="1"/>
    <col min="3" max="3" width="3.5" customWidth="1"/>
    <col min="4" max="4" width="9.5" customWidth="1"/>
    <col min="5" max="5" width="11.75" customWidth="1"/>
    <col min="6" max="7" width="8" customWidth="1"/>
    <col min="8" max="8" width="8" style="1" customWidth="1"/>
    <col min="9" max="10" width="8" customWidth="1"/>
    <col min="11" max="14" width="8.125" customWidth="1"/>
    <col min="15" max="15" width="8.125" style="3" customWidth="1"/>
    <col min="16" max="18" width="9.625" style="3" customWidth="1"/>
  </cols>
  <sheetData>
    <row r="1" spans="1:18" ht="16.5" customHeight="1">
      <c r="M1" s="2"/>
    </row>
    <row r="2" spans="1:18" ht="16.5" customHeight="1" thickBot="1">
      <c r="B2" t="s">
        <v>0</v>
      </c>
      <c r="N2" s="3" t="s">
        <v>1</v>
      </c>
    </row>
    <row r="3" spans="1:18" ht="16.5" customHeight="1">
      <c r="B3" s="262" t="s">
        <v>2</v>
      </c>
      <c r="C3" s="265" t="s">
        <v>3</v>
      </c>
      <c r="D3" s="268" t="s">
        <v>4</v>
      </c>
      <c r="E3" s="268" t="s">
        <v>5</v>
      </c>
      <c r="F3" s="271" t="s">
        <v>6</v>
      </c>
      <c r="G3" s="272"/>
      <c r="H3" s="272"/>
      <c r="I3" s="272"/>
      <c r="J3" s="273"/>
      <c r="K3" s="271" t="s">
        <v>7</v>
      </c>
      <c r="L3" s="272"/>
      <c r="M3" s="272"/>
      <c r="N3" s="272"/>
      <c r="O3" s="273"/>
      <c r="P3" s="255" t="s">
        <v>8</v>
      </c>
      <c r="Q3" s="255" t="s">
        <v>9</v>
      </c>
      <c r="R3" s="258" t="s">
        <v>10</v>
      </c>
    </row>
    <row r="4" spans="1:18" ht="16.5" customHeight="1">
      <c r="B4" s="263"/>
      <c r="C4" s="266"/>
      <c r="D4" s="269"/>
      <c r="E4" s="269"/>
      <c r="F4" s="274"/>
      <c r="G4" s="275"/>
      <c r="H4" s="275"/>
      <c r="I4" s="275"/>
      <c r="J4" s="276"/>
      <c r="K4" s="274"/>
      <c r="L4" s="275"/>
      <c r="M4" s="275"/>
      <c r="N4" s="275"/>
      <c r="O4" s="276"/>
      <c r="P4" s="256"/>
      <c r="Q4" s="256"/>
      <c r="R4" s="259"/>
    </row>
    <row r="5" spans="1:18" ht="16.5" customHeight="1">
      <c r="B5" s="264"/>
      <c r="C5" s="267"/>
      <c r="D5" s="270"/>
      <c r="E5" s="270"/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  <c r="K5" s="7" t="s">
        <v>11</v>
      </c>
      <c r="L5" s="8" t="s">
        <v>12</v>
      </c>
      <c r="M5" s="9" t="s">
        <v>13</v>
      </c>
      <c r="N5" s="7" t="s">
        <v>16</v>
      </c>
      <c r="O5" s="10" t="s">
        <v>15</v>
      </c>
      <c r="P5" s="257"/>
      <c r="Q5" s="257"/>
      <c r="R5" s="260"/>
    </row>
    <row r="6" spans="1:18" ht="16.5" customHeight="1">
      <c r="B6" s="253" t="s">
        <v>17</v>
      </c>
      <c r="C6" s="7" t="s">
        <v>18</v>
      </c>
      <c r="D6" s="11"/>
      <c r="E6" s="15">
        <v>45643</v>
      </c>
      <c r="F6" s="15">
        <v>1119</v>
      </c>
      <c r="G6" s="15">
        <v>419</v>
      </c>
      <c r="H6" s="31">
        <v>1914</v>
      </c>
      <c r="I6" s="15">
        <v>355</v>
      </c>
      <c r="J6" s="12">
        <f t="shared" ref="J6:J44" si="0">F6+G6+H6+I6</f>
        <v>3807</v>
      </c>
      <c r="K6" s="11">
        <v>1161</v>
      </c>
      <c r="L6" s="11">
        <v>361</v>
      </c>
      <c r="M6" s="32">
        <v>1963</v>
      </c>
      <c r="N6" s="11">
        <v>525</v>
      </c>
      <c r="O6" s="12">
        <f t="shared" ref="O6:O44" si="1">K6+L6+M6+N6</f>
        <v>4010</v>
      </c>
      <c r="P6" s="11">
        <f>SUM(F6+G6+H6-K6-L6-M6)</f>
        <v>-33</v>
      </c>
      <c r="Q6" s="11">
        <f>SUM(I6-N6)</f>
        <v>-170</v>
      </c>
      <c r="R6" s="13">
        <f>SUM(P6+Q6)</f>
        <v>-203</v>
      </c>
    </row>
    <row r="7" spans="1:18" ht="16.5" customHeight="1">
      <c r="B7" s="251"/>
      <c r="C7" s="14" t="s">
        <v>19</v>
      </c>
      <c r="D7" s="15"/>
      <c r="E7" s="15">
        <v>48011</v>
      </c>
      <c r="F7" s="15">
        <v>747</v>
      </c>
      <c r="G7" s="15">
        <v>298</v>
      </c>
      <c r="H7" s="31">
        <v>1872</v>
      </c>
      <c r="I7" s="15">
        <v>327</v>
      </c>
      <c r="J7" s="16">
        <f t="shared" si="0"/>
        <v>3244</v>
      </c>
      <c r="K7" s="15">
        <v>983</v>
      </c>
      <c r="L7" s="15">
        <v>305</v>
      </c>
      <c r="M7" s="31">
        <v>1907</v>
      </c>
      <c r="N7" s="15">
        <v>482</v>
      </c>
      <c r="O7" s="16">
        <f t="shared" si="1"/>
        <v>3677</v>
      </c>
      <c r="P7" s="15">
        <f>SUM(F7+G7+H7-K7-L7-M7)</f>
        <v>-278</v>
      </c>
      <c r="Q7" s="15">
        <f>SUM(I7-N7)</f>
        <v>-155</v>
      </c>
      <c r="R7" s="17">
        <f t="shared" ref="R7:R44" si="2">SUM(P7+Q7)</f>
        <v>-433</v>
      </c>
    </row>
    <row r="8" spans="1:18" ht="16.5" customHeight="1">
      <c r="A8" s="18"/>
      <c r="B8" s="254"/>
      <c r="C8" s="19" t="s">
        <v>15</v>
      </c>
      <c r="D8" s="20">
        <v>38322</v>
      </c>
      <c r="E8" s="20">
        <f>E6+E7</f>
        <v>93654</v>
      </c>
      <c r="F8" s="20">
        <f>F6+F7</f>
        <v>1866</v>
      </c>
      <c r="G8" s="20">
        <f>G6+G7</f>
        <v>717</v>
      </c>
      <c r="H8" s="20">
        <f>H6+H7</f>
        <v>3786</v>
      </c>
      <c r="I8" s="20">
        <f>I6+I7</f>
        <v>682</v>
      </c>
      <c r="J8" s="20">
        <f t="shared" si="0"/>
        <v>7051</v>
      </c>
      <c r="K8" s="20">
        <f>K6+K7</f>
        <v>2144</v>
      </c>
      <c r="L8" s="20">
        <f>L6+L7</f>
        <v>666</v>
      </c>
      <c r="M8" s="20">
        <f>M6+M7</f>
        <v>3870</v>
      </c>
      <c r="N8" s="20">
        <f>N6+N7</f>
        <v>1007</v>
      </c>
      <c r="O8" s="20">
        <f t="shared" si="1"/>
        <v>7687</v>
      </c>
      <c r="P8" s="20">
        <f>SUM(P6:P7)</f>
        <v>-311</v>
      </c>
      <c r="Q8" s="20">
        <f>SUM(Q6:Q7)</f>
        <v>-325</v>
      </c>
      <c r="R8" s="21">
        <f t="shared" si="2"/>
        <v>-636</v>
      </c>
    </row>
    <row r="9" spans="1:18" ht="16.5" customHeight="1">
      <c r="B9" s="261" t="s">
        <v>20</v>
      </c>
      <c r="C9" s="7" t="s">
        <v>18</v>
      </c>
      <c r="D9" s="11"/>
      <c r="E9" s="11">
        <v>36979</v>
      </c>
      <c r="F9" s="11">
        <v>755</v>
      </c>
      <c r="G9" s="11">
        <v>239</v>
      </c>
      <c r="H9" s="32">
        <v>2074</v>
      </c>
      <c r="I9" s="11">
        <v>341</v>
      </c>
      <c r="J9" s="12">
        <f t="shared" si="0"/>
        <v>3409</v>
      </c>
      <c r="K9" s="11">
        <v>821</v>
      </c>
      <c r="L9" s="11">
        <v>192</v>
      </c>
      <c r="M9" s="32">
        <v>1852</v>
      </c>
      <c r="N9" s="11">
        <v>451</v>
      </c>
      <c r="O9" s="12">
        <f t="shared" si="1"/>
        <v>3316</v>
      </c>
      <c r="P9" s="11">
        <f>SUM(F9+G9+H9-K9-L9-M9)</f>
        <v>203</v>
      </c>
      <c r="Q9" s="11">
        <f>SUM(I9-N9)</f>
        <v>-110</v>
      </c>
      <c r="R9" s="13">
        <f t="shared" si="2"/>
        <v>93</v>
      </c>
    </row>
    <row r="10" spans="1:18" ht="16.5" customHeight="1">
      <c r="B10" s="251"/>
      <c r="C10" s="14" t="s">
        <v>19</v>
      </c>
      <c r="D10" s="15"/>
      <c r="E10" s="15">
        <v>38973</v>
      </c>
      <c r="F10" s="15">
        <v>513</v>
      </c>
      <c r="G10" s="15">
        <v>177</v>
      </c>
      <c r="H10" s="31">
        <v>2029</v>
      </c>
      <c r="I10" s="15">
        <v>339</v>
      </c>
      <c r="J10" s="16">
        <f t="shared" si="0"/>
        <v>3058</v>
      </c>
      <c r="K10" s="15">
        <v>614</v>
      </c>
      <c r="L10" s="15">
        <v>146</v>
      </c>
      <c r="M10" s="31">
        <v>1864</v>
      </c>
      <c r="N10" s="15">
        <v>398</v>
      </c>
      <c r="O10" s="16">
        <f t="shared" si="1"/>
        <v>3022</v>
      </c>
      <c r="P10" s="15">
        <f>SUM(F10+G10+H10-K10-L10-M10)</f>
        <v>95</v>
      </c>
      <c r="Q10" s="15">
        <f>SUM(I10-N10)</f>
        <v>-59</v>
      </c>
      <c r="R10" s="17">
        <f t="shared" si="2"/>
        <v>36</v>
      </c>
    </row>
    <row r="11" spans="1:18" ht="16.5" customHeight="1">
      <c r="A11" s="18"/>
      <c r="B11" s="254"/>
      <c r="C11" s="19" t="s">
        <v>15</v>
      </c>
      <c r="D11" s="20">
        <v>29046</v>
      </c>
      <c r="E11" s="20">
        <f>E9+E10</f>
        <v>75952</v>
      </c>
      <c r="F11" s="20">
        <f>F9+F10</f>
        <v>1268</v>
      </c>
      <c r="G11" s="20">
        <f>G9+G10</f>
        <v>416</v>
      </c>
      <c r="H11" s="20">
        <f>H9+H10</f>
        <v>4103</v>
      </c>
      <c r="I11" s="20">
        <f>I9+I10</f>
        <v>680</v>
      </c>
      <c r="J11" s="20">
        <f t="shared" si="0"/>
        <v>6467</v>
      </c>
      <c r="K11" s="20">
        <f>K9+K10</f>
        <v>1435</v>
      </c>
      <c r="L11" s="20">
        <f>L9+L10</f>
        <v>338</v>
      </c>
      <c r="M11" s="20">
        <f>M9+M10</f>
        <v>3716</v>
      </c>
      <c r="N11" s="20">
        <f>N9+N10</f>
        <v>849</v>
      </c>
      <c r="O11" s="20">
        <f t="shared" si="1"/>
        <v>6338</v>
      </c>
      <c r="P11" s="20">
        <f>SUM(P9:P10)</f>
        <v>298</v>
      </c>
      <c r="Q11" s="20">
        <f>SUM(Q9:Q10)</f>
        <v>-169</v>
      </c>
      <c r="R11" s="21">
        <f t="shared" si="2"/>
        <v>129</v>
      </c>
    </row>
    <row r="12" spans="1:18" ht="16.5" customHeight="1">
      <c r="B12" s="253" t="s">
        <v>21</v>
      </c>
      <c r="C12" s="7" t="s">
        <v>18</v>
      </c>
      <c r="D12" s="11"/>
      <c r="E12" s="11">
        <v>23744</v>
      </c>
      <c r="F12" s="11">
        <v>359</v>
      </c>
      <c r="G12" s="11">
        <v>121</v>
      </c>
      <c r="H12" s="32">
        <v>986</v>
      </c>
      <c r="I12" s="11">
        <v>180</v>
      </c>
      <c r="J12" s="12">
        <f t="shared" si="0"/>
        <v>1646</v>
      </c>
      <c r="K12" s="11">
        <v>477</v>
      </c>
      <c r="L12" s="11">
        <v>97</v>
      </c>
      <c r="M12" s="32">
        <v>1009</v>
      </c>
      <c r="N12" s="11">
        <v>319</v>
      </c>
      <c r="O12" s="12">
        <f t="shared" si="1"/>
        <v>1902</v>
      </c>
      <c r="P12" s="11">
        <f>SUM(F12+G12+H12-K12-L12-M12)</f>
        <v>-117</v>
      </c>
      <c r="Q12" s="11">
        <f>SUM(I12-N12)</f>
        <v>-139</v>
      </c>
      <c r="R12" s="13">
        <f t="shared" si="2"/>
        <v>-256</v>
      </c>
    </row>
    <row r="13" spans="1:18" ht="16.5" customHeight="1">
      <c r="B13" s="251"/>
      <c r="C13" s="14" t="s">
        <v>19</v>
      </c>
      <c r="D13" s="15"/>
      <c r="E13" s="15">
        <v>24764</v>
      </c>
      <c r="F13" s="15">
        <v>285</v>
      </c>
      <c r="G13" s="15">
        <v>82</v>
      </c>
      <c r="H13" s="31">
        <v>1039</v>
      </c>
      <c r="I13" s="15">
        <v>153</v>
      </c>
      <c r="J13" s="16">
        <f t="shared" si="0"/>
        <v>1559</v>
      </c>
      <c r="K13" s="15">
        <v>406</v>
      </c>
      <c r="L13" s="15">
        <v>76</v>
      </c>
      <c r="M13" s="31">
        <v>1061</v>
      </c>
      <c r="N13" s="15">
        <v>278</v>
      </c>
      <c r="O13" s="16">
        <f t="shared" si="1"/>
        <v>1821</v>
      </c>
      <c r="P13" s="15">
        <f>SUM(F13+G13+H13-K13-L13-M13)</f>
        <v>-137</v>
      </c>
      <c r="Q13" s="15">
        <f>SUM(I13-N13)</f>
        <v>-125</v>
      </c>
      <c r="R13" s="17">
        <f t="shared" si="2"/>
        <v>-262</v>
      </c>
    </row>
    <row r="14" spans="1:18" ht="16.5" customHeight="1">
      <c r="A14" s="18"/>
      <c r="B14" s="254"/>
      <c r="C14" s="19" t="s">
        <v>15</v>
      </c>
      <c r="D14" s="20">
        <v>18319</v>
      </c>
      <c r="E14" s="20">
        <f>E12+E13</f>
        <v>48508</v>
      </c>
      <c r="F14" s="20">
        <f>F12+F13</f>
        <v>644</v>
      </c>
      <c r="G14" s="20">
        <f>G12+G13</f>
        <v>203</v>
      </c>
      <c r="H14" s="20">
        <f>H12+H13</f>
        <v>2025</v>
      </c>
      <c r="I14" s="20">
        <f>I12+I13</f>
        <v>333</v>
      </c>
      <c r="J14" s="20">
        <f t="shared" si="0"/>
        <v>3205</v>
      </c>
      <c r="K14" s="20">
        <f>K12+K13</f>
        <v>883</v>
      </c>
      <c r="L14" s="20">
        <f>L12+L13</f>
        <v>173</v>
      </c>
      <c r="M14" s="20">
        <f>M12+M13</f>
        <v>2070</v>
      </c>
      <c r="N14" s="20">
        <f>N12+N13</f>
        <v>597</v>
      </c>
      <c r="O14" s="20">
        <f t="shared" si="1"/>
        <v>3723</v>
      </c>
      <c r="P14" s="20">
        <f>SUM(P12:P13)</f>
        <v>-254</v>
      </c>
      <c r="Q14" s="20">
        <f>SUM(Q12:Q13)</f>
        <v>-264</v>
      </c>
      <c r="R14" s="21">
        <f t="shared" si="2"/>
        <v>-518</v>
      </c>
    </row>
    <row r="15" spans="1:18" ht="16.5" customHeight="1">
      <c r="B15" s="253" t="s">
        <v>22</v>
      </c>
      <c r="C15" s="7" t="s">
        <v>18</v>
      </c>
      <c r="D15" s="11"/>
      <c r="E15" s="11">
        <v>15968</v>
      </c>
      <c r="F15" s="11">
        <v>277</v>
      </c>
      <c r="G15" s="11">
        <v>81</v>
      </c>
      <c r="H15" s="32">
        <v>669</v>
      </c>
      <c r="I15" s="11">
        <v>130</v>
      </c>
      <c r="J15" s="12">
        <f t="shared" si="0"/>
        <v>1157</v>
      </c>
      <c r="K15" s="11">
        <v>300</v>
      </c>
      <c r="L15" s="11">
        <v>66</v>
      </c>
      <c r="M15" s="32">
        <v>679</v>
      </c>
      <c r="N15" s="11">
        <v>224</v>
      </c>
      <c r="O15" s="12">
        <f t="shared" si="1"/>
        <v>1269</v>
      </c>
      <c r="P15" s="11">
        <f>SUM(F15+G15+H15-K15-L15-M15)</f>
        <v>-18</v>
      </c>
      <c r="Q15" s="11">
        <f>SUM(I15-N15)</f>
        <v>-94</v>
      </c>
      <c r="R15" s="13">
        <f t="shared" si="2"/>
        <v>-112</v>
      </c>
    </row>
    <row r="16" spans="1:18" ht="16.5" customHeight="1">
      <c r="B16" s="251"/>
      <c r="C16" s="14" t="s">
        <v>19</v>
      </c>
      <c r="D16" s="15"/>
      <c r="E16" s="15">
        <v>17639</v>
      </c>
      <c r="F16" s="15">
        <v>167</v>
      </c>
      <c r="G16" s="15">
        <v>52</v>
      </c>
      <c r="H16" s="31">
        <v>690</v>
      </c>
      <c r="I16" s="15">
        <v>114</v>
      </c>
      <c r="J16" s="16">
        <f t="shared" si="0"/>
        <v>1023</v>
      </c>
      <c r="K16" s="15">
        <v>243</v>
      </c>
      <c r="L16" s="15">
        <v>69</v>
      </c>
      <c r="M16" s="31">
        <v>675</v>
      </c>
      <c r="N16" s="15">
        <v>237</v>
      </c>
      <c r="O16" s="16">
        <f t="shared" si="1"/>
        <v>1224</v>
      </c>
      <c r="P16" s="15">
        <f>SUM(F16+G16+H16-K16-L16-M16)</f>
        <v>-78</v>
      </c>
      <c r="Q16" s="15">
        <f>SUM(I16-N16)</f>
        <v>-123</v>
      </c>
      <c r="R16" s="17">
        <f t="shared" si="2"/>
        <v>-201</v>
      </c>
    </row>
    <row r="17" spans="1:18" ht="16.5" customHeight="1">
      <c r="A17" s="18"/>
      <c r="B17" s="254"/>
      <c r="C17" s="19" t="s">
        <v>15</v>
      </c>
      <c r="D17" s="20">
        <v>13353</v>
      </c>
      <c r="E17" s="20">
        <f>E15+E16</f>
        <v>33607</v>
      </c>
      <c r="F17" s="20">
        <f>F15+F16</f>
        <v>444</v>
      </c>
      <c r="G17" s="20">
        <f>G15+G16</f>
        <v>133</v>
      </c>
      <c r="H17" s="20">
        <f>H15+H16</f>
        <v>1359</v>
      </c>
      <c r="I17" s="20">
        <f>I15+I16</f>
        <v>244</v>
      </c>
      <c r="J17" s="20">
        <f t="shared" si="0"/>
        <v>2180</v>
      </c>
      <c r="K17" s="20">
        <f>K15+K16</f>
        <v>543</v>
      </c>
      <c r="L17" s="20">
        <f>L15+L16</f>
        <v>135</v>
      </c>
      <c r="M17" s="20">
        <f>M15+M16</f>
        <v>1354</v>
      </c>
      <c r="N17" s="20">
        <f>N15+N16</f>
        <v>461</v>
      </c>
      <c r="O17" s="20">
        <f t="shared" si="1"/>
        <v>2493</v>
      </c>
      <c r="P17" s="20">
        <f>SUM(P15:P16)</f>
        <v>-96</v>
      </c>
      <c r="Q17" s="20">
        <f>SUM(Q15:Q16)</f>
        <v>-217</v>
      </c>
      <c r="R17" s="21">
        <f t="shared" si="2"/>
        <v>-313</v>
      </c>
    </row>
    <row r="18" spans="1:18" ht="16.5" customHeight="1">
      <c r="B18" s="253" t="s">
        <v>23</v>
      </c>
      <c r="C18" s="7" t="s">
        <v>18</v>
      </c>
      <c r="D18" s="11"/>
      <c r="E18" s="11">
        <v>12423</v>
      </c>
      <c r="F18" s="11">
        <v>270</v>
      </c>
      <c r="G18" s="11">
        <v>197</v>
      </c>
      <c r="H18" s="32">
        <v>533</v>
      </c>
      <c r="I18" s="11">
        <v>102</v>
      </c>
      <c r="J18" s="12">
        <f t="shared" si="0"/>
        <v>1102</v>
      </c>
      <c r="K18" s="11">
        <v>289</v>
      </c>
      <c r="L18" s="11">
        <v>178</v>
      </c>
      <c r="M18" s="32">
        <v>552</v>
      </c>
      <c r="N18" s="11">
        <v>197</v>
      </c>
      <c r="O18" s="12">
        <f t="shared" si="1"/>
        <v>1216</v>
      </c>
      <c r="P18" s="11">
        <f>SUM(F18+G18+H18-K18-L18-M18)</f>
        <v>-19</v>
      </c>
      <c r="Q18" s="11">
        <f>SUM(I18-N18)</f>
        <v>-95</v>
      </c>
      <c r="R18" s="13">
        <f t="shared" si="2"/>
        <v>-114</v>
      </c>
    </row>
    <row r="19" spans="1:18" ht="16.5" customHeight="1">
      <c r="B19" s="251"/>
      <c r="C19" s="14" t="s">
        <v>19</v>
      </c>
      <c r="D19" s="15"/>
      <c r="E19" s="15">
        <v>13258</v>
      </c>
      <c r="F19" s="15">
        <v>157</v>
      </c>
      <c r="G19" s="15">
        <v>100</v>
      </c>
      <c r="H19" s="31">
        <v>580</v>
      </c>
      <c r="I19" s="15">
        <v>90</v>
      </c>
      <c r="J19" s="16">
        <f t="shared" si="0"/>
        <v>927</v>
      </c>
      <c r="K19" s="15">
        <v>225</v>
      </c>
      <c r="L19" s="15">
        <v>95</v>
      </c>
      <c r="M19" s="31">
        <v>619</v>
      </c>
      <c r="N19" s="15">
        <v>177</v>
      </c>
      <c r="O19" s="16">
        <f t="shared" si="1"/>
        <v>1116</v>
      </c>
      <c r="P19" s="15">
        <f>SUM(F19+G19+H19-K19-L19-M19)</f>
        <v>-102</v>
      </c>
      <c r="Q19" s="15">
        <f>SUM(I19-N19)</f>
        <v>-87</v>
      </c>
      <c r="R19" s="17">
        <f t="shared" si="2"/>
        <v>-189</v>
      </c>
    </row>
    <row r="20" spans="1:18" ht="16.5" customHeight="1">
      <c r="A20" s="18"/>
      <c r="B20" s="254"/>
      <c r="C20" s="19" t="s">
        <v>15</v>
      </c>
      <c r="D20" s="20">
        <v>10772</v>
      </c>
      <c r="E20" s="20">
        <f>E18+E19</f>
        <v>25681</v>
      </c>
      <c r="F20" s="20">
        <f>F18+F19</f>
        <v>427</v>
      </c>
      <c r="G20" s="20">
        <f>G18+G19</f>
        <v>297</v>
      </c>
      <c r="H20" s="20">
        <f>H18+H19</f>
        <v>1113</v>
      </c>
      <c r="I20" s="20">
        <f>I18+I19</f>
        <v>192</v>
      </c>
      <c r="J20" s="20">
        <f t="shared" si="0"/>
        <v>2029</v>
      </c>
      <c r="K20" s="20">
        <f>K18+K19</f>
        <v>514</v>
      </c>
      <c r="L20" s="20">
        <f>L18+L19</f>
        <v>273</v>
      </c>
      <c r="M20" s="20">
        <f>M18+M19</f>
        <v>1171</v>
      </c>
      <c r="N20" s="20">
        <f>N18+N19</f>
        <v>374</v>
      </c>
      <c r="O20" s="20">
        <f t="shared" si="1"/>
        <v>2332</v>
      </c>
      <c r="P20" s="20">
        <f>SUM(P18:P19)</f>
        <v>-121</v>
      </c>
      <c r="Q20" s="20">
        <f>SUM(Q18:Q19)</f>
        <v>-182</v>
      </c>
      <c r="R20" s="21">
        <f t="shared" si="2"/>
        <v>-303</v>
      </c>
    </row>
    <row r="21" spans="1:18" ht="16.5" customHeight="1">
      <c r="B21" s="253" t="s">
        <v>24</v>
      </c>
      <c r="C21" s="7" t="s">
        <v>18</v>
      </c>
      <c r="D21" s="11"/>
      <c r="E21" s="11">
        <v>6527</v>
      </c>
      <c r="F21" s="11">
        <v>100</v>
      </c>
      <c r="G21" s="11">
        <v>22</v>
      </c>
      <c r="H21" s="32">
        <v>170</v>
      </c>
      <c r="I21" s="11">
        <v>35</v>
      </c>
      <c r="J21" s="12">
        <f t="shared" si="0"/>
        <v>327</v>
      </c>
      <c r="K21" s="11">
        <v>86</v>
      </c>
      <c r="L21" s="11">
        <v>22</v>
      </c>
      <c r="M21" s="32">
        <v>191</v>
      </c>
      <c r="N21" s="11">
        <v>112</v>
      </c>
      <c r="O21" s="12">
        <f t="shared" si="1"/>
        <v>411</v>
      </c>
      <c r="P21" s="11">
        <f>SUM(F21+G21+H21-K21-L21-M21)</f>
        <v>-7</v>
      </c>
      <c r="Q21" s="11">
        <f>SUM(I21-N21)</f>
        <v>-77</v>
      </c>
      <c r="R21" s="13">
        <f t="shared" si="2"/>
        <v>-84</v>
      </c>
    </row>
    <row r="22" spans="1:18" ht="16.5" customHeight="1">
      <c r="B22" s="251"/>
      <c r="C22" s="14" t="s">
        <v>19</v>
      </c>
      <c r="D22" s="15"/>
      <c r="E22" s="15">
        <v>7354</v>
      </c>
      <c r="F22" s="15">
        <v>70</v>
      </c>
      <c r="G22" s="15">
        <v>13</v>
      </c>
      <c r="H22" s="31">
        <v>187</v>
      </c>
      <c r="I22" s="15">
        <v>40</v>
      </c>
      <c r="J22" s="16">
        <f t="shared" si="0"/>
        <v>310</v>
      </c>
      <c r="K22" s="15">
        <v>96</v>
      </c>
      <c r="L22" s="15">
        <v>26</v>
      </c>
      <c r="M22" s="31">
        <v>209</v>
      </c>
      <c r="N22" s="15">
        <v>117</v>
      </c>
      <c r="O22" s="16">
        <f t="shared" si="1"/>
        <v>448</v>
      </c>
      <c r="P22" s="15">
        <f>SUM(F22+G22+H22-K22-L22-M22)</f>
        <v>-61</v>
      </c>
      <c r="Q22" s="15">
        <f>SUM(I22-N22)</f>
        <v>-77</v>
      </c>
      <c r="R22" s="17">
        <f t="shared" si="2"/>
        <v>-138</v>
      </c>
    </row>
    <row r="23" spans="1:18" ht="16.5" customHeight="1">
      <c r="A23" s="18"/>
      <c r="B23" s="254"/>
      <c r="C23" s="19" t="s">
        <v>15</v>
      </c>
      <c r="D23" s="20">
        <v>5005</v>
      </c>
      <c r="E23" s="20">
        <f>E21+E22</f>
        <v>13881</v>
      </c>
      <c r="F23" s="20">
        <f>F21+F22</f>
        <v>170</v>
      </c>
      <c r="G23" s="20">
        <f>G21+G22</f>
        <v>35</v>
      </c>
      <c r="H23" s="20">
        <f>H21+H22</f>
        <v>357</v>
      </c>
      <c r="I23" s="20">
        <f>I21+I22</f>
        <v>75</v>
      </c>
      <c r="J23" s="20">
        <f t="shared" si="0"/>
        <v>637</v>
      </c>
      <c r="K23" s="20">
        <f>K21+K22</f>
        <v>182</v>
      </c>
      <c r="L23" s="20">
        <f>L21+L22</f>
        <v>48</v>
      </c>
      <c r="M23" s="20">
        <f>M21+M22</f>
        <v>400</v>
      </c>
      <c r="N23" s="20">
        <f>N21+N22</f>
        <v>229</v>
      </c>
      <c r="O23" s="20">
        <f t="shared" si="1"/>
        <v>859</v>
      </c>
      <c r="P23" s="20">
        <f>SUM(P21:P22)</f>
        <v>-68</v>
      </c>
      <c r="Q23" s="20">
        <f>SUM(Q21:Q22)</f>
        <v>-154</v>
      </c>
      <c r="R23" s="21">
        <f t="shared" si="2"/>
        <v>-222</v>
      </c>
    </row>
    <row r="24" spans="1:18" ht="16.5" customHeight="1">
      <c r="B24" s="253" t="s">
        <v>25</v>
      </c>
      <c r="C24" s="7" t="s">
        <v>18</v>
      </c>
      <c r="D24" s="11"/>
      <c r="E24" s="11">
        <v>2838</v>
      </c>
      <c r="F24" s="11">
        <v>41</v>
      </c>
      <c r="G24" s="11">
        <v>12</v>
      </c>
      <c r="H24" s="32">
        <v>59</v>
      </c>
      <c r="I24" s="11">
        <v>25</v>
      </c>
      <c r="J24" s="12">
        <f t="shared" si="0"/>
        <v>137</v>
      </c>
      <c r="K24" s="11">
        <v>26</v>
      </c>
      <c r="L24" s="11">
        <v>6</v>
      </c>
      <c r="M24" s="32">
        <v>77</v>
      </c>
      <c r="N24" s="11">
        <v>54</v>
      </c>
      <c r="O24" s="12">
        <f t="shared" si="1"/>
        <v>163</v>
      </c>
      <c r="P24" s="11">
        <f>SUM(F24+G24+H24-K24-L24-M24)</f>
        <v>3</v>
      </c>
      <c r="Q24" s="11">
        <f>SUM(I24-N24)</f>
        <v>-29</v>
      </c>
      <c r="R24" s="13">
        <f t="shared" si="2"/>
        <v>-26</v>
      </c>
    </row>
    <row r="25" spans="1:18" ht="16.5" customHeight="1">
      <c r="B25" s="251"/>
      <c r="C25" s="14" t="s">
        <v>19</v>
      </c>
      <c r="D25" s="15"/>
      <c r="E25" s="15">
        <v>2958</v>
      </c>
      <c r="F25" s="15">
        <v>19</v>
      </c>
      <c r="G25" s="15">
        <v>6</v>
      </c>
      <c r="H25" s="31">
        <v>81</v>
      </c>
      <c r="I25" s="15">
        <v>17</v>
      </c>
      <c r="J25" s="16">
        <f t="shared" si="0"/>
        <v>123</v>
      </c>
      <c r="K25" s="15">
        <v>24</v>
      </c>
      <c r="L25" s="15">
        <v>8</v>
      </c>
      <c r="M25" s="31">
        <v>95</v>
      </c>
      <c r="N25" s="15">
        <v>54</v>
      </c>
      <c r="O25" s="16">
        <f t="shared" si="1"/>
        <v>181</v>
      </c>
      <c r="P25" s="15">
        <f>SUM(F25+G25+H25-K25-L25-M25)</f>
        <v>-21</v>
      </c>
      <c r="Q25" s="15">
        <f>SUM(I25-N25)</f>
        <v>-37</v>
      </c>
      <c r="R25" s="17">
        <f t="shared" si="2"/>
        <v>-58</v>
      </c>
    </row>
    <row r="26" spans="1:18" ht="16.5" customHeight="1">
      <c r="A26" s="18"/>
      <c r="B26" s="254"/>
      <c r="C26" s="19" t="s">
        <v>15</v>
      </c>
      <c r="D26" s="20">
        <v>1910</v>
      </c>
      <c r="E26" s="20">
        <f>E24+E25</f>
        <v>5796</v>
      </c>
      <c r="F26" s="20">
        <f>F24+F25</f>
        <v>60</v>
      </c>
      <c r="G26" s="20">
        <f>G24+G25</f>
        <v>18</v>
      </c>
      <c r="H26" s="20">
        <f>H24+H25</f>
        <v>140</v>
      </c>
      <c r="I26" s="20">
        <f>I24+I25</f>
        <v>42</v>
      </c>
      <c r="J26" s="20">
        <f t="shared" si="0"/>
        <v>260</v>
      </c>
      <c r="K26" s="20">
        <f>K24+K25</f>
        <v>50</v>
      </c>
      <c r="L26" s="20">
        <f>L24+L25</f>
        <v>14</v>
      </c>
      <c r="M26" s="20">
        <f>M24+M25</f>
        <v>172</v>
      </c>
      <c r="N26" s="20">
        <f>N24+N25</f>
        <v>108</v>
      </c>
      <c r="O26" s="20">
        <f t="shared" si="1"/>
        <v>344</v>
      </c>
      <c r="P26" s="20">
        <f>SUM(P24:P25)</f>
        <v>-18</v>
      </c>
      <c r="Q26" s="20">
        <f>SUM(Q24:Q25)</f>
        <v>-66</v>
      </c>
      <c r="R26" s="21">
        <f t="shared" si="2"/>
        <v>-84</v>
      </c>
    </row>
    <row r="27" spans="1:18" ht="16.5" customHeight="1">
      <c r="B27" s="253" t="s">
        <v>26</v>
      </c>
      <c r="C27" s="7" t="s">
        <v>18</v>
      </c>
      <c r="D27" s="11"/>
      <c r="E27" s="11">
        <v>3294</v>
      </c>
      <c r="F27" s="11">
        <v>33</v>
      </c>
      <c r="G27" s="11">
        <v>9</v>
      </c>
      <c r="H27" s="32">
        <v>49</v>
      </c>
      <c r="I27" s="11">
        <v>21</v>
      </c>
      <c r="J27" s="12">
        <f t="shared" si="0"/>
        <v>112</v>
      </c>
      <c r="K27" s="11">
        <v>38</v>
      </c>
      <c r="L27" s="11">
        <v>7</v>
      </c>
      <c r="M27" s="32">
        <v>63</v>
      </c>
      <c r="N27" s="11">
        <v>55</v>
      </c>
      <c r="O27" s="12">
        <f t="shared" si="1"/>
        <v>163</v>
      </c>
      <c r="P27" s="11">
        <f>SUM(F27+G27+H27-K27-L27-M27)</f>
        <v>-17</v>
      </c>
      <c r="Q27" s="11">
        <f>SUM(I27-N27)</f>
        <v>-34</v>
      </c>
      <c r="R27" s="13">
        <f t="shared" si="2"/>
        <v>-51</v>
      </c>
    </row>
    <row r="28" spans="1:18" ht="16.5" customHeight="1">
      <c r="B28" s="251"/>
      <c r="C28" s="14" t="s">
        <v>19</v>
      </c>
      <c r="D28" s="15"/>
      <c r="E28" s="15">
        <v>3480</v>
      </c>
      <c r="F28" s="15">
        <v>19</v>
      </c>
      <c r="G28" s="15">
        <v>6</v>
      </c>
      <c r="H28" s="31">
        <v>66</v>
      </c>
      <c r="I28" s="15">
        <v>14</v>
      </c>
      <c r="J28" s="16">
        <f t="shared" si="0"/>
        <v>105</v>
      </c>
      <c r="K28" s="15">
        <v>42</v>
      </c>
      <c r="L28" s="15">
        <v>4</v>
      </c>
      <c r="M28" s="31">
        <v>81</v>
      </c>
      <c r="N28" s="15">
        <v>47</v>
      </c>
      <c r="O28" s="16">
        <f t="shared" si="1"/>
        <v>174</v>
      </c>
      <c r="P28" s="15">
        <f>SUM(F28+G28+H28-K28-L28-M28)</f>
        <v>-36</v>
      </c>
      <c r="Q28" s="15">
        <f>SUM(I28-N28)</f>
        <v>-33</v>
      </c>
      <c r="R28" s="17">
        <f t="shared" si="2"/>
        <v>-69</v>
      </c>
    </row>
    <row r="29" spans="1:18" ht="16.5" customHeight="1">
      <c r="A29" s="18"/>
      <c r="B29" s="254"/>
      <c r="C29" s="19" t="s">
        <v>15</v>
      </c>
      <c r="D29" s="20">
        <v>2387</v>
      </c>
      <c r="E29" s="20">
        <f>E27+E28</f>
        <v>6774</v>
      </c>
      <c r="F29" s="20">
        <f>F27+F28</f>
        <v>52</v>
      </c>
      <c r="G29" s="20">
        <f>G27+G28</f>
        <v>15</v>
      </c>
      <c r="H29" s="20">
        <f>H27+H28</f>
        <v>115</v>
      </c>
      <c r="I29" s="20">
        <f>I27+I28</f>
        <v>35</v>
      </c>
      <c r="J29" s="20">
        <f t="shared" si="0"/>
        <v>217</v>
      </c>
      <c r="K29" s="20">
        <f>K27+K28</f>
        <v>80</v>
      </c>
      <c r="L29" s="20">
        <f>L27+L28</f>
        <v>11</v>
      </c>
      <c r="M29" s="20">
        <f>M27+M28</f>
        <v>144</v>
      </c>
      <c r="N29" s="20">
        <f>N27+N28</f>
        <v>102</v>
      </c>
      <c r="O29" s="20">
        <f t="shared" si="1"/>
        <v>337</v>
      </c>
      <c r="P29" s="20">
        <f>SUM(P27:P28)</f>
        <v>-53</v>
      </c>
      <c r="Q29" s="20">
        <f>SUM(Q27:Q28)</f>
        <v>-67</v>
      </c>
      <c r="R29" s="21">
        <f t="shared" si="2"/>
        <v>-120</v>
      </c>
    </row>
    <row r="30" spans="1:18" ht="16.5" customHeight="1">
      <c r="B30" s="253" t="s">
        <v>27</v>
      </c>
      <c r="C30" s="7" t="s">
        <v>18</v>
      </c>
      <c r="D30" s="11"/>
      <c r="E30" s="11">
        <v>6228</v>
      </c>
      <c r="F30" s="11">
        <v>115</v>
      </c>
      <c r="G30" s="11">
        <v>33</v>
      </c>
      <c r="H30" s="32">
        <v>278</v>
      </c>
      <c r="I30" s="11">
        <v>66</v>
      </c>
      <c r="J30" s="12">
        <f t="shared" si="0"/>
        <v>492</v>
      </c>
      <c r="K30" s="11">
        <v>108</v>
      </c>
      <c r="L30" s="11">
        <v>52</v>
      </c>
      <c r="M30" s="32">
        <v>268</v>
      </c>
      <c r="N30" s="11">
        <v>75</v>
      </c>
      <c r="O30" s="12">
        <f t="shared" si="1"/>
        <v>503</v>
      </c>
      <c r="P30" s="11">
        <f>SUM(F30+G30+H30-K30-L30-M30)</f>
        <v>-2</v>
      </c>
      <c r="Q30" s="11">
        <f>SUM(I30-N30)</f>
        <v>-9</v>
      </c>
      <c r="R30" s="13">
        <f t="shared" si="2"/>
        <v>-11</v>
      </c>
    </row>
    <row r="31" spans="1:18" ht="16.5" customHeight="1">
      <c r="B31" s="251"/>
      <c r="C31" s="14" t="s">
        <v>19</v>
      </c>
      <c r="D31" s="15"/>
      <c r="E31" s="15">
        <v>6603</v>
      </c>
      <c r="F31" s="15">
        <v>68</v>
      </c>
      <c r="G31" s="15">
        <v>54</v>
      </c>
      <c r="H31" s="31">
        <v>328</v>
      </c>
      <c r="I31" s="15">
        <v>52</v>
      </c>
      <c r="J31" s="16">
        <f t="shared" si="0"/>
        <v>502</v>
      </c>
      <c r="K31" s="15">
        <v>93</v>
      </c>
      <c r="L31" s="15">
        <v>36</v>
      </c>
      <c r="M31" s="31">
        <v>280</v>
      </c>
      <c r="N31" s="15">
        <v>83</v>
      </c>
      <c r="O31" s="16">
        <f t="shared" si="1"/>
        <v>492</v>
      </c>
      <c r="P31" s="15">
        <f>SUM(F31+G31+H31-K31-L31-M31)</f>
        <v>41</v>
      </c>
      <c r="Q31" s="15">
        <f>SUM(I31-N31)</f>
        <v>-31</v>
      </c>
      <c r="R31" s="17">
        <f t="shared" si="2"/>
        <v>10</v>
      </c>
    </row>
    <row r="32" spans="1:18" ht="16.5" customHeight="1">
      <c r="A32" s="18"/>
      <c r="B32" s="254"/>
      <c r="C32" s="19" t="s">
        <v>15</v>
      </c>
      <c r="D32" s="20">
        <v>5291</v>
      </c>
      <c r="E32" s="20">
        <f>E30+E31</f>
        <v>12831</v>
      </c>
      <c r="F32" s="20">
        <f>F30+F31</f>
        <v>183</v>
      </c>
      <c r="G32" s="20">
        <f>G30+G31</f>
        <v>87</v>
      </c>
      <c r="H32" s="20">
        <f>H30+H31</f>
        <v>606</v>
      </c>
      <c r="I32" s="20">
        <f>I30+I31</f>
        <v>118</v>
      </c>
      <c r="J32" s="20">
        <f t="shared" si="0"/>
        <v>994</v>
      </c>
      <c r="K32" s="20">
        <f>K30+K31</f>
        <v>201</v>
      </c>
      <c r="L32" s="20">
        <f>L30+L31</f>
        <v>88</v>
      </c>
      <c r="M32" s="20">
        <f>M30+M31</f>
        <v>548</v>
      </c>
      <c r="N32" s="20">
        <f>N30+N31</f>
        <v>158</v>
      </c>
      <c r="O32" s="20">
        <f t="shared" si="1"/>
        <v>995</v>
      </c>
      <c r="P32" s="20">
        <f>SUM(P30:P31)</f>
        <v>39</v>
      </c>
      <c r="Q32" s="20">
        <f>SUM(Q30:Q31)</f>
        <v>-40</v>
      </c>
      <c r="R32" s="21">
        <f t="shared" si="2"/>
        <v>-1</v>
      </c>
    </row>
    <row r="33" spans="1:18" ht="16.5" customHeight="1">
      <c r="B33" s="253" t="s">
        <v>28</v>
      </c>
      <c r="C33" s="7" t="s">
        <v>18</v>
      </c>
      <c r="D33" s="11"/>
      <c r="E33" s="11">
        <v>1531</v>
      </c>
      <c r="F33" s="11">
        <v>17</v>
      </c>
      <c r="G33" s="11">
        <v>6</v>
      </c>
      <c r="H33" s="32">
        <v>27</v>
      </c>
      <c r="I33" s="11">
        <v>5</v>
      </c>
      <c r="J33" s="12">
        <f t="shared" si="0"/>
        <v>55</v>
      </c>
      <c r="K33" s="11">
        <v>18</v>
      </c>
      <c r="L33" s="11">
        <v>7</v>
      </c>
      <c r="M33" s="32">
        <v>40</v>
      </c>
      <c r="N33" s="11">
        <v>35</v>
      </c>
      <c r="O33" s="12">
        <f t="shared" si="1"/>
        <v>100</v>
      </c>
      <c r="P33" s="11">
        <f>SUM(F33+G33+H33-K33-L33-M33)</f>
        <v>-15</v>
      </c>
      <c r="Q33" s="11">
        <f>SUM(I33-N33)</f>
        <v>-30</v>
      </c>
      <c r="R33" s="13">
        <f t="shared" si="2"/>
        <v>-45</v>
      </c>
    </row>
    <row r="34" spans="1:18" ht="16.5" customHeight="1">
      <c r="B34" s="251"/>
      <c r="C34" s="14" t="s">
        <v>19</v>
      </c>
      <c r="D34" s="15"/>
      <c r="E34" s="15">
        <v>1660</v>
      </c>
      <c r="F34" s="15">
        <v>13</v>
      </c>
      <c r="G34" s="15">
        <v>4</v>
      </c>
      <c r="H34" s="31">
        <v>30</v>
      </c>
      <c r="I34" s="15">
        <v>5</v>
      </c>
      <c r="J34" s="16">
        <f t="shared" si="0"/>
        <v>52</v>
      </c>
      <c r="K34" s="15">
        <v>16</v>
      </c>
      <c r="L34" s="15">
        <v>5</v>
      </c>
      <c r="M34" s="31">
        <v>45</v>
      </c>
      <c r="N34" s="15">
        <v>29</v>
      </c>
      <c r="O34" s="16">
        <f t="shared" si="1"/>
        <v>95</v>
      </c>
      <c r="P34" s="15">
        <f>SUM(F34+G34+H34-K34-L34-M34)</f>
        <v>-19</v>
      </c>
      <c r="Q34" s="15">
        <f>SUM(I34-N34)</f>
        <v>-24</v>
      </c>
      <c r="R34" s="17">
        <f t="shared" si="2"/>
        <v>-43</v>
      </c>
    </row>
    <row r="35" spans="1:18" ht="16.5" customHeight="1">
      <c r="A35" s="18"/>
      <c r="B35" s="254"/>
      <c r="C35" s="19" t="s">
        <v>15</v>
      </c>
      <c r="D35" s="20">
        <v>1102</v>
      </c>
      <c r="E35" s="20">
        <f>E33+E34</f>
        <v>3191</v>
      </c>
      <c r="F35" s="20">
        <f>F33+F34</f>
        <v>30</v>
      </c>
      <c r="G35" s="20">
        <f>G33+G34</f>
        <v>10</v>
      </c>
      <c r="H35" s="20">
        <f>H33+H34</f>
        <v>57</v>
      </c>
      <c r="I35" s="20">
        <f>I33+I34</f>
        <v>10</v>
      </c>
      <c r="J35" s="20">
        <f t="shared" si="0"/>
        <v>107</v>
      </c>
      <c r="K35" s="20">
        <f>K33+K34</f>
        <v>34</v>
      </c>
      <c r="L35" s="20">
        <f>L33+L34</f>
        <v>12</v>
      </c>
      <c r="M35" s="20">
        <f>M33+M34</f>
        <v>85</v>
      </c>
      <c r="N35" s="20">
        <f>N33+N34</f>
        <v>64</v>
      </c>
      <c r="O35" s="20">
        <f t="shared" si="1"/>
        <v>195</v>
      </c>
      <c r="P35" s="20">
        <f>SUM(P33:P34)</f>
        <v>-34</v>
      </c>
      <c r="Q35" s="20">
        <f>SUM(Q33:Q34)</f>
        <v>-54</v>
      </c>
      <c r="R35" s="21">
        <f t="shared" si="2"/>
        <v>-88</v>
      </c>
    </row>
    <row r="36" spans="1:18" ht="16.5" customHeight="1">
      <c r="B36" s="253" t="s">
        <v>29</v>
      </c>
      <c r="C36" s="7" t="s">
        <v>18</v>
      </c>
      <c r="D36" s="11"/>
      <c r="E36" s="11">
        <v>888</v>
      </c>
      <c r="F36" s="11">
        <v>11</v>
      </c>
      <c r="G36" s="11">
        <v>3</v>
      </c>
      <c r="H36" s="32">
        <v>14</v>
      </c>
      <c r="I36" s="11">
        <v>2</v>
      </c>
      <c r="J36" s="12">
        <f t="shared" si="0"/>
        <v>30</v>
      </c>
      <c r="K36" s="11">
        <v>3</v>
      </c>
      <c r="L36" s="11">
        <v>6</v>
      </c>
      <c r="M36" s="32">
        <v>24</v>
      </c>
      <c r="N36" s="11">
        <v>18</v>
      </c>
      <c r="O36" s="12">
        <f t="shared" si="1"/>
        <v>51</v>
      </c>
      <c r="P36" s="11">
        <f>SUM(F36+G36+H36-K36-L36-M36)</f>
        <v>-5</v>
      </c>
      <c r="Q36" s="11">
        <f>SUM(I36-N36)</f>
        <v>-16</v>
      </c>
      <c r="R36" s="13">
        <f t="shared" si="2"/>
        <v>-21</v>
      </c>
    </row>
    <row r="37" spans="1:18" ht="16.5" customHeight="1">
      <c r="B37" s="251"/>
      <c r="C37" s="14" t="s">
        <v>19</v>
      </c>
      <c r="D37" s="15"/>
      <c r="E37" s="15">
        <v>914</v>
      </c>
      <c r="F37" s="15">
        <v>10</v>
      </c>
      <c r="G37" s="15">
        <v>5</v>
      </c>
      <c r="H37" s="31">
        <v>17</v>
      </c>
      <c r="I37" s="15">
        <v>5</v>
      </c>
      <c r="J37" s="16">
        <f t="shared" si="0"/>
        <v>37</v>
      </c>
      <c r="K37" s="15">
        <v>11</v>
      </c>
      <c r="L37" s="15">
        <v>1</v>
      </c>
      <c r="M37" s="31">
        <v>32</v>
      </c>
      <c r="N37" s="15">
        <v>13</v>
      </c>
      <c r="O37" s="16">
        <f t="shared" si="1"/>
        <v>57</v>
      </c>
      <c r="P37" s="15">
        <f>SUM(F37+G37+H37-K37-L37-M37)</f>
        <v>-12</v>
      </c>
      <c r="Q37" s="15">
        <f>SUM(I37-N37)</f>
        <v>-8</v>
      </c>
      <c r="R37" s="17">
        <f t="shared" si="2"/>
        <v>-20</v>
      </c>
    </row>
    <row r="38" spans="1:18" ht="16.5" customHeight="1">
      <c r="A38" s="18"/>
      <c r="B38" s="254"/>
      <c r="C38" s="19" t="s">
        <v>15</v>
      </c>
      <c r="D38" s="20">
        <v>685</v>
      </c>
      <c r="E38" s="20">
        <f>E36+E37</f>
        <v>1802</v>
      </c>
      <c r="F38" s="20">
        <f>F36+F37</f>
        <v>21</v>
      </c>
      <c r="G38" s="20">
        <f>G36+G37</f>
        <v>8</v>
      </c>
      <c r="H38" s="20">
        <f>H36+H37</f>
        <v>31</v>
      </c>
      <c r="I38" s="20">
        <f>I36+I37</f>
        <v>7</v>
      </c>
      <c r="J38" s="20">
        <f t="shared" si="0"/>
        <v>67</v>
      </c>
      <c r="K38" s="20">
        <f>K36+K37</f>
        <v>14</v>
      </c>
      <c r="L38" s="20">
        <f>L36+L37</f>
        <v>7</v>
      </c>
      <c r="M38" s="20">
        <f>M36+M37</f>
        <v>56</v>
      </c>
      <c r="N38" s="20">
        <f>N36+N37</f>
        <v>31</v>
      </c>
      <c r="O38" s="20">
        <f t="shared" si="1"/>
        <v>108</v>
      </c>
      <c r="P38" s="20">
        <f>SUM(P36:P37)</f>
        <v>-17</v>
      </c>
      <c r="Q38" s="20">
        <f>SUM(Q36:Q37)</f>
        <v>-24</v>
      </c>
      <c r="R38" s="21">
        <f t="shared" si="2"/>
        <v>-41</v>
      </c>
    </row>
    <row r="39" spans="1:18" ht="16.5" customHeight="1">
      <c r="B39" s="253" t="s">
        <v>30</v>
      </c>
      <c r="C39" s="7" t="s">
        <v>18</v>
      </c>
      <c r="D39" s="11"/>
      <c r="E39" s="11">
        <v>603</v>
      </c>
      <c r="F39" s="11">
        <v>3</v>
      </c>
      <c r="G39" s="11">
        <v>5</v>
      </c>
      <c r="H39" s="32">
        <v>9</v>
      </c>
      <c r="I39" s="11">
        <v>2</v>
      </c>
      <c r="J39" s="12">
        <f t="shared" si="0"/>
        <v>19</v>
      </c>
      <c r="K39" s="11">
        <v>8</v>
      </c>
      <c r="L39" s="11">
        <v>15</v>
      </c>
      <c r="M39" s="32">
        <v>19</v>
      </c>
      <c r="N39" s="11">
        <v>18</v>
      </c>
      <c r="O39" s="12">
        <f t="shared" si="1"/>
        <v>60</v>
      </c>
      <c r="P39" s="11">
        <f>SUM(F39+G39+H39-K39-L39-M39)</f>
        <v>-25</v>
      </c>
      <c r="Q39" s="11">
        <f>SUM(I39-N39)</f>
        <v>-16</v>
      </c>
      <c r="R39" s="13">
        <f t="shared" si="2"/>
        <v>-41</v>
      </c>
    </row>
    <row r="40" spans="1:18" ht="16.5" customHeight="1">
      <c r="B40" s="251"/>
      <c r="C40" s="14" t="s">
        <v>19</v>
      </c>
      <c r="D40" s="15"/>
      <c r="E40" s="15">
        <v>602</v>
      </c>
      <c r="F40" s="15">
        <v>1</v>
      </c>
      <c r="G40" s="15">
        <v>6</v>
      </c>
      <c r="H40" s="31">
        <v>9</v>
      </c>
      <c r="I40" s="15">
        <v>2</v>
      </c>
      <c r="J40" s="16">
        <f t="shared" si="0"/>
        <v>18</v>
      </c>
      <c r="K40" s="15">
        <v>5</v>
      </c>
      <c r="L40" s="15">
        <v>8</v>
      </c>
      <c r="M40" s="31">
        <v>21</v>
      </c>
      <c r="N40" s="15">
        <v>14</v>
      </c>
      <c r="O40" s="16">
        <f t="shared" si="1"/>
        <v>48</v>
      </c>
      <c r="P40" s="15">
        <f>SUM(F40+G40+H40-K40-L40-M40)</f>
        <v>-18</v>
      </c>
      <c r="Q40" s="15">
        <f>SUM(I40-N40)</f>
        <v>-12</v>
      </c>
      <c r="R40" s="17">
        <f t="shared" si="2"/>
        <v>-30</v>
      </c>
    </row>
    <row r="41" spans="1:18" ht="16.5" customHeight="1">
      <c r="A41" s="18"/>
      <c r="B41" s="254"/>
      <c r="C41" s="19" t="s">
        <v>15</v>
      </c>
      <c r="D41" s="20">
        <v>474</v>
      </c>
      <c r="E41" s="20">
        <f>E39+E40</f>
        <v>1205</v>
      </c>
      <c r="F41" s="20">
        <f>F39+F40</f>
        <v>4</v>
      </c>
      <c r="G41" s="20">
        <f>G39+G40</f>
        <v>11</v>
      </c>
      <c r="H41" s="20">
        <f>H39+H40</f>
        <v>18</v>
      </c>
      <c r="I41" s="20">
        <f>I39+I40</f>
        <v>4</v>
      </c>
      <c r="J41" s="20">
        <f t="shared" si="0"/>
        <v>37</v>
      </c>
      <c r="K41" s="20">
        <f>K39+K40</f>
        <v>13</v>
      </c>
      <c r="L41" s="20">
        <f>L39+L40</f>
        <v>23</v>
      </c>
      <c r="M41" s="20">
        <f>M39+M40</f>
        <v>40</v>
      </c>
      <c r="N41" s="20">
        <f>N39+N40</f>
        <v>32</v>
      </c>
      <c r="O41" s="20">
        <f t="shared" si="1"/>
        <v>108</v>
      </c>
      <c r="P41" s="20">
        <f>SUM(P39:P40)</f>
        <v>-43</v>
      </c>
      <c r="Q41" s="20">
        <f>SUM(Q39:Q40)</f>
        <v>-28</v>
      </c>
      <c r="R41" s="21">
        <f t="shared" si="2"/>
        <v>-71</v>
      </c>
    </row>
    <row r="42" spans="1:18" ht="16.5" customHeight="1">
      <c r="B42" s="247" t="s">
        <v>31</v>
      </c>
      <c r="C42" s="7" t="s">
        <v>18</v>
      </c>
      <c r="D42" s="11"/>
      <c r="E42" s="11">
        <v>2364</v>
      </c>
      <c r="F42" s="11">
        <v>39</v>
      </c>
      <c r="G42" s="11">
        <v>11</v>
      </c>
      <c r="H42" s="32">
        <v>67</v>
      </c>
      <c r="I42" s="11">
        <v>14</v>
      </c>
      <c r="J42" s="12">
        <f t="shared" si="0"/>
        <v>131</v>
      </c>
      <c r="K42" s="11">
        <v>50</v>
      </c>
      <c r="L42" s="11">
        <v>6</v>
      </c>
      <c r="M42" s="32">
        <v>112</v>
      </c>
      <c r="N42" s="11">
        <v>44</v>
      </c>
      <c r="O42" s="12">
        <f t="shared" si="1"/>
        <v>212</v>
      </c>
      <c r="P42" s="11">
        <f>SUM(F42+G42+H42-K42-L42-M42)</f>
        <v>-51</v>
      </c>
      <c r="Q42" s="11">
        <f>SUM(I42-N42)</f>
        <v>-30</v>
      </c>
      <c r="R42" s="13">
        <f t="shared" si="2"/>
        <v>-81</v>
      </c>
    </row>
    <row r="43" spans="1:18" ht="16.5" customHeight="1">
      <c r="B43" s="248"/>
      <c r="C43" s="14" t="s">
        <v>19</v>
      </c>
      <c r="D43" s="15"/>
      <c r="E43" s="15">
        <v>2537</v>
      </c>
      <c r="F43" s="15">
        <v>14</v>
      </c>
      <c r="G43" s="15">
        <v>3</v>
      </c>
      <c r="H43" s="31">
        <v>73</v>
      </c>
      <c r="I43" s="15">
        <v>10</v>
      </c>
      <c r="J43" s="16">
        <f t="shared" si="0"/>
        <v>100</v>
      </c>
      <c r="K43" s="15">
        <v>28</v>
      </c>
      <c r="L43" s="15">
        <v>13</v>
      </c>
      <c r="M43" s="31">
        <v>112</v>
      </c>
      <c r="N43" s="15">
        <v>33</v>
      </c>
      <c r="O43" s="16">
        <f t="shared" si="1"/>
        <v>186</v>
      </c>
      <c r="P43" s="15">
        <f>SUM(F43+G43+H43-K43-L43-M43)</f>
        <v>-63</v>
      </c>
      <c r="Q43" s="15">
        <f>SUM(I43-N43)</f>
        <v>-23</v>
      </c>
      <c r="R43" s="17">
        <f t="shared" si="2"/>
        <v>-86</v>
      </c>
    </row>
    <row r="44" spans="1:18" ht="16.5" customHeight="1">
      <c r="A44" s="18"/>
      <c r="B44" s="249"/>
      <c r="C44" s="19" t="s">
        <v>15</v>
      </c>
      <c r="D44" s="20">
        <v>1716</v>
      </c>
      <c r="E44" s="20">
        <f>E42+E43</f>
        <v>4901</v>
      </c>
      <c r="F44" s="20">
        <f>F42+F43</f>
        <v>53</v>
      </c>
      <c r="G44" s="20">
        <f>G42+G43</f>
        <v>14</v>
      </c>
      <c r="H44" s="20">
        <f>H42+H43</f>
        <v>140</v>
      </c>
      <c r="I44" s="20">
        <f>I42+I43</f>
        <v>24</v>
      </c>
      <c r="J44" s="20">
        <f t="shared" si="0"/>
        <v>231</v>
      </c>
      <c r="K44" s="20">
        <f>K42+K43</f>
        <v>78</v>
      </c>
      <c r="L44" s="20">
        <f>L42+L43</f>
        <v>19</v>
      </c>
      <c r="M44" s="20">
        <f>M42+M43</f>
        <v>224</v>
      </c>
      <c r="N44" s="20">
        <f>N42+N43</f>
        <v>77</v>
      </c>
      <c r="O44" s="20">
        <f t="shared" si="1"/>
        <v>398</v>
      </c>
      <c r="P44" s="20">
        <f>SUM(P42:P43)</f>
        <v>-114</v>
      </c>
      <c r="Q44" s="20">
        <f>SUM(Q42:Q43)</f>
        <v>-53</v>
      </c>
      <c r="R44" s="21">
        <f t="shared" si="2"/>
        <v>-167</v>
      </c>
    </row>
    <row r="45" spans="1:18" ht="16.5" customHeight="1">
      <c r="B45" s="250" t="s">
        <v>32</v>
      </c>
      <c r="C45" s="22" t="s">
        <v>18</v>
      </c>
      <c r="D45" s="12"/>
      <c r="E45" s="16">
        <f>SUM(E6,E9,E12,E15,E18,E21,E24,E27,E30,E33,E36,E39,E42)</f>
        <v>159030</v>
      </c>
      <c r="F45" s="16">
        <f>SUM(F6,F9,F12,F15,F18,F21,F24,F27,F30,F33,F36,F39,F42)</f>
        <v>3139</v>
      </c>
      <c r="G45" s="16">
        <f t="shared" ref="G45:L45" si="3">SUM(G6,G9,G12,G15,G18,G21,G24,G27,G30,G33,G36,G39,G42)</f>
        <v>1158</v>
      </c>
      <c r="H45" s="16">
        <f t="shared" si="3"/>
        <v>6849</v>
      </c>
      <c r="I45" s="16">
        <f>SUM(I6,I9,I12,I15,I18,I21,I24,I27,I30,I33,I36,I39,I42)</f>
        <v>1278</v>
      </c>
      <c r="J45" s="16">
        <f>SUM(J6,J9,J12,J15,J18,J21,J24,J27,J30,J33,J36,J39,J42)</f>
        <v>12424</v>
      </c>
      <c r="K45" s="16">
        <f t="shared" si="3"/>
        <v>3385</v>
      </c>
      <c r="L45" s="16">
        <f t="shared" si="3"/>
        <v>1015</v>
      </c>
      <c r="M45" s="16">
        <f>SUM(M6,M9,M12,M15,M18,M21,M24,M27,M30,M33,M36,M39,M42)</f>
        <v>6849</v>
      </c>
      <c r="N45" s="16">
        <f>SUM(N6,N9,N12,N15,N18,N21,N24,N27,N30,N33,N36,N39,N42)</f>
        <v>2127</v>
      </c>
      <c r="O45" s="16">
        <f>SUM(O6,O9,O12,O15,O18,O21,O24,O27,O30,O33,O36,O39,O42)</f>
        <v>13376</v>
      </c>
      <c r="P45" s="16">
        <f t="shared" ref="P45:R46" si="4">SUM(P6,P9,P12,P15,P18,P21,P24,P27,P30,P33,P36,P39,P42)</f>
        <v>-103</v>
      </c>
      <c r="Q45" s="16">
        <f t="shared" si="4"/>
        <v>-849</v>
      </c>
      <c r="R45" s="23">
        <f t="shared" si="4"/>
        <v>-952</v>
      </c>
    </row>
    <row r="46" spans="1:18" ht="16.5" customHeight="1">
      <c r="B46" s="251"/>
      <c r="C46" s="24" t="s">
        <v>19</v>
      </c>
      <c r="D46" s="16"/>
      <c r="E46" s="16">
        <f>SUM(E7,E10,E13,E16,E19,E22,E25,E28,E31,E34,E37,E40,E43)</f>
        <v>168753</v>
      </c>
      <c r="F46" s="16">
        <f t="shared" ref="F46:N46" si="5">SUM(F7,F10,F13,F16,F19,F22,F25,F28,F31,F34,F37,F40,F43)</f>
        <v>2083</v>
      </c>
      <c r="G46" s="16">
        <f t="shared" si="5"/>
        <v>806</v>
      </c>
      <c r="H46" s="16">
        <f t="shared" si="5"/>
        <v>7001</v>
      </c>
      <c r="I46" s="16">
        <f>SUM(I7,I10,I13,I16,I19,I22,I25,I28,I31,I34,I37,I40,I43)</f>
        <v>1168</v>
      </c>
      <c r="J46" s="16">
        <f t="shared" si="5"/>
        <v>11058</v>
      </c>
      <c r="K46" s="16">
        <f t="shared" si="5"/>
        <v>2786</v>
      </c>
      <c r="L46" s="16">
        <f t="shared" si="5"/>
        <v>792</v>
      </c>
      <c r="M46" s="16">
        <f>SUM(M7,M10,M13,M16,M19,M22,M25,M28,M31,M34,M37,M40,M43)</f>
        <v>7001</v>
      </c>
      <c r="N46" s="16">
        <f t="shared" si="5"/>
        <v>1962</v>
      </c>
      <c r="O46" s="16">
        <f>SUM(O7,O10,O13,O16,O19,O22,O25,O28,O31,O34,O37,O40,O43)</f>
        <v>12541</v>
      </c>
      <c r="P46" s="16">
        <f t="shared" si="4"/>
        <v>-689</v>
      </c>
      <c r="Q46" s="16">
        <f t="shared" si="4"/>
        <v>-794</v>
      </c>
      <c r="R46" s="25">
        <f t="shared" si="4"/>
        <v>-1483</v>
      </c>
    </row>
    <row r="47" spans="1:18" ht="16.5" customHeight="1" thickBot="1">
      <c r="B47" s="252"/>
      <c r="C47" s="26" t="s">
        <v>15</v>
      </c>
      <c r="D47" s="27">
        <f>SUM(D8:D46)</f>
        <v>128382</v>
      </c>
      <c r="E47" s="27">
        <f>SUM(E45:E46)</f>
        <v>327783</v>
      </c>
      <c r="F47" s="27">
        <f>SUM(F45:F46)</f>
        <v>5222</v>
      </c>
      <c r="G47" s="27">
        <f t="shared" ref="G47:N47" si="6">SUM(G45:G46)</f>
        <v>1964</v>
      </c>
      <c r="H47" s="27">
        <f>SUM(H45:H46)</f>
        <v>13850</v>
      </c>
      <c r="I47" s="27">
        <f>SUM(I45:I46)</f>
        <v>2446</v>
      </c>
      <c r="J47" s="27">
        <f>SUM(J45:J46)</f>
        <v>23482</v>
      </c>
      <c r="K47" s="27">
        <f t="shared" si="6"/>
        <v>6171</v>
      </c>
      <c r="L47" s="27">
        <f t="shared" si="6"/>
        <v>1807</v>
      </c>
      <c r="M47" s="27">
        <f>SUM(M45:M46)</f>
        <v>13850</v>
      </c>
      <c r="N47" s="27">
        <f t="shared" si="6"/>
        <v>4089</v>
      </c>
      <c r="O47" s="27">
        <f>SUM(O45:O46)</f>
        <v>25917</v>
      </c>
      <c r="P47" s="27">
        <f>SUM(P45:P46)</f>
        <v>-792</v>
      </c>
      <c r="Q47" s="27">
        <f>SUM(Q45:Q46)</f>
        <v>-1643</v>
      </c>
      <c r="R47" s="28">
        <f>SUM(R45:R46)</f>
        <v>-2435</v>
      </c>
    </row>
    <row r="48" spans="1:18">
      <c r="H48" s="29"/>
      <c r="M48" s="30"/>
    </row>
    <row r="49" spans="13:13">
      <c r="M49" s="30"/>
    </row>
    <row r="50" spans="13:13">
      <c r="M50" s="30"/>
    </row>
    <row r="51" spans="13:13">
      <c r="M51" s="30"/>
    </row>
    <row r="52" spans="13:13">
      <c r="M52" s="30"/>
    </row>
    <row r="53" spans="13:13">
      <c r="M53" s="30"/>
    </row>
    <row r="54" spans="13:13">
      <c r="M54" s="30"/>
    </row>
    <row r="55" spans="13:13">
      <c r="M55" s="30"/>
    </row>
    <row r="56" spans="13:13">
      <c r="M56" s="30"/>
    </row>
    <row r="57" spans="13:13">
      <c r="M57" s="30"/>
    </row>
    <row r="58" spans="13:13">
      <c r="M58" s="30"/>
    </row>
    <row r="59" spans="13:13">
      <c r="M59" s="30"/>
    </row>
    <row r="60" spans="13:13">
      <c r="M60" s="30"/>
    </row>
    <row r="61" spans="13:13">
      <c r="M61" s="30"/>
    </row>
    <row r="62" spans="13:13">
      <c r="M62" s="30"/>
    </row>
    <row r="63" spans="13:13">
      <c r="M63" s="30"/>
    </row>
    <row r="64" spans="13:13">
      <c r="M64" s="30"/>
    </row>
    <row r="65" spans="13:13">
      <c r="M65" s="30"/>
    </row>
    <row r="66" spans="13:13">
      <c r="M66" s="30"/>
    </row>
    <row r="67" spans="13:13">
      <c r="M67" s="30"/>
    </row>
    <row r="68" spans="13:13">
      <c r="M68" s="30"/>
    </row>
    <row r="69" spans="13:13">
      <c r="M69" s="30"/>
    </row>
    <row r="70" spans="13:13">
      <c r="M70" s="30"/>
    </row>
    <row r="71" spans="13:13">
      <c r="M71" s="30"/>
    </row>
  </sheetData>
  <mergeCells count="23">
    <mergeCell ref="B15:B17"/>
    <mergeCell ref="B18:B20"/>
    <mergeCell ref="B21:B23"/>
    <mergeCell ref="B12:B14"/>
    <mergeCell ref="B3:B5"/>
    <mergeCell ref="C3:C5"/>
    <mergeCell ref="D3:D5"/>
    <mergeCell ref="E3:E5"/>
    <mergeCell ref="P3:P5"/>
    <mergeCell ref="Q3:Q5"/>
    <mergeCell ref="R3:R5"/>
    <mergeCell ref="B6:B8"/>
    <mergeCell ref="B9:B11"/>
    <mergeCell ref="F3:J4"/>
    <mergeCell ref="K3:O4"/>
    <mergeCell ref="B42:B44"/>
    <mergeCell ref="B45:B47"/>
    <mergeCell ref="B24:B26"/>
    <mergeCell ref="B27:B29"/>
    <mergeCell ref="B33:B35"/>
    <mergeCell ref="B36:B38"/>
    <mergeCell ref="B39:B41"/>
    <mergeCell ref="B30:B32"/>
  </mergeCells>
  <phoneticPr fontId="2"/>
  <pageMargins left="0.98425196850393704" right="0.78740157480314965" top="0.74803149606299213" bottom="0.9055118110236221" header="0.51181102362204722" footer="0.51181102362204722"/>
  <pageSetup paperSize="9" firstPageNumber="112" orientation="portrait" blackAndWhite="1" useFirstPageNumber="1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tabSelected="1" view="pageBreakPreview" topLeftCell="A27" zoomScale="60" zoomScaleNormal="75" workbookViewId="0">
      <pane xSplit="2" topLeftCell="C1" activePane="topRight" state="frozen"/>
      <selection activeCell="X1" sqref="X1"/>
      <selection pane="topRight" activeCell="W44" sqref="W44"/>
    </sheetView>
  </sheetViews>
  <sheetFormatPr defaultRowHeight="15" customHeight="1"/>
  <cols>
    <col min="1" max="1" width="7.5" style="36" bestFit="1" customWidth="1"/>
    <col min="2" max="2" width="7.125" style="35" bestFit="1" customWidth="1"/>
    <col min="3" max="13" width="10.75" style="35" customWidth="1"/>
    <col min="14" max="14" width="10.375" style="35" customWidth="1"/>
    <col min="15" max="27" width="10.75" style="35" customWidth="1"/>
    <col min="28" max="256" width="9" style="35"/>
    <col min="257" max="257" width="7.5" style="35" bestFit="1" customWidth="1"/>
    <col min="258" max="258" width="7.125" style="35" bestFit="1" customWidth="1"/>
    <col min="259" max="269" width="10.75" style="35" customWidth="1"/>
    <col min="270" max="270" width="10.375" style="35" customWidth="1"/>
    <col min="271" max="283" width="10.75" style="35" customWidth="1"/>
    <col min="284" max="512" width="9" style="35"/>
    <col min="513" max="513" width="7.5" style="35" bestFit="1" customWidth="1"/>
    <col min="514" max="514" width="7.125" style="35" bestFit="1" customWidth="1"/>
    <col min="515" max="525" width="10.75" style="35" customWidth="1"/>
    <col min="526" max="526" width="10.375" style="35" customWidth="1"/>
    <col min="527" max="539" width="10.75" style="35" customWidth="1"/>
    <col min="540" max="768" width="9" style="35"/>
    <col min="769" max="769" width="7.5" style="35" bestFit="1" customWidth="1"/>
    <col min="770" max="770" width="7.125" style="35" bestFit="1" customWidth="1"/>
    <col min="771" max="781" width="10.75" style="35" customWidth="1"/>
    <col min="782" max="782" width="10.375" style="35" customWidth="1"/>
    <col min="783" max="795" width="10.75" style="35" customWidth="1"/>
    <col min="796" max="1024" width="9" style="35"/>
    <col min="1025" max="1025" width="7.5" style="35" bestFit="1" customWidth="1"/>
    <col min="1026" max="1026" width="7.125" style="35" bestFit="1" customWidth="1"/>
    <col min="1027" max="1037" width="10.75" style="35" customWidth="1"/>
    <col min="1038" max="1038" width="10.375" style="35" customWidth="1"/>
    <col min="1039" max="1051" width="10.75" style="35" customWidth="1"/>
    <col min="1052" max="1280" width="9" style="35"/>
    <col min="1281" max="1281" width="7.5" style="35" bestFit="1" customWidth="1"/>
    <col min="1282" max="1282" width="7.125" style="35" bestFit="1" customWidth="1"/>
    <col min="1283" max="1293" width="10.75" style="35" customWidth="1"/>
    <col min="1294" max="1294" width="10.375" style="35" customWidth="1"/>
    <col min="1295" max="1307" width="10.75" style="35" customWidth="1"/>
    <col min="1308" max="1536" width="9" style="35"/>
    <col min="1537" max="1537" width="7.5" style="35" bestFit="1" customWidth="1"/>
    <col min="1538" max="1538" width="7.125" style="35" bestFit="1" customWidth="1"/>
    <col min="1539" max="1549" width="10.75" style="35" customWidth="1"/>
    <col min="1550" max="1550" width="10.375" style="35" customWidth="1"/>
    <col min="1551" max="1563" width="10.75" style="35" customWidth="1"/>
    <col min="1564" max="1792" width="9" style="35"/>
    <col min="1793" max="1793" width="7.5" style="35" bestFit="1" customWidth="1"/>
    <col min="1794" max="1794" width="7.125" style="35" bestFit="1" customWidth="1"/>
    <col min="1795" max="1805" width="10.75" style="35" customWidth="1"/>
    <col min="1806" max="1806" width="10.375" style="35" customWidth="1"/>
    <col min="1807" max="1819" width="10.75" style="35" customWidth="1"/>
    <col min="1820" max="2048" width="9" style="35"/>
    <col min="2049" max="2049" width="7.5" style="35" bestFit="1" customWidth="1"/>
    <col min="2050" max="2050" width="7.125" style="35" bestFit="1" customWidth="1"/>
    <col min="2051" max="2061" width="10.75" style="35" customWidth="1"/>
    <col min="2062" max="2062" width="10.375" style="35" customWidth="1"/>
    <col min="2063" max="2075" width="10.75" style="35" customWidth="1"/>
    <col min="2076" max="2304" width="9" style="35"/>
    <col min="2305" max="2305" width="7.5" style="35" bestFit="1" customWidth="1"/>
    <col min="2306" max="2306" width="7.125" style="35" bestFit="1" customWidth="1"/>
    <col min="2307" max="2317" width="10.75" style="35" customWidth="1"/>
    <col min="2318" max="2318" width="10.375" style="35" customWidth="1"/>
    <col min="2319" max="2331" width="10.75" style="35" customWidth="1"/>
    <col min="2332" max="2560" width="9" style="35"/>
    <col min="2561" max="2561" width="7.5" style="35" bestFit="1" customWidth="1"/>
    <col min="2562" max="2562" width="7.125" style="35" bestFit="1" customWidth="1"/>
    <col min="2563" max="2573" width="10.75" style="35" customWidth="1"/>
    <col min="2574" max="2574" width="10.375" style="35" customWidth="1"/>
    <col min="2575" max="2587" width="10.75" style="35" customWidth="1"/>
    <col min="2588" max="2816" width="9" style="35"/>
    <col min="2817" max="2817" width="7.5" style="35" bestFit="1" customWidth="1"/>
    <col min="2818" max="2818" width="7.125" style="35" bestFit="1" customWidth="1"/>
    <col min="2819" max="2829" width="10.75" style="35" customWidth="1"/>
    <col min="2830" max="2830" width="10.375" style="35" customWidth="1"/>
    <col min="2831" max="2843" width="10.75" style="35" customWidth="1"/>
    <col min="2844" max="3072" width="9" style="35"/>
    <col min="3073" max="3073" width="7.5" style="35" bestFit="1" customWidth="1"/>
    <col min="3074" max="3074" width="7.125" style="35" bestFit="1" customWidth="1"/>
    <col min="3075" max="3085" width="10.75" style="35" customWidth="1"/>
    <col min="3086" max="3086" width="10.375" style="35" customWidth="1"/>
    <col min="3087" max="3099" width="10.75" style="35" customWidth="1"/>
    <col min="3100" max="3328" width="9" style="35"/>
    <col min="3329" max="3329" width="7.5" style="35" bestFit="1" customWidth="1"/>
    <col min="3330" max="3330" width="7.125" style="35" bestFit="1" customWidth="1"/>
    <col min="3331" max="3341" width="10.75" style="35" customWidth="1"/>
    <col min="3342" max="3342" width="10.375" style="35" customWidth="1"/>
    <col min="3343" max="3355" width="10.75" style="35" customWidth="1"/>
    <col min="3356" max="3584" width="9" style="35"/>
    <col min="3585" max="3585" width="7.5" style="35" bestFit="1" customWidth="1"/>
    <col min="3586" max="3586" width="7.125" style="35" bestFit="1" customWidth="1"/>
    <col min="3587" max="3597" width="10.75" style="35" customWidth="1"/>
    <col min="3598" max="3598" width="10.375" style="35" customWidth="1"/>
    <col min="3599" max="3611" width="10.75" style="35" customWidth="1"/>
    <col min="3612" max="3840" width="9" style="35"/>
    <col min="3841" max="3841" width="7.5" style="35" bestFit="1" customWidth="1"/>
    <col min="3842" max="3842" width="7.125" style="35" bestFit="1" customWidth="1"/>
    <col min="3843" max="3853" width="10.75" style="35" customWidth="1"/>
    <col min="3854" max="3854" width="10.375" style="35" customWidth="1"/>
    <col min="3855" max="3867" width="10.75" style="35" customWidth="1"/>
    <col min="3868" max="4096" width="9" style="35"/>
    <col min="4097" max="4097" width="7.5" style="35" bestFit="1" customWidth="1"/>
    <col min="4098" max="4098" width="7.125" style="35" bestFit="1" customWidth="1"/>
    <col min="4099" max="4109" width="10.75" style="35" customWidth="1"/>
    <col min="4110" max="4110" width="10.375" style="35" customWidth="1"/>
    <col min="4111" max="4123" width="10.75" style="35" customWidth="1"/>
    <col min="4124" max="4352" width="9" style="35"/>
    <col min="4353" max="4353" width="7.5" style="35" bestFit="1" customWidth="1"/>
    <col min="4354" max="4354" width="7.125" style="35" bestFit="1" customWidth="1"/>
    <col min="4355" max="4365" width="10.75" style="35" customWidth="1"/>
    <col min="4366" max="4366" width="10.375" style="35" customWidth="1"/>
    <col min="4367" max="4379" width="10.75" style="35" customWidth="1"/>
    <col min="4380" max="4608" width="9" style="35"/>
    <col min="4609" max="4609" width="7.5" style="35" bestFit="1" customWidth="1"/>
    <col min="4610" max="4610" width="7.125" style="35" bestFit="1" customWidth="1"/>
    <col min="4611" max="4621" width="10.75" style="35" customWidth="1"/>
    <col min="4622" max="4622" width="10.375" style="35" customWidth="1"/>
    <col min="4623" max="4635" width="10.75" style="35" customWidth="1"/>
    <col min="4636" max="4864" width="9" style="35"/>
    <col min="4865" max="4865" width="7.5" style="35" bestFit="1" customWidth="1"/>
    <col min="4866" max="4866" width="7.125" style="35" bestFit="1" customWidth="1"/>
    <col min="4867" max="4877" width="10.75" style="35" customWidth="1"/>
    <col min="4878" max="4878" width="10.375" style="35" customWidth="1"/>
    <col min="4879" max="4891" width="10.75" style="35" customWidth="1"/>
    <col min="4892" max="5120" width="9" style="35"/>
    <col min="5121" max="5121" width="7.5" style="35" bestFit="1" customWidth="1"/>
    <col min="5122" max="5122" width="7.125" style="35" bestFit="1" customWidth="1"/>
    <col min="5123" max="5133" width="10.75" style="35" customWidth="1"/>
    <col min="5134" max="5134" width="10.375" style="35" customWidth="1"/>
    <col min="5135" max="5147" width="10.75" style="35" customWidth="1"/>
    <col min="5148" max="5376" width="9" style="35"/>
    <col min="5377" max="5377" width="7.5" style="35" bestFit="1" customWidth="1"/>
    <col min="5378" max="5378" width="7.125" style="35" bestFit="1" customWidth="1"/>
    <col min="5379" max="5389" width="10.75" style="35" customWidth="1"/>
    <col min="5390" max="5390" width="10.375" style="35" customWidth="1"/>
    <col min="5391" max="5403" width="10.75" style="35" customWidth="1"/>
    <col min="5404" max="5632" width="9" style="35"/>
    <col min="5633" max="5633" width="7.5" style="35" bestFit="1" customWidth="1"/>
    <col min="5634" max="5634" width="7.125" style="35" bestFit="1" customWidth="1"/>
    <col min="5635" max="5645" width="10.75" style="35" customWidth="1"/>
    <col min="5646" max="5646" width="10.375" style="35" customWidth="1"/>
    <col min="5647" max="5659" width="10.75" style="35" customWidth="1"/>
    <col min="5660" max="5888" width="9" style="35"/>
    <col min="5889" max="5889" width="7.5" style="35" bestFit="1" customWidth="1"/>
    <col min="5890" max="5890" width="7.125" style="35" bestFit="1" customWidth="1"/>
    <col min="5891" max="5901" width="10.75" style="35" customWidth="1"/>
    <col min="5902" max="5902" width="10.375" style="35" customWidth="1"/>
    <col min="5903" max="5915" width="10.75" style="35" customWidth="1"/>
    <col min="5916" max="6144" width="9" style="35"/>
    <col min="6145" max="6145" width="7.5" style="35" bestFit="1" customWidth="1"/>
    <col min="6146" max="6146" width="7.125" style="35" bestFit="1" customWidth="1"/>
    <col min="6147" max="6157" width="10.75" style="35" customWidth="1"/>
    <col min="6158" max="6158" width="10.375" style="35" customWidth="1"/>
    <col min="6159" max="6171" width="10.75" style="35" customWidth="1"/>
    <col min="6172" max="6400" width="9" style="35"/>
    <col min="6401" max="6401" width="7.5" style="35" bestFit="1" customWidth="1"/>
    <col min="6402" max="6402" width="7.125" style="35" bestFit="1" customWidth="1"/>
    <col min="6403" max="6413" width="10.75" style="35" customWidth="1"/>
    <col min="6414" max="6414" width="10.375" style="35" customWidth="1"/>
    <col min="6415" max="6427" width="10.75" style="35" customWidth="1"/>
    <col min="6428" max="6656" width="9" style="35"/>
    <col min="6657" max="6657" width="7.5" style="35" bestFit="1" customWidth="1"/>
    <col min="6658" max="6658" width="7.125" style="35" bestFit="1" customWidth="1"/>
    <col min="6659" max="6669" width="10.75" style="35" customWidth="1"/>
    <col min="6670" max="6670" width="10.375" style="35" customWidth="1"/>
    <col min="6671" max="6683" width="10.75" style="35" customWidth="1"/>
    <col min="6684" max="6912" width="9" style="35"/>
    <col min="6913" max="6913" width="7.5" style="35" bestFit="1" customWidth="1"/>
    <col min="6914" max="6914" width="7.125" style="35" bestFit="1" customWidth="1"/>
    <col min="6915" max="6925" width="10.75" style="35" customWidth="1"/>
    <col min="6926" max="6926" width="10.375" style="35" customWidth="1"/>
    <col min="6927" max="6939" width="10.75" style="35" customWidth="1"/>
    <col min="6940" max="7168" width="9" style="35"/>
    <col min="7169" max="7169" width="7.5" style="35" bestFit="1" customWidth="1"/>
    <col min="7170" max="7170" width="7.125" style="35" bestFit="1" customWidth="1"/>
    <col min="7171" max="7181" width="10.75" style="35" customWidth="1"/>
    <col min="7182" max="7182" width="10.375" style="35" customWidth="1"/>
    <col min="7183" max="7195" width="10.75" style="35" customWidth="1"/>
    <col min="7196" max="7424" width="9" style="35"/>
    <col min="7425" max="7425" width="7.5" style="35" bestFit="1" customWidth="1"/>
    <col min="7426" max="7426" width="7.125" style="35" bestFit="1" customWidth="1"/>
    <col min="7427" max="7437" width="10.75" style="35" customWidth="1"/>
    <col min="7438" max="7438" width="10.375" style="35" customWidth="1"/>
    <col min="7439" max="7451" width="10.75" style="35" customWidth="1"/>
    <col min="7452" max="7680" width="9" style="35"/>
    <col min="7681" max="7681" width="7.5" style="35" bestFit="1" customWidth="1"/>
    <col min="7682" max="7682" width="7.125" style="35" bestFit="1" customWidth="1"/>
    <col min="7683" max="7693" width="10.75" style="35" customWidth="1"/>
    <col min="7694" max="7694" width="10.375" style="35" customWidth="1"/>
    <col min="7695" max="7707" width="10.75" style="35" customWidth="1"/>
    <col min="7708" max="7936" width="9" style="35"/>
    <col min="7937" max="7937" width="7.5" style="35" bestFit="1" customWidth="1"/>
    <col min="7938" max="7938" width="7.125" style="35" bestFit="1" customWidth="1"/>
    <col min="7939" max="7949" width="10.75" style="35" customWidth="1"/>
    <col min="7950" max="7950" width="10.375" style="35" customWidth="1"/>
    <col min="7951" max="7963" width="10.75" style="35" customWidth="1"/>
    <col min="7964" max="8192" width="9" style="35"/>
    <col min="8193" max="8193" width="7.5" style="35" bestFit="1" customWidth="1"/>
    <col min="8194" max="8194" width="7.125" style="35" bestFit="1" customWidth="1"/>
    <col min="8195" max="8205" width="10.75" style="35" customWidth="1"/>
    <col min="8206" max="8206" width="10.375" style="35" customWidth="1"/>
    <col min="8207" max="8219" width="10.75" style="35" customWidth="1"/>
    <col min="8220" max="8448" width="9" style="35"/>
    <col min="8449" max="8449" width="7.5" style="35" bestFit="1" customWidth="1"/>
    <col min="8450" max="8450" width="7.125" style="35" bestFit="1" customWidth="1"/>
    <col min="8451" max="8461" width="10.75" style="35" customWidth="1"/>
    <col min="8462" max="8462" width="10.375" style="35" customWidth="1"/>
    <col min="8463" max="8475" width="10.75" style="35" customWidth="1"/>
    <col min="8476" max="8704" width="9" style="35"/>
    <col min="8705" max="8705" width="7.5" style="35" bestFit="1" customWidth="1"/>
    <col min="8706" max="8706" width="7.125" style="35" bestFit="1" customWidth="1"/>
    <col min="8707" max="8717" width="10.75" style="35" customWidth="1"/>
    <col min="8718" max="8718" width="10.375" style="35" customWidth="1"/>
    <col min="8719" max="8731" width="10.75" style="35" customWidth="1"/>
    <col min="8732" max="8960" width="9" style="35"/>
    <col min="8961" max="8961" width="7.5" style="35" bestFit="1" customWidth="1"/>
    <col min="8962" max="8962" width="7.125" style="35" bestFit="1" customWidth="1"/>
    <col min="8963" max="8973" width="10.75" style="35" customWidth="1"/>
    <col min="8974" max="8974" width="10.375" style="35" customWidth="1"/>
    <col min="8975" max="8987" width="10.75" style="35" customWidth="1"/>
    <col min="8988" max="9216" width="9" style="35"/>
    <col min="9217" max="9217" width="7.5" style="35" bestFit="1" customWidth="1"/>
    <col min="9218" max="9218" width="7.125" style="35" bestFit="1" customWidth="1"/>
    <col min="9219" max="9229" width="10.75" style="35" customWidth="1"/>
    <col min="9230" max="9230" width="10.375" style="35" customWidth="1"/>
    <col min="9231" max="9243" width="10.75" style="35" customWidth="1"/>
    <col min="9244" max="9472" width="9" style="35"/>
    <col min="9473" max="9473" width="7.5" style="35" bestFit="1" customWidth="1"/>
    <col min="9474" max="9474" width="7.125" style="35" bestFit="1" customWidth="1"/>
    <col min="9475" max="9485" width="10.75" style="35" customWidth="1"/>
    <col min="9486" max="9486" width="10.375" style="35" customWidth="1"/>
    <col min="9487" max="9499" width="10.75" style="35" customWidth="1"/>
    <col min="9500" max="9728" width="9" style="35"/>
    <col min="9729" max="9729" width="7.5" style="35" bestFit="1" customWidth="1"/>
    <col min="9730" max="9730" width="7.125" style="35" bestFit="1" customWidth="1"/>
    <col min="9731" max="9741" width="10.75" style="35" customWidth="1"/>
    <col min="9742" max="9742" width="10.375" style="35" customWidth="1"/>
    <col min="9743" max="9755" width="10.75" style="35" customWidth="1"/>
    <col min="9756" max="9984" width="9" style="35"/>
    <col min="9985" max="9985" width="7.5" style="35" bestFit="1" customWidth="1"/>
    <col min="9986" max="9986" width="7.125" style="35" bestFit="1" customWidth="1"/>
    <col min="9987" max="9997" width="10.75" style="35" customWidth="1"/>
    <col min="9998" max="9998" width="10.375" style="35" customWidth="1"/>
    <col min="9999" max="10011" width="10.75" style="35" customWidth="1"/>
    <col min="10012" max="10240" width="9" style="35"/>
    <col min="10241" max="10241" width="7.5" style="35" bestFit="1" customWidth="1"/>
    <col min="10242" max="10242" width="7.125" style="35" bestFit="1" customWidth="1"/>
    <col min="10243" max="10253" width="10.75" style="35" customWidth="1"/>
    <col min="10254" max="10254" width="10.375" style="35" customWidth="1"/>
    <col min="10255" max="10267" width="10.75" style="35" customWidth="1"/>
    <col min="10268" max="10496" width="9" style="35"/>
    <col min="10497" max="10497" width="7.5" style="35" bestFit="1" customWidth="1"/>
    <col min="10498" max="10498" width="7.125" style="35" bestFit="1" customWidth="1"/>
    <col min="10499" max="10509" width="10.75" style="35" customWidth="1"/>
    <col min="10510" max="10510" width="10.375" style="35" customWidth="1"/>
    <col min="10511" max="10523" width="10.75" style="35" customWidth="1"/>
    <col min="10524" max="10752" width="9" style="35"/>
    <col min="10753" max="10753" width="7.5" style="35" bestFit="1" customWidth="1"/>
    <col min="10754" max="10754" width="7.125" style="35" bestFit="1" customWidth="1"/>
    <col min="10755" max="10765" width="10.75" style="35" customWidth="1"/>
    <col min="10766" max="10766" width="10.375" style="35" customWidth="1"/>
    <col min="10767" max="10779" width="10.75" style="35" customWidth="1"/>
    <col min="10780" max="11008" width="9" style="35"/>
    <col min="11009" max="11009" width="7.5" style="35" bestFit="1" customWidth="1"/>
    <col min="11010" max="11010" width="7.125" style="35" bestFit="1" customWidth="1"/>
    <col min="11011" max="11021" width="10.75" style="35" customWidth="1"/>
    <col min="11022" max="11022" width="10.375" style="35" customWidth="1"/>
    <col min="11023" max="11035" width="10.75" style="35" customWidth="1"/>
    <col min="11036" max="11264" width="9" style="35"/>
    <col min="11265" max="11265" width="7.5" style="35" bestFit="1" customWidth="1"/>
    <col min="11266" max="11266" width="7.125" style="35" bestFit="1" customWidth="1"/>
    <col min="11267" max="11277" width="10.75" style="35" customWidth="1"/>
    <col min="11278" max="11278" width="10.375" style="35" customWidth="1"/>
    <col min="11279" max="11291" width="10.75" style="35" customWidth="1"/>
    <col min="11292" max="11520" width="9" style="35"/>
    <col min="11521" max="11521" width="7.5" style="35" bestFit="1" customWidth="1"/>
    <col min="11522" max="11522" width="7.125" style="35" bestFit="1" customWidth="1"/>
    <col min="11523" max="11533" width="10.75" style="35" customWidth="1"/>
    <col min="11534" max="11534" width="10.375" style="35" customWidth="1"/>
    <col min="11535" max="11547" width="10.75" style="35" customWidth="1"/>
    <col min="11548" max="11776" width="9" style="35"/>
    <col min="11777" max="11777" width="7.5" style="35" bestFit="1" customWidth="1"/>
    <col min="11778" max="11778" width="7.125" style="35" bestFit="1" customWidth="1"/>
    <col min="11779" max="11789" width="10.75" style="35" customWidth="1"/>
    <col min="11790" max="11790" width="10.375" style="35" customWidth="1"/>
    <col min="11791" max="11803" width="10.75" style="35" customWidth="1"/>
    <col min="11804" max="12032" width="9" style="35"/>
    <col min="12033" max="12033" width="7.5" style="35" bestFit="1" customWidth="1"/>
    <col min="12034" max="12034" width="7.125" style="35" bestFit="1" customWidth="1"/>
    <col min="12035" max="12045" width="10.75" style="35" customWidth="1"/>
    <col min="12046" max="12046" width="10.375" style="35" customWidth="1"/>
    <col min="12047" max="12059" width="10.75" style="35" customWidth="1"/>
    <col min="12060" max="12288" width="9" style="35"/>
    <col min="12289" max="12289" width="7.5" style="35" bestFit="1" customWidth="1"/>
    <col min="12290" max="12290" width="7.125" style="35" bestFit="1" customWidth="1"/>
    <col min="12291" max="12301" width="10.75" style="35" customWidth="1"/>
    <col min="12302" max="12302" width="10.375" style="35" customWidth="1"/>
    <col min="12303" max="12315" width="10.75" style="35" customWidth="1"/>
    <col min="12316" max="12544" width="9" style="35"/>
    <col min="12545" max="12545" width="7.5" style="35" bestFit="1" customWidth="1"/>
    <col min="12546" max="12546" width="7.125" style="35" bestFit="1" customWidth="1"/>
    <col min="12547" max="12557" width="10.75" style="35" customWidth="1"/>
    <col min="12558" max="12558" width="10.375" style="35" customWidth="1"/>
    <col min="12559" max="12571" width="10.75" style="35" customWidth="1"/>
    <col min="12572" max="12800" width="9" style="35"/>
    <col min="12801" max="12801" width="7.5" style="35" bestFit="1" customWidth="1"/>
    <col min="12802" max="12802" width="7.125" style="35" bestFit="1" customWidth="1"/>
    <col min="12803" max="12813" width="10.75" style="35" customWidth="1"/>
    <col min="12814" max="12814" width="10.375" style="35" customWidth="1"/>
    <col min="12815" max="12827" width="10.75" style="35" customWidth="1"/>
    <col min="12828" max="13056" width="9" style="35"/>
    <col min="13057" max="13057" width="7.5" style="35" bestFit="1" customWidth="1"/>
    <col min="13058" max="13058" width="7.125" style="35" bestFit="1" customWidth="1"/>
    <col min="13059" max="13069" width="10.75" style="35" customWidth="1"/>
    <col min="13070" max="13070" width="10.375" style="35" customWidth="1"/>
    <col min="13071" max="13083" width="10.75" style="35" customWidth="1"/>
    <col min="13084" max="13312" width="9" style="35"/>
    <col min="13313" max="13313" width="7.5" style="35" bestFit="1" customWidth="1"/>
    <col min="13314" max="13314" width="7.125" style="35" bestFit="1" customWidth="1"/>
    <col min="13315" max="13325" width="10.75" style="35" customWidth="1"/>
    <col min="13326" max="13326" width="10.375" style="35" customWidth="1"/>
    <col min="13327" max="13339" width="10.75" style="35" customWidth="1"/>
    <col min="13340" max="13568" width="9" style="35"/>
    <col min="13569" max="13569" width="7.5" style="35" bestFit="1" customWidth="1"/>
    <col min="13570" max="13570" width="7.125" style="35" bestFit="1" customWidth="1"/>
    <col min="13571" max="13581" width="10.75" style="35" customWidth="1"/>
    <col min="13582" max="13582" width="10.375" style="35" customWidth="1"/>
    <col min="13583" max="13595" width="10.75" style="35" customWidth="1"/>
    <col min="13596" max="13824" width="9" style="35"/>
    <col min="13825" max="13825" width="7.5" style="35" bestFit="1" customWidth="1"/>
    <col min="13826" max="13826" width="7.125" style="35" bestFit="1" customWidth="1"/>
    <col min="13827" max="13837" width="10.75" style="35" customWidth="1"/>
    <col min="13838" max="13838" width="10.375" style="35" customWidth="1"/>
    <col min="13839" max="13851" width="10.75" style="35" customWidth="1"/>
    <col min="13852" max="14080" width="9" style="35"/>
    <col min="14081" max="14081" width="7.5" style="35" bestFit="1" customWidth="1"/>
    <col min="14082" max="14082" width="7.125" style="35" bestFit="1" customWidth="1"/>
    <col min="14083" max="14093" width="10.75" style="35" customWidth="1"/>
    <col min="14094" max="14094" width="10.375" style="35" customWidth="1"/>
    <col min="14095" max="14107" width="10.75" style="35" customWidth="1"/>
    <col min="14108" max="14336" width="9" style="35"/>
    <col min="14337" max="14337" width="7.5" style="35" bestFit="1" customWidth="1"/>
    <col min="14338" max="14338" width="7.125" style="35" bestFit="1" customWidth="1"/>
    <col min="14339" max="14349" width="10.75" style="35" customWidth="1"/>
    <col min="14350" max="14350" width="10.375" style="35" customWidth="1"/>
    <col min="14351" max="14363" width="10.75" style="35" customWidth="1"/>
    <col min="14364" max="14592" width="9" style="35"/>
    <col min="14593" max="14593" width="7.5" style="35" bestFit="1" customWidth="1"/>
    <col min="14594" max="14594" width="7.125" style="35" bestFit="1" customWidth="1"/>
    <col min="14595" max="14605" width="10.75" style="35" customWidth="1"/>
    <col min="14606" max="14606" width="10.375" style="35" customWidth="1"/>
    <col min="14607" max="14619" width="10.75" style="35" customWidth="1"/>
    <col min="14620" max="14848" width="9" style="35"/>
    <col min="14849" max="14849" width="7.5" style="35" bestFit="1" customWidth="1"/>
    <col min="14850" max="14850" width="7.125" style="35" bestFit="1" customWidth="1"/>
    <col min="14851" max="14861" width="10.75" style="35" customWidth="1"/>
    <col min="14862" max="14862" width="10.375" style="35" customWidth="1"/>
    <col min="14863" max="14875" width="10.75" style="35" customWidth="1"/>
    <col min="14876" max="15104" width="9" style="35"/>
    <col min="15105" max="15105" width="7.5" style="35" bestFit="1" customWidth="1"/>
    <col min="15106" max="15106" width="7.125" style="35" bestFit="1" customWidth="1"/>
    <col min="15107" max="15117" width="10.75" style="35" customWidth="1"/>
    <col min="15118" max="15118" width="10.375" style="35" customWidth="1"/>
    <col min="15119" max="15131" width="10.75" style="35" customWidth="1"/>
    <col min="15132" max="15360" width="9" style="35"/>
    <col min="15361" max="15361" width="7.5" style="35" bestFit="1" customWidth="1"/>
    <col min="15362" max="15362" width="7.125" style="35" bestFit="1" customWidth="1"/>
    <col min="15363" max="15373" width="10.75" style="35" customWidth="1"/>
    <col min="15374" max="15374" width="10.375" style="35" customWidth="1"/>
    <col min="15375" max="15387" width="10.75" style="35" customWidth="1"/>
    <col min="15388" max="15616" width="9" style="35"/>
    <col min="15617" max="15617" width="7.5" style="35" bestFit="1" customWidth="1"/>
    <col min="15618" max="15618" width="7.125" style="35" bestFit="1" customWidth="1"/>
    <col min="15619" max="15629" width="10.75" style="35" customWidth="1"/>
    <col min="15630" max="15630" width="10.375" style="35" customWidth="1"/>
    <col min="15631" max="15643" width="10.75" style="35" customWidth="1"/>
    <col min="15644" max="15872" width="9" style="35"/>
    <col min="15873" max="15873" width="7.5" style="35" bestFit="1" customWidth="1"/>
    <col min="15874" max="15874" width="7.125" style="35" bestFit="1" customWidth="1"/>
    <col min="15875" max="15885" width="10.75" style="35" customWidth="1"/>
    <col min="15886" max="15886" width="10.375" style="35" customWidth="1"/>
    <col min="15887" max="15899" width="10.75" style="35" customWidth="1"/>
    <col min="15900" max="16128" width="9" style="35"/>
    <col min="16129" max="16129" width="7.5" style="35" bestFit="1" customWidth="1"/>
    <col min="16130" max="16130" width="7.125" style="35" bestFit="1" customWidth="1"/>
    <col min="16131" max="16141" width="10.75" style="35" customWidth="1"/>
    <col min="16142" max="16142" width="10.375" style="35" customWidth="1"/>
    <col min="16143" max="16155" width="10.75" style="35" customWidth="1"/>
    <col min="16156" max="16384" width="9" style="35"/>
  </cols>
  <sheetData>
    <row r="1" spans="1:27" ht="21.75" customHeight="1">
      <c r="A1" s="33" t="s">
        <v>33</v>
      </c>
      <c r="B1" s="34"/>
      <c r="C1" s="34"/>
      <c r="D1" s="34"/>
      <c r="E1" s="34"/>
      <c r="F1" s="34"/>
    </row>
    <row r="2" spans="1:27" ht="18.75" customHeight="1"/>
    <row r="3" spans="1:27" ht="33" customHeight="1">
      <c r="A3" s="37" t="s">
        <v>2</v>
      </c>
      <c r="B3" s="38" t="s">
        <v>34</v>
      </c>
      <c r="C3" s="39" t="s">
        <v>35</v>
      </c>
      <c r="D3" s="38" t="s">
        <v>36</v>
      </c>
      <c r="E3" s="39" t="s">
        <v>37</v>
      </c>
      <c r="F3" s="38" t="s">
        <v>38</v>
      </c>
      <c r="G3" s="39" t="s">
        <v>39</v>
      </c>
      <c r="H3" s="38" t="s">
        <v>40</v>
      </c>
      <c r="I3" s="39" t="s">
        <v>41</v>
      </c>
      <c r="J3" s="38" t="s">
        <v>42</v>
      </c>
      <c r="K3" s="39" t="s">
        <v>43</v>
      </c>
      <c r="L3" s="38" t="s">
        <v>44</v>
      </c>
      <c r="M3" s="39" t="s">
        <v>45</v>
      </c>
      <c r="N3" s="38" t="s">
        <v>46</v>
      </c>
      <c r="O3" s="38" t="s">
        <v>47</v>
      </c>
      <c r="P3" s="38" t="s">
        <v>48</v>
      </c>
      <c r="Q3" s="39" t="s">
        <v>49</v>
      </c>
      <c r="R3" s="38" t="s">
        <v>50</v>
      </c>
      <c r="S3" s="39" t="s">
        <v>51</v>
      </c>
      <c r="T3" s="38" t="s">
        <v>52</v>
      </c>
      <c r="U3" s="39" t="s">
        <v>53</v>
      </c>
      <c r="V3" s="38" t="s">
        <v>54</v>
      </c>
      <c r="W3" s="39" t="s">
        <v>55</v>
      </c>
      <c r="X3" s="40" t="s">
        <v>56</v>
      </c>
      <c r="Y3" s="41" t="s">
        <v>57</v>
      </c>
      <c r="Z3" s="40" t="s">
        <v>58</v>
      </c>
      <c r="AA3" s="42" t="s">
        <v>59</v>
      </c>
    </row>
    <row r="4" spans="1:27" ht="27" customHeight="1">
      <c r="A4" s="43"/>
      <c r="B4" s="44" t="s">
        <v>15</v>
      </c>
      <c r="C4" s="45">
        <v>3407</v>
      </c>
      <c r="D4" s="46">
        <v>4090</v>
      </c>
      <c r="E4" s="45">
        <v>4677</v>
      </c>
      <c r="F4" s="46">
        <v>5088</v>
      </c>
      <c r="G4" s="45">
        <v>4160</v>
      </c>
      <c r="H4" s="46">
        <v>4256</v>
      </c>
      <c r="I4" s="45">
        <v>5136</v>
      </c>
      <c r="J4" s="46">
        <v>6199</v>
      </c>
      <c r="K4" s="45">
        <v>6740</v>
      </c>
      <c r="L4" s="46">
        <v>6006</v>
      </c>
      <c r="M4" s="45">
        <v>6297</v>
      </c>
      <c r="N4" s="46">
        <v>6300</v>
      </c>
      <c r="O4" s="46">
        <v>7442</v>
      </c>
      <c r="P4" s="46">
        <v>5984</v>
      </c>
      <c r="Q4" s="45">
        <v>5382</v>
      </c>
      <c r="R4" s="46">
        <v>4539</v>
      </c>
      <c r="S4" s="45">
        <v>3533</v>
      </c>
      <c r="T4" s="46">
        <v>2325</v>
      </c>
      <c r="U4" s="45">
        <v>1229</v>
      </c>
      <c r="V4" s="46">
        <v>864</v>
      </c>
      <c r="W4" s="46">
        <v>93654</v>
      </c>
      <c r="X4" s="46">
        <v>12174</v>
      </c>
      <c r="Y4" s="46">
        <v>57624</v>
      </c>
      <c r="Z4" s="46">
        <v>22992</v>
      </c>
      <c r="AA4" s="46">
        <v>11626</v>
      </c>
    </row>
    <row r="5" spans="1:27" ht="27" customHeight="1">
      <c r="A5" s="47" t="s">
        <v>17</v>
      </c>
      <c r="B5" s="48" t="s">
        <v>18</v>
      </c>
      <c r="C5" s="49">
        <v>1756</v>
      </c>
      <c r="D5" s="50">
        <v>2058</v>
      </c>
      <c r="E5" s="49">
        <v>2386</v>
      </c>
      <c r="F5" s="50">
        <v>2589</v>
      </c>
      <c r="G5" s="49">
        <v>2352</v>
      </c>
      <c r="H5" s="50">
        <v>2186</v>
      </c>
      <c r="I5" s="49">
        <v>2670</v>
      </c>
      <c r="J5" s="50">
        <v>3178</v>
      </c>
      <c r="K5" s="49">
        <v>3432</v>
      </c>
      <c r="L5" s="50">
        <v>3002</v>
      </c>
      <c r="M5" s="49">
        <v>3143</v>
      </c>
      <c r="N5" s="50">
        <v>3127</v>
      </c>
      <c r="O5" s="50">
        <v>3671</v>
      </c>
      <c r="P5" s="50">
        <v>2839</v>
      </c>
      <c r="Q5" s="49">
        <v>2484</v>
      </c>
      <c r="R5" s="50">
        <v>1900</v>
      </c>
      <c r="S5" s="49">
        <v>1366</v>
      </c>
      <c r="T5" s="50">
        <v>744</v>
      </c>
      <c r="U5" s="49">
        <v>280</v>
      </c>
      <c r="V5" s="50">
        <v>480</v>
      </c>
      <c r="W5" s="50">
        <v>45643</v>
      </c>
      <c r="X5" s="50">
        <v>6200</v>
      </c>
      <c r="Y5" s="50">
        <v>29350</v>
      </c>
      <c r="Z5" s="50">
        <v>9613</v>
      </c>
      <c r="AA5" s="50">
        <v>4290</v>
      </c>
    </row>
    <row r="6" spans="1:27" ht="27" customHeight="1">
      <c r="A6" s="51"/>
      <c r="B6" s="52" t="s">
        <v>19</v>
      </c>
      <c r="C6" s="53">
        <v>1651</v>
      </c>
      <c r="D6" s="54">
        <v>2032</v>
      </c>
      <c r="E6" s="53">
        <v>2291</v>
      </c>
      <c r="F6" s="54">
        <v>2499</v>
      </c>
      <c r="G6" s="53">
        <v>1808</v>
      </c>
      <c r="H6" s="54">
        <v>2070</v>
      </c>
      <c r="I6" s="53">
        <v>2466</v>
      </c>
      <c r="J6" s="54">
        <v>3021</v>
      </c>
      <c r="K6" s="53">
        <v>3308</v>
      </c>
      <c r="L6" s="54">
        <v>3004</v>
      </c>
      <c r="M6" s="53">
        <v>3154</v>
      </c>
      <c r="N6" s="54">
        <v>3173</v>
      </c>
      <c r="O6" s="54">
        <v>3771</v>
      </c>
      <c r="P6" s="54">
        <v>3145</v>
      </c>
      <c r="Q6" s="53">
        <v>2898</v>
      </c>
      <c r="R6" s="54">
        <v>2639</v>
      </c>
      <c r="S6" s="53">
        <v>2167</v>
      </c>
      <c r="T6" s="54">
        <v>1581</v>
      </c>
      <c r="U6" s="53">
        <v>949</v>
      </c>
      <c r="V6" s="54">
        <v>384</v>
      </c>
      <c r="W6" s="54">
        <v>48011</v>
      </c>
      <c r="X6" s="54">
        <v>5974</v>
      </c>
      <c r="Y6" s="54">
        <v>28274</v>
      </c>
      <c r="Z6" s="54">
        <v>13379</v>
      </c>
      <c r="AA6" s="54">
        <v>7336</v>
      </c>
    </row>
    <row r="7" spans="1:27" ht="27" customHeight="1">
      <c r="A7" s="43"/>
      <c r="B7" s="44" t="s">
        <v>15</v>
      </c>
      <c r="C7" s="55">
        <v>3410</v>
      </c>
      <c r="D7" s="56">
        <v>3604</v>
      </c>
      <c r="E7" s="55">
        <v>3830</v>
      </c>
      <c r="F7" s="56">
        <v>4086</v>
      </c>
      <c r="G7" s="55">
        <v>2715</v>
      </c>
      <c r="H7" s="56">
        <v>3655</v>
      </c>
      <c r="I7" s="55">
        <v>4593</v>
      </c>
      <c r="J7" s="56">
        <v>5329</v>
      </c>
      <c r="K7" s="55">
        <v>5488</v>
      </c>
      <c r="L7" s="56">
        <v>4955</v>
      </c>
      <c r="M7" s="55">
        <v>4667</v>
      </c>
      <c r="N7" s="56">
        <v>4749</v>
      </c>
      <c r="O7" s="46">
        <v>5971</v>
      </c>
      <c r="P7" s="56">
        <v>4822</v>
      </c>
      <c r="Q7" s="55">
        <v>4567</v>
      </c>
      <c r="R7" s="56">
        <v>3785</v>
      </c>
      <c r="S7" s="55">
        <v>2870</v>
      </c>
      <c r="T7" s="56">
        <v>1783</v>
      </c>
      <c r="U7" s="55">
        <v>920</v>
      </c>
      <c r="V7" s="56">
        <v>153</v>
      </c>
      <c r="W7" s="56">
        <v>75952</v>
      </c>
      <c r="X7" s="56">
        <v>10844</v>
      </c>
      <c r="Y7" s="56">
        <v>46208</v>
      </c>
      <c r="Z7" s="56">
        <v>18747</v>
      </c>
      <c r="AA7" s="56">
        <v>9358</v>
      </c>
    </row>
    <row r="8" spans="1:27" ht="27" customHeight="1">
      <c r="A8" s="47" t="s">
        <v>20</v>
      </c>
      <c r="B8" s="48" t="s">
        <v>18</v>
      </c>
      <c r="C8" s="49">
        <v>1756</v>
      </c>
      <c r="D8" s="50">
        <v>1860</v>
      </c>
      <c r="E8" s="49">
        <v>1969</v>
      </c>
      <c r="F8" s="50">
        <v>2105</v>
      </c>
      <c r="G8" s="49">
        <v>1384</v>
      </c>
      <c r="H8" s="50">
        <v>1821</v>
      </c>
      <c r="I8" s="49">
        <v>2279</v>
      </c>
      <c r="J8" s="50">
        <v>2700</v>
      </c>
      <c r="K8" s="49">
        <v>2813</v>
      </c>
      <c r="L8" s="50">
        <v>2517</v>
      </c>
      <c r="M8" s="49">
        <v>2367</v>
      </c>
      <c r="N8" s="50">
        <v>2375</v>
      </c>
      <c r="O8" s="50">
        <v>2979</v>
      </c>
      <c r="P8" s="50">
        <v>2361</v>
      </c>
      <c r="Q8" s="49">
        <v>2131</v>
      </c>
      <c r="R8" s="50">
        <v>1556</v>
      </c>
      <c r="S8" s="49">
        <v>1099</v>
      </c>
      <c r="T8" s="50">
        <v>586</v>
      </c>
      <c r="U8" s="49">
        <v>208</v>
      </c>
      <c r="V8" s="50">
        <v>113</v>
      </c>
      <c r="W8" s="50">
        <v>36979</v>
      </c>
      <c r="X8" s="50">
        <v>5585</v>
      </c>
      <c r="Y8" s="50">
        <v>23340</v>
      </c>
      <c r="Z8" s="50">
        <v>7941</v>
      </c>
      <c r="AA8" s="50">
        <v>3449</v>
      </c>
    </row>
    <row r="9" spans="1:27" ht="27" customHeight="1">
      <c r="A9" s="57"/>
      <c r="B9" s="52" t="s">
        <v>19</v>
      </c>
      <c r="C9" s="58">
        <v>1654</v>
      </c>
      <c r="D9" s="59">
        <v>1744</v>
      </c>
      <c r="E9" s="58">
        <v>1861</v>
      </c>
      <c r="F9" s="59">
        <v>1981</v>
      </c>
      <c r="G9" s="58">
        <v>1331</v>
      </c>
      <c r="H9" s="59">
        <v>1834</v>
      </c>
      <c r="I9" s="58">
        <v>2314</v>
      </c>
      <c r="J9" s="59">
        <v>2629</v>
      </c>
      <c r="K9" s="58">
        <v>2675</v>
      </c>
      <c r="L9" s="59">
        <v>2438</v>
      </c>
      <c r="M9" s="58">
        <v>2300</v>
      </c>
      <c r="N9" s="59">
        <v>2374</v>
      </c>
      <c r="O9" s="54">
        <v>2992</v>
      </c>
      <c r="P9" s="59">
        <v>2461</v>
      </c>
      <c r="Q9" s="58">
        <v>2436</v>
      </c>
      <c r="R9" s="59">
        <v>2229</v>
      </c>
      <c r="S9" s="58">
        <v>1771</v>
      </c>
      <c r="T9" s="59">
        <v>1197</v>
      </c>
      <c r="U9" s="58">
        <v>712</v>
      </c>
      <c r="V9" s="59">
        <v>40</v>
      </c>
      <c r="W9" s="54">
        <v>38973</v>
      </c>
      <c r="X9" s="54">
        <v>5259</v>
      </c>
      <c r="Y9" s="54">
        <v>22868</v>
      </c>
      <c r="Z9" s="59">
        <v>10806</v>
      </c>
      <c r="AA9" s="59">
        <v>5909</v>
      </c>
    </row>
    <row r="10" spans="1:27" ht="27" customHeight="1">
      <c r="A10" s="43"/>
      <c r="B10" s="44" t="s">
        <v>15</v>
      </c>
      <c r="C10" s="45">
        <v>1713</v>
      </c>
      <c r="D10" s="46">
        <v>2018</v>
      </c>
      <c r="E10" s="45">
        <v>2476</v>
      </c>
      <c r="F10" s="46">
        <v>2618</v>
      </c>
      <c r="G10" s="45">
        <v>1717</v>
      </c>
      <c r="H10" s="46">
        <v>1942</v>
      </c>
      <c r="I10" s="45">
        <v>2390</v>
      </c>
      <c r="J10" s="46">
        <v>3043</v>
      </c>
      <c r="K10" s="45">
        <v>3232</v>
      </c>
      <c r="L10" s="46">
        <v>2940</v>
      </c>
      <c r="M10" s="45">
        <v>3065</v>
      </c>
      <c r="N10" s="46">
        <v>3266</v>
      </c>
      <c r="O10" s="46">
        <v>4181</v>
      </c>
      <c r="P10" s="46">
        <v>3459</v>
      </c>
      <c r="Q10" s="45">
        <v>3377</v>
      </c>
      <c r="R10" s="46">
        <v>2736</v>
      </c>
      <c r="S10" s="45">
        <v>2140</v>
      </c>
      <c r="T10" s="46">
        <v>1373</v>
      </c>
      <c r="U10" s="45">
        <v>786</v>
      </c>
      <c r="V10" s="46">
        <v>36</v>
      </c>
      <c r="W10" s="56">
        <v>48508</v>
      </c>
      <c r="X10" s="56">
        <v>6207</v>
      </c>
      <c r="Y10" s="56">
        <v>28394</v>
      </c>
      <c r="Z10" s="46">
        <v>13871</v>
      </c>
      <c r="AA10" s="46">
        <v>7035</v>
      </c>
    </row>
    <row r="11" spans="1:27" ht="27" customHeight="1">
      <c r="A11" s="47" t="s">
        <v>60</v>
      </c>
      <c r="B11" s="48" t="s">
        <v>18</v>
      </c>
      <c r="C11" s="49">
        <v>897</v>
      </c>
      <c r="D11" s="50">
        <v>1056</v>
      </c>
      <c r="E11" s="49">
        <v>1282</v>
      </c>
      <c r="F11" s="50">
        <v>1331</v>
      </c>
      <c r="G11" s="49">
        <v>898</v>
      </c>
      <c r="H11" s="50">
        <v>1033</v>
      </c>
      <c r="I11" s="49">
        <v>1196</v>
      </c>
      <c r="J11" s="50">
        <v>1613</v>
      </c>
      <c r="K11" s="49">
        <v>1651</v>
      </c>
      <c r="L11" s="50">
        <v>1487</v>
      </c>
      <c r="M11" s="49">
        <v>1536</v>
      </c>
      <c r="N11" s="50">
        <v>1665</v>
      </c>
      <c r="O11" s="50">
        <v>2061</v>
      </c>
      <c r="P11" s="50">
        <v>1711</v>
      </c>
      <c r="Q11" s="49">
        <v>1599</v>
      </c>
      <c r="R11" s="50">
        <v>1196</v>
      </c>
      <c r="S11" s="49">
        <v>899</v>
      </c>
      <c r="T11" s="50">
        <v>427</v>
      </c>
      <c r="U11" s="49">
        <v>183</v>
      </c>
      <c r="V11" s="50">
        <v>23</v>
      </c>
      <c r="W11" s="50">
        <v>23744</v>
      </c>
      <c r="X11" s="50">
        <v>3235</v>
      </c>
      <c r="Y11" s="50">
        <v>14471</v>
      </c>
      <c r="Z11" s="50">
        <v>6015</v>
      </c>
      <c r="AA11" s="50">
        <v>2705</v>
      </c>
    </row>
    <row r="12" spans="1:27" ht="27" customHeight="1">
      <c r="A12" s="51"/>
      <c r="B12" s="52" t="s">
        <v>19</v>
      </c>
      <c r="C12" s="53">
        <v>816</v>
      </c>
      <c r="D12" s="54">
        <v>962</v>
      </c>
      <c r="E12" s="53">
        <v>1194</v>
      </c>
      <c r="F12" s="54">
        <v>1287</v>
      </c>
      <c r="G12" s="53">
        <v>819</v>
      </c>
      <c r="H12" s="54">
        <v>909</v>
      </c>
      <c r="I12" s="53">
        <v>1194</v>
      </c>
      <c r="J12" s="54">
        <v>1430</v>
      </c>
      <c r="K12" s="53">
        <v>1581</v>
      </c>
      <c r="L12" s="54">
        <v>1453</v>
      </c>
      <c r="M12" s="53">
        <v>1529</v>
      </c>
      <c r="N12" s="54">
        <v>1601</v>
      </c>
      <c r="O12" s="54">
        <v>2120</v>
      </c>
      <c r="P12" s="54">
        <v>1748</v>
      </c>
      <c r="Q12" s="53">
        <v>1778</v>
      </c>
      <c r="R12" s="54">
        <v>1540</v>
      </c>
      <c r="S12" s="53">
        <v>1241</v>
      </c>
      <c r="T12" s="54">
        <v>946</v>
      </c>
      <c r="U12" s="53">
        <v>603</v>
      </c>
      <c r="V12" s="54">
        <v>13</v>
      </c>
      <c r="W12" s="54">
        <v>24764</v>
      </c>
      <c r="X12" s="54">
        <v>2972</v>
      </c>
      <c r="Y12" s="54">
        <v>13923</v>
      </c>
      <c r="Z12" s="54">
        <v>7856</v>
      </c>
      <c r="AA12" s="54">
        <v>4330</v>
      </c>
    </row>
    <row r="13" spans="1:27" ht="27" customHeight="1">
      <c r="A13" s="43"/>
      <c r="B13" s="44" t="s">
        <v>15</v>
      </c>
      <c r="C13" s="55">
        <v>1205</v>
      </c>
      <c r="D13" s="56">
        <v>1396</v>
      </c>
      <c r="E13" s="55">
        <v>1601</v>
      </c>
      <c r="F13" s="56">
        <v>1632</v>
      </c>
      <c r="G13" s="55">
        <v>1206</v>
      </c>
      <c r="H13" s="56">
        <v>1498</v>
      </c>
      <c r="I13" s="55">
        <v>1630</v>
      </c>
      <c r="J13" s="56">
        <v>2035</v>
      </c>
      <c r="K13" s="55">
        <v>2014</v>
      </c>
      <c r="L13" s="56">
        <v>1862</v>
      </c>
      <c r="M13" s="55">
        <v>2106</v>
      </c>
      <c r="N13" s="56">
        <v>2474</v>
      </c>
      <c r="O13" s="56">
        <v>3230</v>
      </c>
      <c r="P13" s="56">
        <v>2465</v>
      </c>
      <c r="Q13" s="55">
        <v>2145</v>
      </c>
      <c r="R13" s="56">
        <v>1820</v>
      </c>
      <c r="S13" s="55">
        <v>1588</v>
      </c>
      <c r="T13" s="56">
        <v>1082</v>
      </c>
      <c r="U13" s="55">
        <v>542</v>
      </c>
      <c r="V13" s="56">
        <v>76</v>
      </c>
      <c r="W13" s="56">
        <v>33607</v>
      </c>
      <c r="X13" s="56">
        <v>4202</v>
      </c>
      <c r="Y13" s="56">
        <v>19687</v>
      </c>
      <c r="Z13" s="56">
        <v>9642</v>
      </c>
      <c r="AA13" s="56">
        <v>5032</v>
      </c>
    </row>
    <row r="14" spans="1:27" ht="27" customHeight="1">
      <c r="A14" s="47" t="s">
        <v>61</v>
      </c>
      <c r="B14" s="48" t="s">
        <v>18</v>
      </c>
      <c r="C14" s="49">
        <v>629</v>
      </c>
      <c r="D14" s="50">
        <v>719</v>
      </c>
      <c r="E14" s="49">
        <v>813</v>
      </c>
      <c r="F14" s="50">
        <v>840</v>
      </c>
      <c r="G14" s="49">
        <v>589</v>
      </c>
      <c r="H14" s="50">
        <v>783</v>
      </c>
      <c r="I14" s="49">
        <v>823</v>
      </c>
      <c r="J14" s="50">
        <v>1054</v>
      </c>
      <c r="K14" s="49">
        <v>1029</v>
      </c>
      <c r="L14" s="50">
        <v>896</v>
      </c>
      <c r="M14" s="49">
        <v>1009</v>
      </c>
      <c r="N14" s="50">
        <v>1190</v>
      </c>
      <c r="O14" s="50">
        <v>1593</v>
      </c>
      <c r="P14" s="50">
        <v>1210</v>
      </c>
      <c r="Q14" s="49">
        <v>985</v>
      </c>
      <c r="R14" s="50">
        <v>739</v>
      </c>
      <c r="S14" s="49">
        <v>555</v>
      </c>
      <c r="T14" s="50">
        <v>348</v>
      </c>
      <c r="U14" s="49">
        <v>116</v>
      </c>
      <c r="V14" s="50">
        <v>48</v>
      </c>
      <c r="W14" s="50">
        <v>15968</v>
      </c>
      <c r="X14" s="50">
        <v>2161</v>
      </c>
      <c r="Y14" s="50">
        <v>9806</v>
      </c>
      <c r="Z14" s="50">
        <v>3953</v>
      </c>
      <c r="AA14" s="50">
        <v>1758</v>
      </c>
    </row>
    <row r="15" spans="1:27" ht="27" customHeight="1">
      <c r="A15" s="57"/>
      <c r="B15" s="52" t="s">
        <v>19</v>
      </c>
      <c r="C15" s="58">
        <v>576</v>
      </c>
      <c r="D15" s="59">
        <v>677</v>
      </c>
      <c r="E15" s="58">
        <v>788</v>
      </c>
      <c r="F15" s="59">
        <v>792</v>
      </c>
      <c r="G15" s="58">
        <v>617</v>
      </c>
      <c r="H15" s="59">
        <v>715</v>
      </c>
      <c r="I15" s="58">
        <v>807</v>
      </c>
      <c r="J15" s="59">
        <v>981</v>
      </c>
      <c r="K15" s="58">
        <v>985</v>
      </c>
      <c r="L15" s="59">
        <v>966</v>
      </c>
      <c r="M15" s="58">
        <v>1097</v>
      </c>
      <c r="N15" s="59">
        <v>1284</v>
      </c>
      <c r="O15" s="59">
        <v>1637</v>
      </c>
      <c r="P15" s="59">
        <v>1255</v>
      </c>
      <c r="Q15" s="58">
        <v>1160</v>
      </c>
      <c r="R15" s="59">
        <v>1081</v>
      </c>
      <c r="S15" s="58">
        <v>1033</v>
      </c>
      <c r="T15" s="59">
        <v>734</v>
      </c>
      <c r="U15" s="58">
        <v>426</v>
      </c>
      <c r="V15" s="59">
        <v>28</v>
      </c>
      <c r="W15" s="54">
        <v>17639</v>
      </c>
      <c r="X15" s="54">
        <v>2041</v>
      </c>
      <c r="Y15" s="54">
        <v>9881</v>
      </c>
      <c r="Z15" s="59">
        <v>5689</v>
      </c>
      <c r="AA15" s="59">
        <v>3274</v>
      </c>
    </row>
    <row r="16" spans="1:27" ht="27" customHeight="1">
      <c r="A16" s="43"/>
      <c r="B16" s="44" t="s">
        <v>15</v>
      </c>
      <c r="C16" s="45">
        <v>971</v>
      </c>
      <c r="D16" s="46">
        <v>974</v>
      </c>
      <c r="E16" s="45">
        <v>1103</v>
      </c>
      <c r="F16" s="46">
        <v>1246</v>
      </c>
      <c r="G16" s="45">
        <v>963</v>
      </c>
      <c r="H16" s="46">
        <v>1248</v>
      </c>
      <c r="I16" s="45">
        <v>1414</v>
      </c>
      <c r="J16" s="46">
        <v>1636</v>
      </c>
      <c r="K16" s="45">
        <v>1711</v>
      </c>
      <c r="L16" s="46">
        <v>1672</v>
      </c>
      <c r="M16" s="45">
        <v>1718</v>
      </c>
      <c r="N16" s="46">
        <v>1775</v>
      </c>
      <c r="O16" s="46">
        <v>2229</v>
      </c>
      <c r="P16" s="46">
        <v>1756</v>
      </c>
      <c r="Q16" s="45">
        <v>1619</v>
      </c>
      <c r="R16" s="46">
        <v>1396</v>
      </c>
      <c r="S16" s="45">
        <v>1139</v>
      </c>
      <c r="T16" s="46">
        <v>730</v>
      </c>
      <c r="U16" s="45">
        <v>318</v>
      </c>
      <c r="V16" s="46">
        <v>63</v>
      </c>
      <c r="W16" s="56">
        <v>25681</v>
      </c>
      <c r="X16" s="56">
        <v>3048</v>
      </c>
      <c r="Y16" s="56">
        <v>15612</v>
      </c>
      <c r="Z16" s="46">
        <v>6958</v>
      </c>
      <c r="AA16" s="46">
        <v>3583</v>
      </c>
    </row>
    <row r="17" spans="1:27" ht="27" customHeight="1">
      <c r="A17" s="57" t="s">
        <v>62</v>
      </c>
      <c r="B17" s="48" t="s">
        <v>18</v>
      </c>
      <c r="C17" s="49">
        <v>528</v>
      </c>
      <c r="D17" s="50">
        <v>494</v>
      </c>
      <c r="E17" s="49">
        <v>572</v>
      </c>
      <c r="F17" s="50">
        <v>608</v>
      </c>
      <c r="G17" s="49">
        <v>495</v>
      </c>
      <c r="H17" s="50">
        <v>640</v>
      </c>
      <c r="I17" s="49">
        <v>688</v>
      </c>
      <c r="J17" s="50">
        <v>870</v>
      </c>
      <c r="K17" s="49">
        <v>885</v>
      </c>
      <c r="L17" s="50">
        <v>890</v>
      </c>
      <c r="M17" s="49">
        <v>891</v>
      </c>
      <c r="N17" s="50">
        <v>890</v>
      </c>
      <c r="O17" s="50">
        <v>1082</v>
      </c>
      <c r="P17" s="50">
        <v>838</v>
      </c>
      <c r="Q17" s="49">
        <v>756</v>
      </c>
      <c r="R17" s="50">
        <v>554</v>
      </c>
      <c r="S17" s="49">
        <v>401</v>
      </c>
      <c r="T17" s="50">
        <v>224</v>
      </c>
      <c r="U17" s="49">
        <v>79</v>
      </c>
      <c r="V17" s="50">
        <v>38</v>
      </c>
      <c r="W17" s="50">
        <v>12423</v>
      </c>
      <c r="X17" s="50">
        <v>1594</v>
      </c>
      <c r="Y17" s="50">
        <v>7939</v>
      </c>
      <c r="Z17" s="50">
        <v>2852</v>
      </c>
      <c r="AA17" s="50">
        <v>1258</v>
      </c>
    </row>
    <row r="18" spans="1:27" ht="27" customHeight="1">
      <c r="A18" s="60"/>
      <c r="B18" s="52" t="s">
        <v>19</v>
      </c>
      <c r="C18" s="53">
        <v>443</v>
      </c>
      <c r="D18" s="54">
        <v>480</v>
      </c>
      <c r="E18" s="53">
        <v>531</v>
      </c>
      <c r="F18" s="54">
        <v>638</v>
      </c>
      <c r="G18" s="53">
        <v>468</v>
      </c>
      <c r="H18" s="54">
        <v>608</v>
      </c>
      <c r="I18" s="53">
        <v>726</v>
      </c>
      <c r="J18" s="54">
        <v>766</v>
      </c>
      <c r="K18" s="53">
        <v>826</v>
      </c>
      <c r="L18" s="54">
        <v>782</v>
      </c>
      <c r="M18" s="53">
        <v>827</v>
      </c>
      <c r="N18" s="54">
        <v>885</v>
      </c>
      <c r="O18" s="54">
        <v>1147</v>
      </c>
      <c r="P18" s="54">
        <v>918</v>
      </c>
      <c r="Q18" s="53">
        <v>863</v>
      </c>
      <c r="R18" s="54">
        <v>842</v>
      </c>
      <c r="S18" s="53">
        <v>738</v>
      </c>
      <c r="T18" s="54">
        <v>506</v>
      </c>
      <c r="U18" s="53">
        <v>239</v>
      </c>
      <c r="V18" s="54">
        <v>25</v>
      </c>
      <c r="W18" s="54">
        <v>13258</v>
      </c>
      <c r="X18" s="54">
        <v>1454</v>
      </c>
      <c r="Y18" s="59">
        <v>7673</v>
      </c>
      <c r="Z18" s="54">
        <v>4106</v>
      </c>
      <c r="AA18" s="54">
        <v>2325</v>
      </c>
    </row>
    <row r="19" spans="1:27" ht="27" customHeight="1">
      <c r="A19" s="43"/>
      <c r="B19" s="44" t="s">
        <v>15</v>
      </c>
      <c r="C19" s="55">
        <v>349</v>
      </c>
      <c r="D19" s="56">
        <v>451</v>
      </c>
      <c r="E19" s="55">
        <v>603</v>
      </c>
      <c r="F19" s="56">
        <v>706</v>
      </c>
      <c r="G19" s="55">
        <v>465</v>
      </c>
      <c r="H19" s="56">
        <v>483</v>
      </c>
      <c r="I19" s="55">
        <v>562</v>
      </c>
      <c r="J19" s="56">
        <v>702</v>
      </c>
      <c r="K19" s="55">
        <v>729</v>
      </c>
      <c r="L19" s="56">
        <v>842</v>
      </c>
      <c r="M19" s="55">
        <v>944</v>
      </c>
      <c r="N19" s="56">
        <v>1057</v>
      </c>
      <c r="O19" s="56">
        <v>1319</v>
      </c>
      <c r="P19" s="56">
        <v>1005</v>
      </c>
      <c r="Q19" s="55">
        <v>1024</v>
      </c>
      <c r="R19" s="56">
        <v>939</v>
      </c>
      <c r="S19" s="55">
        <v>865</v>
      </c>
      <c r="T19" s="56">
        <v>526</v>
      </c>
      <c r="U19" s="55">
        <v>281</v>
      </c>
      <c r="V19" s="56">
        <v>29</v>
      </c>
      <c r="W19" s="56">
        <v>13881</v>
      </c>
      <c r="X19" s="56">
        <v>1403</v>
      </c>
      <c r="Y19" s="46">
        <v>7809</v>
      </c>
      <c r="Z19" s="56">
        <v>4640</v>
      </c>
      <c r="AA19" s="56">
        <v>2611</v>
      </c>
    </row>
    <row r="20" spans="1:27" ht="27" customHeight="1">
      <c r="A20" s="47" t="s">
        <v>63</v>
      </c>
      <c r="B20" s="48" t="s">
        <v>18</v>
      </c>
      <c r="C20" s="49">
        <v>161</v>
      </c>
      <c r="D20" s="50">
        <v>228</v>
      </c>
      <c r="E20" s="49">
        <v>294</v>
      </c>
      <c r="F20" s="50">
        <v>355</v>
      </c>
      <c r="G20" s="49">
        <v>232</v>
      </c>
      <c r="H20" s="50">
        <v>241</v>
      </c>
      <c r="I20" s="49">
        <v>286</v>
      </c>
      <c r="J20" s="50">
        <v>378</v>
      </c>
      <c r="K20" s="49">
        <v>362</v>
      </c>
      <c r="L20" s="50">
        <v>408</v>
      </c>
      <c r="M20" s="49">
        <v>458</v>
      </c>
      <c r="N20" s="50">
        <v>530</v>
      </c>
      <c r="O20" s="50">
        <v>683</v>
      </c>
      <c r="P20" s="50">
        <v>501</v>
      </c>
      <c r="Q20" s="49">
        <v>484</v>
      </c>
      <c r="R20" s="50">
        <v>374</v>
      </c>
      <c r="S20" s="49">
        <v>309</v>
      </c>
      <c r="T20" s="50">
        <v>167</v>
      </c>
      <c r="U20" s="49">
        <v>60</v>
      </c>
      <c r="V20" s="50">
        <v>16</v>
      </c>
      <c r="W20" s="50">
        <v>6527</v>
      </c>
      <c r="X20" s="50">
        <v>683</v>
      </c>
      <c r="Y20" s="50">
        <v>3933</v>
      </c>
      <c r="Z20" s="50">
        <v>1895</v>
      </c>
      <c r="AA20" s="50">
        <v>910</v>
      </c>
    </row>
    <row r="21" spans="1:27" ht="27" customHeight="1">
      <c r="A21" s="57"/>
      <c r="B21" s="52" t="s">
        <v>19</v>
      </c>
      <c r="C21" s="58">
        <v>188</v>
      </c>
      <c r="D21" s="59">
        <v>223</v>
      </c>
      <c r="E21" s="58">
        <v>309</v>
      </c>
      <c r="F21" s="59">
        <v>351</v>
      </c>
      <c r="G21" s="58">
        <v>233</v>
      </c>
      <c r="H21" s="59">
        <v>242</v>
      </c>
      <c r="I21" s="58">
        <v>276</v>
      </c>
      <c r="J21" s="59">
        <v>324</v>
      </c>
      <c r="K21" s="58">
        <v>367</v>
      </c>
      <c r="L21" s="59">
        <v>434</v>
      </c>
      <c r="M21" s="58">
        <v>486</v>
      </c>
      <c r="N21" s="59">
        <v>527</v>
      </c>
      <c r="O21" s="59">
        <v>636</v>
      </c>
      <c r="P21" s="59">
        <v>504</v>
      </c>
      <c r="Q21" s="58">
        <v>540</v>
      </c>
      <c r="R21" s="59">
        <v>565</v>
      </c>
      <c r="S21" s="58">
        <v>556</v>
      </c>
      <c r="T21" s="59">
        <v>359</v>
      </c>
      <c r="U21" s="58">
        <v>221</v>
      </c>
      <c r="V21" s="59">
        <v>13</v>
      </c>
      <c r="W21" s="54">
        <v>7354</v>
      </c>
      <c r="X21" s="54">
        <v>720</v>
      </c>
      <c r="Y21" s="54">
        <v>3876</v>
      </c>
      <c r="Z21" s="59">
        <v>2745</v>
      </c>
      <c r="AA21" s="59">
        <v>1701</v>
      </c>
    </row>
    <row r="22" spans="1:27" ht="27" customHeight="1">
      <c r="A22" s="61"/>
      <c r="B22" s="44" t="s">
        <v>15</v>
      </c>
      <c r="C22" s="45">
        <v>168</v>
      </c>
      <c r="D22" s="46">
        <v>188</v>
      </c>
      <c r="E22" s="45">
        <v>215</v>
      </c>
      <c r="F22" s="46">
        <v>279</v>
      </c>
      <c r="G22" s="45">
        <v>187</v>
      </c>
      <c r="H22" s="46">
        <v>203</v>
      </c>
      <c r="I22" s="45">
        <v>243</v>
      </c>
      <c r="J22" s="46">
        <v>311</v>
      </c>
      <c r="K22" s="45">
        <v>272</v>
      </c>
      <c r="L22" s="46">
        <v>290</v>
      </c>
      <c r="M22" s="45">
        <v>433</v>
      </c>
      <c r="N22" s="46">
        <v>466</v>
      </c>
      <c r="O22" s="46">
        <v>663</v>
      </c>
      <c r="P22" s="46">
        <v>419</v>
      </c>
      <c r="Q22" s="45">
        <v>348</v>
      </c>
      <c r="R22" s="46">
        <v>384</v>
      </c>
      <c r="S22" s="45">
        <v>329</v>
      </c>
      <c r="T22" s="46">
        <v>258</v>
      </c>
      <c r="U22" s="45">
        <v>140</v>
      </c>
      <c r="V22" s="46">
        <v>0</v>
      </c>
      <c r="W22" s="56">
        <v>5796</v>
      </c>
      <c r="X22" s="56">
        <v>571</v>
      </c>
      <c r="Y22" s="56">
        <v>3347</v>
      </c>
      <c r="Z22" s="46">
        <v>1878</v>
      </c>
      <c r="AA22" s="46">
        <v>1111</v>
      </c>
    </row>
    <row r="23" spans="1:27" ht="27" customHeight="1">
      <c r="A23" s="47" t="s">
        <v>64</v>
      </c>
      <c r="B23" s="48" t="s">
        <v>18</v>
      </c>
      <c r="C23" s="49">
        <v>89</v>
      </c>
      <c r="D23" s="50">
        <v>95</v>
      </c>
      <c r="E23" s="49">
        <v>116</v>
      </c>
      <c r="F23" s="50">
        <v>141</v>
      </c>
      <c r="G23" s="49">
        <v>83</v>
      </c>
      <c r="H23" s="50">
        <v>121</v>
      </c>
      <c r="I23" s="49">
        <v>126</v>
      </c>
      <c r="J23" s="50">
        <v>171</v>
      </c>
      <c r="K23" s="49">
        <v>149</v>
      </c>
      <c r="L23" s="50">
        <v>139</v>
      </c>
      <c r="M23" s="49">
        <v>211</v>
      </c>
      <c r="N23" s="50">
        <v>253</v>
      </c>
      <c r="O23" s="50">
        <v>357</v>
      </c>
      <c r="P23" s="50">
        <v>220</v>
      </c>
      <c r="Q23" s="49">
        <v>162</v>
      </c>
      <c r="R23" s="50">
        <v>149</v>
      </c>
      <c r="S23" s="49">
        <v>138</v>
      </c>
      <c r="T23" s="50">
        <v>81</v>
      </c>
      <c r="U23" s="49">
        <v>37</v>
      </c>
      <c r="V23" s="50">
        <v>0</v>
      </c>
      <c r="W23" s="50">
        <v>2838</v>
      </c>
      <c r="X23" s="50">
        <v>300</v>
      </c>
      <c r="Y23" s="50">
        <v>1751</v>
      </c>
      <c r="Z23" s="50">
        <v>787</v>
      </c>
      <c r="AA23" s="50">
        <v>405</v>
      </c>
    </row>
    <row r="24" spans="1:27" ht="27" customHeight="1">
      <c r="A24" s="60"/>
      <c r="B24" s="52" t="s">
        <v>19</v>
      </c>
      <c r="C24" s="53">
        <v>79</v>
      </c>
      <c r="D24" s="54">
        <v>93</v>
      </c>
      <c r="E24" s="53">
        <v>99</v>
      </c>
      <c r="F24" s="54">
        <v>138</v>
      </c>
      <c r="G24" s="53">
        <v>104</v>
      </c>
      <c r="H24" s="54">
        <v>82</v>
      </c>
      <c r="I24" s="53">
        <v>117</v>
      </c>
      <c r="J24" s="54">
        <v>140</v>
      </c>
      <c r="K24" s="53">
        <v>123</v>
      </c>
      <c r="L24" s="54">
        <v>151</v>
      </c>
      <c r="M24" s="53">
        <v>222</v>
      </c>
      <c r="N24" s="54">
        <v>213</v>
      </c>
      <c r="O24" s="54">
        <v>306</v>
      </c>
      <c r="P24" s="54">
        <v>199</v>
      </c>
      <c r="Q24" s="53">
        <v>186</v>
      </c>
      <c r="R24" s="54">
        <v>235</v>
      </c>
      <c r="S24" s="53">
        <v>191</v>
      </c>
      <c r="T24" s="54">
        <v>177</v>
      </c>
      <c r="U24" s="53">
        <v>103</v>
      </c>
      <c r="V24" s="54">
        <v>0</v>
      </c>
      <c r="W24" s="54">
        <v>2958</v>
      </c>
      <c r="X24" s="54">
        <v>271</v>
      </c>
      <c r="Y24" s="59">
        <v>1596</v>
      </c>
      <c r="Z24" s="54">
        <v>1091</v>
      </c>
      <c r="AA24" s="54">
        <v>706</v>
      </c>
    </row>
    <row r="25" spans="1:27" ht="27" customHeight="1">
      <c r="A25" s="43"/>
      <c r="B25" s="44" t="s">
        <v>15</v>
      </c>
      <c r="C25" s="55">
        <v>179</v>
      </c>
      <c r="D25" s="56">
        <v>235</v>
      </c>
      <c r="E25" s="55">
        <v>296</v>
      </c>
      <c r="F25" s="56">
        <v>350</v>
      </c>
      <c r="G25" s="55">
        <v>214</v>
      </c>
      <c r="H25" s="56">
        <v>211</v>
      </c>
      <c r="I25" s="55">
        <v>282</v>
      </c>
      <c r="J25" s="56">
        <v>347</v>
      </c>
      <c r="K25" s="55">
        <v>340</v>
      </c>
      <c r="L25" s="56">
        <v>420</v>
      </c>
      <c r="M25" s="55">
        <v>511</v>
      </c>
      <c r="N25" s="56">
        <v>567</v>
      </c>
      <c r="O25" s="56">
        <v>675</v>
      </c>
      <c r="P25" s="56">
        <v>539</v>
      </c>
      <c r="Q25" s="55">
        <v>414</v>
      </c>
      <c r="R25" s="56">
        <v>454</v>
      </c>
      <c r="S25" s="55">
        <v>364</v>
      </c>
      <c r="T25" s="56">
        <v>246</v>
      </c>
      <c r="U25" s="55">
        <v>130</v>
      </c>
      <c r="V25" s="56">
        <v>0</v>
      </c>
      <c r="W25" s="56">
        <v>6774</v>
      </c>
      <c r="X25" s="56">
        <v>710</v>
      </c>
      <c r="Y25" s="46">
        <v>3917</v>
      </c>
      <c r="Z25" s="56">
        <v>2147</v>
      </c>
      <c r="AA25" s="56">
        <v>1194</v>
      </c>
    </row>
    <row r="26" spans="1:27" ht="27" customHeight="1">
      <c r="A26" s="47" t="s">
        <v>65</v>
      </c>
      <c r="B26" s="48" t="s">
        <v>18</v>
      </c>
      <c r="C26" s="49">
        <v>99</v>
      </c>
      <c r="D26" s="50">
        <v>120</v>
      </c>
      <c r="E26" s="49">
        <v>171</v>
      </c>
      <c r="F26" s="50">
        <v>193</v>
      </c>
      <c r="G26" s="49">
        <v>106</v>
      </c>
      <c r="H26" s="50">
        <v>103</v>
      </c>
      <c r="I26" s="49">
        <v>161</v>
      </c>
      <c r="J26" s="50">
        <v>182</v>
      </c>
      <c r="K26" s="49">
        <v>175</v>
      </c>
      <c r="L26" s="50">
        <v>213</v>
      </c>
      <c r="M26" s="49">
        <v>260</v>
      </c>
      <c r="N26" s="50">
        <v>290</v>
      </c>
      <c r="O26" s="50">
        <v>330</v>
      </c>
      <c r="P26" s="50">
        <v>271</v>
      </c>
      <c r="Q26" s="49">
        <v>186</v>
      </c>
      <c r="R26" s="50">
        <v>191</v>
      </c>
      <c r="S26" s="49">
        <v>134</v>
      </c>
      <c r="T26" s="50">
        <v>88</v>
      </c>
      <c r="U26" s="49">
        <v>21</v>
      </c>
      <c r="V26" s="56">
        <v>0</v>
      </c>
      <c r="W26" s="50">
        <v>3294</v>
      </c>
      <c r="X26" s="50">
        <v>390</v>
      </c>
      <c r="Y26" s="50">
        <v>2013</v>
      </c>
      <c r="Z26" s="50">
        <v>891</v>
      </c>
      <c r="AA26" s="50">
        <v>434</v>
      </c>
    </row>
    <row r="27" spans="1:27" ht="27" customHeight="1">
      <c r="A27" s="57"/>
      <c r="B27" s="52" t="s">
        <v>19</v>
      </c>
      <c r="C27" s="58">
        <v>80</v>
      </c>
      <c r="D27" s="59">
        <v>115</v>
      </c>
      <c r="E27" s="58">
        <v>125</v>
      </c>
      <c r="F27" s="59">
        <v>157</v>
      </c>
      <c r="G27" s="58">
        <v>108</v>
      </c>
      <c r="H27" s="59">
        <v>108</v>
      </c>
      <c r="I27" s="58">
        <v>121</v>
      </c>
      <c r="J27" s="59">
        <v>165</v>
      </c>
      <c r="K27" s="58">
        <v>165</v>
      </c>
      <c r="L27" s="59">
        <v>207</v>
      </c>
      <c r="M27" s="58">
        <v>251</v>
      </c>
      <c r="N27" s="59">
        <v>277</v>
      </c>
      <c r="O27" s="59">
        <v>345</v>
      </c>
      <c r="P27" s="59">
        <v>268</v>
      </c>
      <c r="Q27" s="58">
        <v>228</v>
      </c>
      <c r="R27" s="59">
        <v>263</v>
      </c>
      <c r="S27" s="58">
        <v>230</v>
      </c>
      <c r="T27" s="59">
        <v>158</v>
      </c>
      <c r="U27" s="58">
        <v>109</v>
      </c>
      <c r="V27" s="54">
        <v>0</v>
      </c>
      <c r="W27" s="54">
        <v>3480</v>
      </c>
      <c r="X27" s="54">
        <v>320</v>
      </c>
      <c r="Y27" s="54">
        <v>1904</v>
      </c>
      <c r="Z27" s="59">
        <v>1256</v>
      </c>
      <c r="AA27" s="59">
        <v>760</v>
      </c>
    </row>
    <row r="28" spans="1:27" ht="27" customHeight="1">
      <c r="A28" s="43"/>
      <c r="B28" s="44" t="s">
        <v>15</v>
      </c>
      <c r="C28" s="45">
        <v>539</v>
      </c>
      <c r="D28" s="46">
        <v>494</v>
      </c>
      <c r="E28" s="45">
        <v>584</v>
      </c>
      <c r="F28" s="46">
        <v>591</v>
      </c>
      <c r="G28" s="45">
        <v>499</v>
      </c>
      <c r="H28" s="46">
        <v>651</v>
      </c>
      <c r="I28" s="45">
        <v>753</v>
      </c>
      <c r="J28" s="46">
        <v>866</v>
      </c>
      <c r="K28" s="45">
        <v>832</v>
      </c>
      <c r="L28" s="46">
        <v>751</v>
      </c>
      <c r="M28" s="45">
        <v>787</v>
      </c>
      <c r="N28" s="46">
        <v>919</v>
      </c>
      <c r="O28" s="46">
        <v>1189</v>
      </c>
      <c r="P28" s="46">
        <v>832</v>
      </c>
      <c r="Q28" s="45">
        <v>773</v>
      </c>
      <c r="R28" s="46">
        <v>600</v>
      </c>
      <c r="S28" s="45">
        <v>520</v>
      </c>
      <c r="T28" s="46">
        <v>401</v>
      </c>
      <c r="U28" s="45">
        <v>175</v>
      </c>
      <c r="V28" s="46">
        <v>75</v>
      </c>
      <c r="W28" s="56">
        <v>12831</v>
      </c>
      <c r="X28" s="56">
        <v>1617</v>
      </c>
      <c r="Y28" s="56">
        <v>7838</v>
      </c>
      <c r="Z28" s="46">
        <v>3301</v>
      </c>
      <c r="AA28" s="46">
        <v>1696</v>
      </c>
    </row>
    <row r="29" spans="1:27" ht="27" customHeight="1">
      <c r="A29" s="47" t="s">
        <v>66</v>
      </c>
      <c r="B29" s="48" t="s">
        <v>18</v>
      </c>
      <c r="C29" s="49">
        <v>276</v>
      </c>
      <c r="D29" s="50">
        <v>252</v>
      </c>
      <c r="E29" s="49">
        <v>279</v>
      </c>
      <c r="F29" s="50">
        <v>310</v>
      </c>
      <c r="G29" s="49">
        <v>238</v>
      </c>
      <c r="H29" s="50">
        <v>333</v>
      </c>
      <c r="I29" s="49">
        <v>413</v>
      </c>
      <c r="J29" s="50">
        <v>452</v>
      </c>
      <c r="K29" s="49">
        <v>438</v>
      </c>
      <c r="L29" s="50">
        <v>375</v>
      </c>
      <c r="M29" s="49">
        <v>409</v>
      </c>
      <c r="N29" s="50">
        <v>446</v>
      </c>
      <c r="O29" s="50">
        <v>613</v>
      </c>
      <c r="P29" s="50">
        <v>383</v>
      </c>
      <c r="Q29" s="49">
        <v>367</v>
      </c>
      <c r="R29" s="50">
        <v>249</v>
      </c>
      <c r="S29" s="49">
        <v>183</v>
      </c>
      <c r="T29" s="50">
        <v>128</v>
      </c>
      <c r="U29" s="49">
        <v>40</v>
      </c>
      <c r="V29" s="50">
        <v>44</v>
      </c>
      <c r="W29" s="50">
        <v>6228</v>
      </c>
      <c r="X29" s="50">
        <v>807</v>
      </c>
      <c r="Y29" s="50">
        <v>4027</v>
      </c>
      <c r="Z29" s="50">
        <v>1350</v>
      </c>
      <c r="AA29" s="50">
        <v>600</v>
      </c>
    </row>
    <row r="30" spans="1:27" ht="27" customHeight="1">
      <c r="A30" s="51"/>
      <c r="B30" s="52" t="s">
        <v>19</v>
      </c>
      <c r="C30" s="53">
        <v>263</v>
      </c>
      <c r="D30" s="54">
        <v>242</v>
      </c>
      <c r="E30" s="53">
        <v>305</v>
      </c>
      <c r="F30" s="54">
        <v>281</v>
      </c>
      <c r="G30" s="53">
        <v>261</v>
      </c>
      <c r="H30" s="54">
        <v>318</v>
      </c>
      <c r="I30" s="53">
        <v>340</v>
      </c>
      <c r="J30" s="54">
        <v>414</v>
      </c>
      <c r="K30" s="53">
        <v>394</v>
      </c>
      <c r="L30" s="54">
        <v>376</v>
      </c>
      <c r="M30" s="53">
        <v>378</v>
      </c>
      <c r="N30" s="54">
        <v>473</v>
      </c>
      <c r="O30" s="54">
        <v>576</v>
      </c>
      <c r="P30" s="54">
        <v>449</v>
      </c>
      <c r="Q30" s="53">
        <v>406</v>
      </c>
      <c r="R30" s="54">
        <v>351</v>
      </c>
      <c r="S30" s="53">
        <v>337</v>
      </c>
      <c r="T30" s="54">
        <v>273</v>
      </c>
      <c r="U30" s="53">
        <v>135</v>
      </c>
      <c r="V30" s="54">
        <v>31</v>
      </c>
      <c r="W30" s="54">
        <v>6603</v>
      </c>
      <c r="X30" s="54">
        <v>810</v>
      </c>
      <c r="Y30" s="59">
        <v>3811</v>
      </c>
      <c r="Z30" s="54">
        <v>1951</v>
      </c>
      <c r="AA30" s="54">
        <v>1096</v>
      </c>
    </row>
    <row r="31" spans="1:27" ht="27" customHeight="1">
      <c r="A31" s="43"/>
      <c r="B31" s="44" t="s">
        <v>15</v>
      </c>
      <c r="C31" s="55">
        <v>68</v>
      </c>
      <c r="D31" s="56">
        <v>79</v>
      </c>
      <c r="E31" s="55">
        <v>140</v>
      </c>
      <c r="F31" s="56">
        <v>145</v>
      </c>
      <c r="G31" s="55">
        <v>109</v>
      </c>
      <c r="H31" s="56">
        <v>79</v>
      </c>
      <c r="I31" s="55">
        <v>97</v>
      </c>
      <c r="J31" s="56">
        <v>134</v>
      </c>
      <c r="K31" s="55">
        <v>133</v>
      </c>
      <c r="L31" s="56">
        <v>151</v>
      </c>
      <c r="M31" s="55">
        <v>253</v>
      </c>
      <c r="N31" s="56">
        <v>271</v>
      </c>
      <c r="O31" s="46">
        <v>349</v>
      </c>
      <c r="P31" s="56">
        <v>239</v>
      </c>
      <c r="Q31" s="55">
        <v>227</v>
      </c>
      <c r="R31" s="56">
        <v>275</v>
      </c>
      <c r="S31" s="55">
        <v>220</v>
      </c>
      <c r="T31" s="56">
        <v>162</v>
      </c>
      <c r="U31" s="55">
        <v>60</v>
      </c>
      <c r="V31" s="56">
        <v>0</v>
      </c>
      <c r="W31" s="56">
        <v>3191</v>
      </c>
      <c r="X31" s="56">
        <v>287</v>
      </c>
      <c r="Y31" s="46">
        <v>1721</v>
      </c>
      <c r="Z31" s="56">
        <v>1183</v>
      </c>
      <c r="AA31" s="56">
        <v>717</v>
      </c>
    </row>
    <row r="32" spans="1:27" ht="27" customHeight="1">
      <c r="A32" s="47" t="s">
        <v>67</v>
      </c>
      <c r="B32" s="48" t="s">
        <v>18</v>
      </c>
      <c r="C32" s="49">
        <v>40</v>
      </c>
      <c r="D32" s="50">
        <v>40</v>
      </c>
      <c r="E32" s="49">
        <v>68</v>
      </c>
      <c r="F32" s="50">
        <v>73</v>
      </c>
      <c r="G32" s="49">
        <v>50</v>
      </c>
      <c r="H32" s="50">
        <v>42</v>
      </c>
      <c r="I32" s="49">
        <v>49</v>
      </c>
      <c r="J32" s="50">
        <v>73</v>
      </c>
      <c r="K32" s="49">
        <v>69</v>
      </c>
      <c r="L32" s="50">
        <v>81</v>
      </c>
      <c r="M32" s="49">
        <v>123</v>
      </c>
      <c r="N32" s="50">
        <v>143</v>
      </c>
      <c r="O32" s="50">
        <v>190</v>
      </c>
      <c r="P32" s="50">
        <v>112</v>
      </c>
      <c r="Q32" s="49">
        <v>110</v>
      </c>
      <c r="R32" s="50">
        <v>116</v>
      </c>
      <c r="S32" s="49">
        <v>87</v>
      </c>
      <c r="T32" s="50">
        <v>51</v>
      </c>
      <c r="U32" s="49">
        <v>14</v>
      </c>
      <c r="V32" s="50">
        <v>0</v>
      </c>
      <c r="W32" s="50">
        <v>1531</v>
      </c>
      <c r="X32" s="50">
        <v>148</v>
      </c>
      <c r="Y32" s="50">
        <v>893</v>
      </c>
      <c r="Z32" s="50">
        <v>490</v>
      </c>
      <c r="AA32" s="50">
        <v>268</v>
      </c>
    </row>
    <row r="33" spans="1:27" ht="27" customHeight="1">
      <c r="A33" s="57"/>
      <c r="B33" s="52" t="s">
        <v>19</v>
      </c>
      <c r="C33" s="58">
        <v>28</v>
      </c>
      <c r="D33" s="59">
        <v>39</v>
      </c>
      <c r="E33" s="58">
        <v>72</v>
      </c>
      <c r="F33" s="59">
        <v>72</v>
      </c>
      <c r="G33" s="58">
        <v>59</v>
      </c>
      <c r="H33" s="59">
        <v>37</v>
      </c>
      <c r="I33" s="58">
        <v>48</v>
      </c>
      <c r="J33" s="59">
        <v>61</v>
      </c>
      <c r="K33" s="58">
        <v>64</v>
      </c>
      <c r="L33" s="59">
        <v>70</v>
      </c>
      <c r="M33" s="58">
        <v>130</v>
      </c>
      <c r="N33" s="59">
        <v>128</v>
      </c>
      <c r="O33" s="59">
        <v>159</v>
      </c>
      <c r="P33" s="59">
        <v>127</v>
      </c>
      <c r="Q33" s="58">
        <v>117</v>
      </c>
      <c r="R33" s="59">
        <v>159</v>
      </c>
      <c r="S33" s="58">
        <v>133</v>
      </c>
      <c r="T33" s="59">
        <v>111</v>
      </c>
      <c r="U33" s="58">
        <v>46</v>
      </c>
      <c r="V33" s="54">
        <v>0</v>
      </c>
      <c r="W33" s="54">
        <v>1660</v>
      </c>
      <c r="X33" s="54">
        <v>139</v>
      </c>
      <c r="Y33" s="54">
        <v>828</v>
      </c>
      <c r="Z33" s="59">
        <v>693</v>
      </c>
      <c r="AA33" s="59">
        <v>449</v>
      </c>
    </row>
    <row r="34" spans="1:27" ht="27" customHeight="1">
      <c r="A34" s="61"/>
      <c r="B34" s="44" t="s">
        <v>15</v>
      </c>
      <c r="C34" s="45">
        <v>38</v>
      </c>
      <c r="D34" s="46">
        <v>40</v>
      </c>
      <c r="E34" s="45">
        <v>50</v>
      </c>
      <c r="F34" s="46">
        <v>85</v>
      </c>
      <c r="G34" s="45">
        <v>48</v>
      </c>
      <c r="H34" s="46">
        <v>37</v>
      </c>
      <c r="I34" s="45">
        <v>55</v>
      </c>
      <c r="J34" s="46">
        <v>75</v>
      </c>
      <c r="K34" s="45">
        <v>67</v>
      </c>
      <c r="L34" s="46">
        <v>100</v>
      </c>
      <c r="M34" s="45">
        <v>143</v>
      </c>
      <c r="N34" s="46">
        <v>145</v>
      </c>
      <c r="O34" s="46">
        <v>193</v>
      </c>
      <c r="P34" s="46">
        <v>146</v>
      </c>
      <c r="Q34" s="45">
        <v>118</v>
      </c>
      <c r="R34" s="46">
        <v>189</v>
      </c>
      <c r="S34" s="45">
        <v>149</v>
      </c>
      <c r="T34" s="46">
        <v>97</v>
      </c>
      <c r="U34" s="45">
        <v>27</v>
      </c>
      <c r="V34" s="46">
        <v>0</v>
      </c>
      <c r="W34" s="56">
        <v>1802</v>
      </c>
      <c r="X34" s="56">
        <v>128</v>
      </c>
      <c r="Y34" s="56">
        <v>948</v>
      </c>
      <c r="Z34" s="46">
        <v>726</v>
      </c>
      <c r="AA34" s="46">
        <v>462</v>
      </c>
    </row>
    <row r="35" spans="1:27" ht="27" customHeight="1">
      <c r="A35" s="47" t="s">
        <v>68</v>
      </c>
      <c r="B35" s="48" t="s">
        <v>18</v>
      </c>
      <c r="C35" s="49">
        <v>18</v>
      </c>
      <c r="D35" s="50">
        <v>22</v>
      </c>
      <c r="E35" s="49">
        <v>24</v>
      </c>
      <c r="F35" s="50">
        <v>46</v>
      </c>
      <c r="G35" s="282">
        <v>48</v>
      </c>
      <c r="H35" s="283"/>
      <c r="I35" s="49">
        <v>25</v>
      </c>
      <c r="J35" s="50">
        <v>45</v>
      </c>
      <c r="K35" s="49">
        <v>30</v>
      </c>
      <c r="L35" s="50">
        <v>50</v>
      </c>
      <c r="M35" s="49">
        <v>94</v>
      </c>
      <c r="N35" s="50">
        <v>76</v>
      </c>
      <c r="O35" s="50">
        <v>105</v>
      </c>
      <c r="P35" s="50">
        <v>73</v>
      </c>
      <c r="Q35" s="49">
        <v>51</v>
      </c>
      <c r="R35" s="50">
        <v>77</v>
      </c>
      <c r="S35" s="49">
        <v>68</v>
      </c>
      <c r="T35" s="50">
        <v>34</v>
      </c>
      <c r="U35" s="49">
        <v>2</v>
      </c>
      <c r="V35" s="56">
        <v>0</v>
      </c>
      <c r="W35" s="50">
        <v>888</v>
      </c>
      <c r="X35" s="50">
        <v>64</v>
      </c>
      <c r="Y35" s="50">
        <v>519</v>
      </c>
      <c r="Z35" s="50">
        <v>305</v>
      </c>
      <c r="AA35" s="50">
        <v>181</v>
      </c>
    </row>
    <row r="36" spans="1:27" ht="27" customHeight="1">
      <c r="A36" s="51"/>
      <c r="B36" s="52" t="s">
        <v>19</v>
      </c>
      <c r="C36" s="53">
        <v>20</v>
      </c>
      <c r="D36" s="54">
        <v>18</v>
      </c>
      <c r="E36" s="53">
        <v>26</v>
      </c>
      <c r="F36" s="54">
        <v>39</v>
      </c>
      <c r="G36" s="284">
        <v>37</v>
      </c>
      <c r="H36" s="285"/>
      <c r="I36" s="53">
        <v>30</v>
      </c>
      <c r="J36" s="54">
        <v>30</v>
      </c>
      <c r="K36" s="53">
        <v>37</v>
      </c>
      <c r="L36" s="54">
        <v>50</v>
      </c>
      <c r="M36" s="53">
        <v>49</v>
      </c>
      <c r="N36" s="54">
        <v>69</v>
      </c>
      <c r="O36" s="54">
        <v>88</v>
      </c>
      <c r="P36" s="54">
        <v>73</v>
      </c>
      <c r="Q36" s="53">
        <v>67</v>
      </c>
      <c r="R36" s="54">
        <v>112</v>
      </c>
      <c r="S36" s="53">
        <v>81</v>
      </c>
      <c r="T36" s="54">
        <v>63</v>
      </c>
      <c r="U36" s="53">
        <v>25</v>
      </c>
      <c r="V36" s="54">
        <v>0</v>
      </c>
      <c r="W36" s="54">
        <v>914</v>
      </c>
      <c r="X36" s="54">
        <v>64</v>
      </c>
      <c r="Y36" s="59">
        <v>429</v>
      </c>
      <c r="Z36" s="54">
        <v>421</v>
      </c>
      <c r="AA36" s="54">
        <v>281</v>
      </c>
    </row>
    <row r="37" spans="1:27" ht="27" customHeight="1">
      <c r="A37" s="43"/>
      <c r="B37" s="44" t="s">
        <v>15</v>
      </c>
      <c r="C37" s="55">
        <v>14</v>
      </c>
      <c r="D37" s="56">
        <v>22</v>
      </c>
      <c r="E37" s="55">
        <v>36</v>
      </c>
      <c r="F37" s="56">
        <v>44</v>
      </c>
      <c r="G37" s="55">
        <v>20</v>
      </c>
      <c r="H37" s="56">
        <v>28</v>
      </c>
      <c r="I37" s="55">
        <v>27</v>
      </c>
      <c r="J37" s="56">
        <v>50</v>
      </c>
      <c r="K37" s="55">
        <v>42</v>
      </c>
      <c r="L37" s="56">
        <v>80</v>
      </c>
      <c r="M37" s="55">
        <v>103</v>
      </c>
      <c r="N37" s="56">
        <v>127</v>
      </c>
      <c r="O37" s="56">
        <v>124</v>
      </c>
      <c r="P37" s="56">
        <v>87</v>
      </c>
      <c r="Q37" s="55">
        <v>82</v>
      </c>
      <c r="R37" s="56">
        <v>129</v>
      </c>
      <c r="S37" s="55">
        <v>104</v>
      </c>
      <c r="T37" s="56">
        <v>66</v>
      </c>
      <c r="U37" s="55">
        <v>20</v>
      </c>
      <c r="V37" s="56">
        <v>0</v>
      </c>
      <c r="W37" s="56">
        <v>1205</v>
      </c>
      <c r="X37" s="56">
        <v>72</v>
      </c>
      <c r="Y37" s="46">
        <v>645</v>
      </c>
      <c r="Z37" s="56">
        <v>488</v>
      </c>
      <c r="AA37" s="56">
        <v>319</v>
      </c>
    </row>
    <row r="38" spans="1:27" ht="27" customHeight="1">
      <c r="A38" s="47" t="s">
        <v>69</v>
      </c>
      <c r="B38" s="48" t="s">
        <v>18</v>
      </c>
      <c r="C38" s="49">
        <v>9</v>
      </c>
      <c r="D38" s="50">
        <v>10</v>
      </c>
      <c r="E38" s="49">
        <v>21</v>
      </c>
      <c r="F38" s="50">
        <v>20</v>
      </c>
      <c r="G38" s="282">
        <v>39</v>
      </c>
      <c r="H38" s="283"/>
      <c r="I38" s="49">
        <v>16</v>
      </c>
      <c r="J38" s="50">
        <v>29</v>
      </c>
      <c r="K38" s="49">
        <v>18</v>
      </c>
      <c r="L38" s="50">
        <v>42</v>
      </c>
      <c r="M38" s="49">
        <v>59</v>
      </c>
      <c r="N38" s="50">
        <v>68</v>
      </c>
      <c r="O38" s="50">
        <v>66</v>
      </c>
      <c r="P38" s="50">
        <v>46</v>
      </c>
      <c r="Q38" s="49">
        <v>33</v>
      </c>
      <c r="R38" s="50">
        <v>49</v>
      </c>
      <c r="S38" s="49">
        <v>47</v>
      </c>
      <c r="T38" s="50">
        <v>22</v>
      </c>
      <c r="U38" s="49">
        <v>9</v>
      </c>
      <c r="V38" s="50">
        <v>0</v>
      </c>
      <c r="W38" s="50">
        <v>603</v>
      </c>
      <c r="X38" s="50">
        <v>40</v>
      </c>
      <c r="Y38" s="50">
        <v>357</v>
      </c>
      <c r="Z38" s="50">
        <v>206</v>
      </c>
      <c r="AA38" s="50">
        <v>127</v>
      </c>
    </row>
    <row r="39" spans="1:27" ht="27" customHeight="1">
      <c r="A39" s="57"/>
      <c r="B39" s="52" t="s">
        <v>19</v>
      </c>
      <c r="C39" s="58">
        <v>5</v>
      </c>
      <c r="D39" s="59">
        <v>12</v>
      </c>
      <c r="E39" s="58">
        <v>15</v>
      </c>
      <c r="F39" s="59">
        <v>24</v>
      </c>
      <c r="G39" s="284">
        <v>9</v>
      </c>
      <c r="H39" s="285"/>
      <c r="I39" s="58">
        <v>11</v>
      </c>
      <c r="J39" s="59">
        <v>21</v>
      </c>
      <c r="K39" s="58">
        <v>24</v>
      </c>
      <c r="L39" s="59">
        <v>38</v>
      </c>
      <c r="M39" s="58">
        <v>44</v>
      </c>
      <c r="N39" s="59">
        <v>59</v>
      </c>
      <c r="O39" s="59">
        <v>58</v>
      </c>
      <c r="P39" s="59">
        <v>41</v>
      </c>
      <c r="Q39" s="58">
        <v>49</v>
      </c>
      <c r="R39" s="59">
        <v>80</v>
      </c>
      <c r="S39" s="58">
        <v>57</v>
      </c>
      <c r="T39" s="59">
        <v>44</v>
      </c>
      <c r="U39" s="58">
        <v>11</v>
      </c>
      <c r="V39" s="54">
        <v>0</v>
      </c>
      <c r="W39" s="54">
        <v>602</v>
      </c>
      <c r="X39" s="54">
        <v>32</v>
      </c>
      <c r="Y39" s="54">
        <v>288</v>
      </c>
      <c r="Z39" s="59">
        <v>282</v>
      </c>
      <c r="AA39" s="59">
        <v>192</v>
      </c>
    </row>
    <row r="40" spans="1:27" ht="27" customHeight="1">
      <c r="A40" s="277" t="s">
        <v>70</v>
      </c>
      <c r="B40" s="44" t="s">
        <v>15</v>
      </c>
      <c r="C40" s="45">
        <v>124</v>
      </c>
      <c r="D40" s="46">
        <v>154</v>
      </c>
      <c r="E40" s="45">
        <v>184</v>
      </c>
      <c r="F40" s="46">
        <v>248</v>
      </c>
      <c r="G40" s="45">
        <v>186</v>
      </c>
      <c r="H40" s="46">
        <v>206</v>
      </c>
      <c r="I40" s="45">
        <v>203</v>
      </c>
      <c r="J40" s="46">
        <v>203</v>
      </c>
      <c r="K40" s="45">
        <v>206</v>
      </c>
      <c r="L40" s="46">
        <v>276</v>
      </c>
      <c r="M40" s="45">
        <v>377</v>
      </c>
      <c r="N40" s="46">
        <v>415</v>
      </c>
      <c r="O40" s="46">
        <v>505</v>
      </c>
      <c r="P40" s="46">
        <v>384</v>
      </c>
      <c r="Q40" s="45">
        <v>321</v>
      </c>
      <c r="R40" s="46">
        <v>335</v>
      </c>
      <c r="S40" s="45">
        <v>270</v>
      </c>
      <c r="T40" s="46">
        <v>194</v>
      </c>
      <c r="U40" s="45">
        <v>110</v>
      </c>
      <c r="V40" s="46">
        <v>0</v>
      </c>
      <c r="W40" s="56">
        <v>4901</v>
      </c>
      <c r="X40" s="56">
        <v>462</v>
      </c>
      <c r="Y40" s="56">
        <v>2825</v>
      </c>
      <c r="Z40" s="46">
        <v>1614</v>
      </c>
      <c r="AA40" s="46">
        <v>909</v>
      </c>
    </row>
    <row r="41" spans="1:27" ht="27" customHeight="1">
      <c r="A41" s="278"/>
      <c r="B41" s="48" t="s">
        <v>18</v>
      </c>
      <c r="C41" s="49">
        <v>62</v>
      </c>
      <c r="D41" s="50">
        <v>85</v>
      </c>
      <c r="E41" s="49">
        <v>87</v>
      </c>
      <c r="F41" s="50">
        <v>119</v>
      </c>
      <c r="G41" s="49">
        <v>101</v>
      </c>
      <c r="H41" s="50">
        <v>120</v>
      </c>
      <c r="I41" s="49">
        <v>120</v>
      </c>
      <c r="J41" s="50">
        <v>105</v>
      </c>
      <c r="K41" s="49">
        <v>109</v>
      </c>
      <c r="L41" s="50">
        <v>129</v>
      </c>
      <c r="M41" s="49">
        <v>195</v>
      </c>
      <c r="N41" s="50">
        <v>228</v>
      </c>
      <c r="O41" s="50">
        <v>270</v>
      </c>
      <c r="P41" s="50">
        <v>187</v>
      </c>
      <c r="Q41" s="49">
        <v>149</v>
      </c>
      <c r="R41" s="50">
        <v>142</v>
      </c>
      <c r="S41" s="49">
        <v>96</v>
      </c>
      <c r="T41" s="50">
        <v>41</v>
      </c>
      <c r="U41" s="49">
        <v>19</v>
      </c>
      <c r="V41" s="50">
        <v>0</v>
      </c>
      <c r="W41" s="50">
        <v>2364</v>
      </c>
      <c r="X41" s="50">
        <v>234</v>
      </c>
      <c r="Y41" s="50">
        <v>1496</v>
      </c>
      <c r="Z41" s="50">
        <v>634</v>
      </c>
      <c r="AA41" s="50">
        <v>298</v>
      </c>
    </row>
    <row r="42" spans="1:27" ht="27" customHeight="1">
      <c r="A42" s="279"/>
      <c r="B42" s="52" t="s">
        <v>19</v>
      </c>
      <c r="C42" s="53">
        <v>62</v>
      </c>
      <c r="D42" s="54">
        <v>69</v>
      </c>
      <c r="E42" s="53">
        <v>97</v>
      </c>
      <c r="F42" s="54">
        <v>129</v>
      </c>
      <c r="G42" s="53">
        <v>85</v>
      </c>
      <c r="H42" s="54">
        <v>86</v>
      </c>
      <c r="I42" s="53">
        <v>83</v>
      </c>
      <c r="J42" s="54">
        <v>98</v>
      </c>
      <c r="K42" s="53">
        <v>97</v>
      </c>
      <c r="L42" s="54">
        <v>147</v>
      </c>
      <c r="M42" s="53">
        <v>182</v>
      </c>
      <c r="N42" s="54">
        <v>187</v>
      </c>
      <c r="O42" s="54">
        <v>235</v>
      </c>
      <c r="P42" s="54">
        <v>197</v>
      </c>
      <c r="Q42" s="53">
        <v>172</v>
      </c>
      <c r="R42" s="54">
        <v>193</v>
      </c>
      <c r="S42" s="53">
        <v>174</v>
      </c>
      <c r="T42" s="54">
        <v>153</v>
      </c>
      <c r="U42" s="53">
        <v>91</v>
      </c>
      <c r="V42" s="54">
        <v>0</v>
      </c>
      <c r="W42" s="54">
        <v>2537</v>
      </c>
      <c r="X42" s="54">
        <v>228</v>
      </c>
      <c r="Y42" s="59">
        <v>1329</v>
      </c>
      <c r="Z42" s="54">
        <v>980</v>
      </c>
      <c r="AA42" s="54">
        <v>611</v>
      </c>
    </row>
    <row r="43" spans="1:27" ht="27" customHeight="1">
      <c r="A43" s="43"/>
      <c r="B43" s="44" t="s">
        <v>15</v>
      </c>
      <c r="C43" s="55">
        <v>12185</v>
      </c>
      <c r="D43" s="62">
        <v>13745</v>
      </c>
      <c r="E43" s="63">
        <v>15795</v>
      </c>
      <c r="F43" s="62">
        <v>17118</v>
      </c>
      <c r="G43" s="63">
        <v>12489</v>
      </c>
      <c r="H43" s="62">
        <v>14497</v>
      </c>
      <c r="I43" s="63">
        <v>17385</v>
      </c>
      <c r="J43" s="62">
        <v>20930</v>
      </c>
      <c r="K43" s="63">
        <v>21806</v>
      </c>
      <c r="L43" s="62">
        <v>20345</v>
      </c>
      <c r="M43" s="63">
        <v>21404</v>
      </c>
      <c r="N43" s="62">
        <v>22531</v>
      </c>
      <c r="O43" s="64">
        <v>28070</v>
      </c>
      <c r="P43" s="62">
        <v>22137</v>
      </c>
      <c r="Q43" s="63">
        <v>20397</v>
      </c>
      <c r="R43" s="62">
        <v>17581</v>
      </c>
      <c r="S43" s="63">
        <v>14091</v>
      </c>
      <c r="T43" s="62">
        <v>9243</v>
      </c>
      <c r="U43" s="63">
        <v>4738</v>
      </c>
      <c r="V43" s="62">
        <v>1296</v>
      </c>
      <c r="W43" s="62">
        <v>327783</v>
      </c>
      <c r="X43" s="62">
        <v>41725</v>
      </c>
      <c r="Y43" s="64">
        <v>196575</v>
      </c>
      <c r="Z43" s="62">
        <v>88187</v>
      </c>
      <c r="AA43" s="65">
        <v>45653</v>
      </c>
    </row>
    <row r="44" spans="1:27" ht="27" customHeight="1">
      <c r="A44" s="47" t="s">
        <v>71</v>
      </c>
      <c r="B44" s="48" t="s">
        <v>18</v>
      </c>
      <c r="C44" s="49">
        <v>6320</v>
      </c>
      <c r="D44" s="66">
        <v>7039</v>
      </c>
      <c r="E44" s="67">
        <v>8082</v>
      </c>
      <c r="F44" s="66">
        <v>8730</v>
      </c>
      <c r="G44" s="67">
        <v>6574</v>
      </c>
      <c r="H44" s="66">
        <v>7464</v>
      </c>
      <c r="I44" s="67">
        <v>8852</v>
      </c>
      <c r="J44" s="66">
        <v>10850</v>
      </c>
      <c r="K44" s="67">
        <v>11160</v>
      </c>
      <c r="L44" s="66">
        <v>10229</v>
      </c>
      <c r="M44" s="67">
        <v>10755</v>
      </c>
      <c r="N44" s="66">
        <v>11281</v>
      </c>
      <c r="O44" s="66">
        <v>14000</v>
      </c>
      <c r="P44" s="66">
        <v>10752</v>
      </c>
      <c r="Q44" s="67">
        <v>9497</v>
      </c>
      <c r="R44" s="66">
        <v>7292</v>
      </c>
      <c r="S44" s="67">
        <v>5382</v>
      </c>
      <c r="T44" s="66">
        <v>2941</v>
      </c>
      <c r="U44" s="67">
        <v>1068</v>
      </c>
      <c r="V44" s="66">
        <v>762</v>
      </c>
      <c r="W44" s="66">
        <v>159030</v>
      </c>
      <c r="X44" s="66">
        <v>21441</v>
      </c>
      <c r="Y44" s="66">
        <v>99895</v>
      </c>
      <c r="Z44" s="66">
        <v>36932</v>
      </c>
      <c r="AA44" s="68">
        <v>16683</v>
      </c>
    </row>
    <row r="45" spans="1:27" ht="27" customHeight="1">
      <c r="A45" s="51"/>
      <c r="B45" s="52" t="s">
        <v>19</v>
      </c>
      <c r="C45" s="53">
        <v>5865</v>
      </c>
      <c r="D45" s="69">
        <v>6706</v>
      </c>
      <c r="E45" s="70">
        <v>7713</v>
      </c>
      <c r="F45" s="69">
        <v>8388</v>
      </c>
      <c r="G45" s="70">
        <v>5915</v>
      </c>
      <c r="H45" s="69">
        <v>7033</v>
      </c>
      <c r="I45" s="70">
        <v>8533</v>
      </c>
      <c r="J45" s="69">
        <v>10080</v>
      </c>
      <c r="K45" s="70">
        <v>10646</v>
      </c>
      <c r="L45" s="69">
        <v>10116</v>
      </c>
      <c r="M45" s="70">
        <v>10649</v>
      </c>
      <c r="N45" s="69">
        <v>11250</v>
      </c>
      <c r="O45" s="69">
        <v>14070</v>
      </c>
      <c r="P45" s="69">
        <v>11385</v>
      </c>
      <c r="Q45" s="70">
        <v>10900</v>
      </c>
      <c r="R45" s="69">
        <v>10289</v>
      </c>
      <c r="S45" s="70">
        <v>8709</v>
      </c>
      <c r="T45" s="69">
        <v>6302</v>
      </c>
      <c r="U45" s="70">
        <v>3670</v>
      </c>
      <c r="V45" s="69">
        <v>534</v>
      </c>
      <c r="W45" s="69">
        <v>168753</v>
      </c>
      <c r="X45" s="69">
        <v>20284</v>
      </c>
      <c r="Y45" s="69">
        <v>96680</v>
      </c>
      <c r="Z45" s="69">
        <v>51255</v>
      </c>
      <c r="AA45" s="71">
        <v>28970</v>
      </c>
    </row>
    <row r="46" spans="1:27" ht="6" customHeight="1">
      <c r="A46" s="72"/>
      <c r="B46" s="73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</row>
    <row r="47" spans="1:27" ht="21" customHeight="1">
      <c r="A47" s="280" t="s">
        <v>72</v>
      </c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1" t="s">
        <v>73</v>
      </c>
      <c r="P47" s="281"/>
      <c r="Q47" s="281"/>
      <c r="R47" s="281"/>
      <c r="S47" s="281"/>
      <c r="T47" s="281"/>
      <c r="U47" s="281"/>
      <c r="V47" s="281"/>
      <c r="W47" s="281"/>
      <c r="X47" s="281"/>
      <c r="Y47" s="281"/>
      <c r="Z47" s="281"/>
      <c r="AA47" s="281"/>
    </row>
    <row r="48" spans="1:27" ht="15" customHeight="1"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</row>
    <row r="49" spans="3:27" ht="15" customHeight="1"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</row>
    <row r="50" spans="3:27" ht="15" customHeight="1"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</row>
    <row r="51" spans="3:27" ht="15" customHeight="1"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</row>
    <row r="52" spans="3:27" ht="15" customHeight="1"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</row>
    <row r="53" spans="3:27" ht="15" customHeight="1"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</row>
    <row r="54" spans="3:27" ht="15" customHeight="1"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</row>
    <row r="55" spans="3:27" ht="15" customHeight="1"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</row>
    <row r="56" spans="3:27" ht="15" customHeight="1"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</row>
    <row r="57" spans="3:27" ht="15" customHeight="1"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</row>
    <row r="58" spans="3:27" ht="15" customHeight="1"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</row>
    <row r="59" spans="3:27" ht="15" customHeight="1"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</row>
    <row r="60" spans="3:27" ht="15" customHeight="1"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</row>
    <row r="61" spans="3:27" ht="15" customHeight="1"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</row>
    <row r="62" spans="3:27" ht="15" customHeight="1"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</row>
    <row r="63" spans="3:27" ht="15" customHeight="1"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</row>
    <row r="64" spans="3:27" ht="15" customHeight="1"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</row>
    <row r="65" spans="3:27" ht="15" customHeight="1"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</row>
    <row r="66" spans="3:27" ht="15" customHeight="1"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</row>
    <row r="67" spans="3:27" ht="15" customHeight="1"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</row>
  </sheetData>
  <mergeCells count="7">
    <mergeCell ref="A40:A42"/>
    <mergeCell ref="A47:N47"/>
    <mergeCell ref="O47:AA47"/>
    <mergeCell ref="G35:H35"/>
    <mergeCell ref="G36:H36"/>
    <mergeCell ref="G38:H38"/>
    <mergeCell ref="G39:H39"/>
  </mergeCells>
  <phoneticPr fontId="2"/>
  <pageMargins left="0.66" right="0.7" top="0.83" bottom="0.65" header="0.51181102362204722" footer="0.39"/>
  <pageSetup paperSize="9" scale="62" firstPageNumber="114" fitToWidth="2" orientation="portrait" useFirstPageNumber="1" horizontalDpi="300" verticalDpi="300" r:id="rId1"/>
  <headerFooter alignWithMargins="0">
    <oddFooter>&amp;C&amp;"ＭＳ 明朝,標準"&amp;16-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9"/>
  <sheetViews>
    <sheetView defaultGridColor="0" colorId="22" workbookViewId="0">
      <selection activeCell="B23" sqref="B23"/>
    </sheetView>
  </sheetViews>
  <sheetFormatPr defaultColWidth="9.375" defaultRowHeight="13.5"/>
  <cols>
    <col min="1" max="1" width="14.625" style="79" customWidth="1"/>
    <col min="2" max="3" width="11.125" style="79" customWidth="1"/>
    <col min="4" max="4" width="14.625" style="79" customWidth="1"/>
    <col min="5" max="6" width="11.125" style="79" customWidth="1"/>
    <col min="7" max="7" width="7.625" style="111" customWidth="1"/>
    <col min="8" max="8" width="14.625" style="79" customWidth="1"/>
    <col min="9" max="10" width="11.125" style="79" customWidth="1"/>
    <col min="11" max="11" width="14.625" style="79" customWidth="1"/>
    <col min="12" max="13" width="11.125" style="79" customWidth="1"/>
    <col min="14" max="256" width="9.375" style="79"/>
    <col min="257" max="257" width="14.625" style="79" customWidth="1"/>
    <col min="258" max="259" width="11.125" style="79" customWidth="1"/>
    <col min="260" max="260" width="14.625" style="79" customWidth="1"/>
    <col min="261" max="262" width="11.125" style="79" customWidth="1"/>
    <col min="263" max="263" width="7.625" style="79" customWidth="1"/>
    <col min="264" max="264" width="14.625" style="79" customWidth="1"/>
    <col min="265" max="266" width="11.125" style="79" customWidth="1"/>
    <col min="267" max="267" width="14.625" style="79" customWidth="1"/>
    <col min="268" max="269" width="11.125" style="79" customWidth="1"/>
    <col min="270" max="512" width="9.375" style="79"/>
    <col min="513" max="513" width="14.625" style="79" customWidth="1"/>
    <col min="514" max="515" width="11.125" style="79" customWidth="1"/>
    <col min="516" max="516" width="14.625" style="79" customWidth="1"/>
    <col min="517" max="518" width="11.125" style="79" customWidth="1"/>
    <col min="519" max="519" width="7.625" style="79" customWidth="1"/>
    <col min="520" max="520" width="14.625" style="79" customWidth="1"/>
    <col min="521" max="522" width="11.125" style="79" customWidth="1"/>
    <col min="523" max="523" width="14.625" style="79" customWidth="1"/>
    <col min="524" max="525" width="11.125" style="79" customWidth="1"/>
    <col min="526" max="768" width="9.375" style="79"/>
    <col min="769" max="769" width="14.625" style="79" customWidth="1"/>
    <col min="770" max="771" width="11.125" style="79" customWidth="1"/>
    <col min="772" max="772" width="14.625" style="79" customWidth="1"/>
    <col min="773" max="774" width="11.125" style="79" customWidth="1"/>
    <col min="775" max="775" width="7.625" style="79" customWidth="1"/>
    <col min="776" max="776" width="14.625" style="79" customWidth="1"/>
    <col min="777" max="778" width="11.125" style="79" customWidth="1"/>
    <col min="779" max="779" width="14.625" style="79" customWidth="1"/>
    <col min="780" max="781" width="11.125" style="79" customWidth="1"/>
    <col min="782" max="1024" width="9.375" style="79"/>
    <col min="1025" max="1025" width="14.625" style="79" customWidth="1"/>
    <col min="1026" max="1027" width="11.125" style="79" customWidth="1"/>
    <col min="1028" max="1028" width="14.625" style="79" customWidth="1"/>
    <col min="1029" max="1030" width="11.125" style="79" customWidth="1"/>
    <col min="1031" max="1031" width="7.625" style="79" customWidth="1"/>
    <col min="1032" max="1032" width="14.625" style="79" customWidth="1"/>
    <col min="1033" max="1034" width="11.125" style="79" customWidth="1"/>
    <col min="1035" max="1035" width="14.625" style="79" customWidth="1"/>
    <col min="1036" max="1037" width="11.125" style="79" customWidth="1"/>
    <col min="1038" max="1280" width="9.375" style="79"/>
    <col min="1281" max="1281" width="14.625" style="79" customWidth="1"/>
    <col min="1282" max="1283" width="11.125" style="79" customWidth="1"/>
    <col min="1284" max="1284" width="14.625" style="79" customWidth="1"/>
    <col min="1285" max="1286" width="11.125" style="79" customWidth="1"/>
    <col min="1287" max="1287" width="7.625" style="79" customWidth="1"/>
    <col min="1288" max="1288" width="14.625" style="79" customWidth="1"/>
    <col min="1289" max="1290" width="11.125" style="79" customWidth="1"/>
    <col min="1291" max="1291" width="14.625" style="79" customWidth="1"/>
    <col min="1292" max="1293" width="11.125" style="79" customWidth="1"/>
    <col min="1294" max="1536" width="9.375" style="79"/>
    <col min="1537" max="1537" width="14.625" style="79" customWidth="1"/>
    <col min="1538" max="1539" width="11.125" style="79" customWidth="1"/>
    <col min="1540" max="1540" width="14.625" style="79" customWidth="1"/>
    <col min="1541" max="1542" width="11.125" style="79" customWidth="1"/>
    <col min="1543" max="1543" width="7.625" style="79" customWidth="1"/>
    <col min="1544" max="1544" width="14.625" style="79" customWidth="1"/>
    <col min="1545" max="1546" width="11.125" style="79" customWidth="1"/>
    <col min="1547" max="1547" width="14.625" style="79" customWidth="1"/>
    <col min="1548" max="1549" width="11.125" style="79" customWidth="1"/>
    <col min="1550" max="1792" width="9.375" style="79"/>
    <col min="1793" max="1793" width="14.625" style="79" customWidth="1"/>
    <col min="1794" max="1795" width="11.125" style="79" customWidth="1"/>
    <col min="1796" max="1796" width="14.625" style="79" customWidth="1"/>
    <col min="1797" max="1798" width="11.125" style="79" customWidth="1"/>
    <col min="1799" max="1799" width="7.625" style="79" customWidth="1"/>
    <col min="1800" max="1800" width="14.625" style="79" customWidth="1"/>
    <col min="1801" max="1802" width="11.125" style="79" customWidth="1"/>
    <col min="1803" max="1803" width="14.625" style="79" customWidth="1"/>
    <col min="1804" max="1805" width="11.125" style="79" customWidth="1"/>
    <col min="1806" max="2048" width="9.375" style="79"/>
    <col min="2049" max="2049" width="14.625" style="79" customWidth="1"/>
    <col min="2050" max="2051" width="11.125" style="79" customWidth="1"/>
    <col min="2052" max="2052" width="14.625" style="79" customWidth="1"/>
    <col min="2053" max="2054" width="11.125" style="79" customWidth="1"/>
    <col min="2055" max="2055" width="7.625" style="79" customWidth="1"/>
    <col min="2056" max="2056" width="14.625" style="79" customWidth="1"/>
    <col min="2057" max="2058" width="11.125" style="79" customWidth="1"/>
    <col min="2059" max="2059" width="14.625" style="79" customWidth="1"/>
    <col min="2060" max="2061" width="11.125" style="79" customWidth="1"/>
    <col min="2062" max="2304" width="9.375" style="79"/>
    <col min="2305" max="2305" width="14.625" style="79" customWidth="1"/>
    <col min="2306" max="2307" width="11.125" style="79" customWidth="1"/>
    <col min="2308" max="2308" width="14.625" style="79" customWidth="1"/>
    <col min="2309" max="2310" width="11.125" style="79" customWidth="1"/>
    <col min="2311" max="2311" width="7.625" style="79" customWidth="1"/>
    <col min="2312" max="2312" width="14.625" style="79" customWidth="1"/>
    <col min="2313" max="2314" width="11.125" style="79" customWidth="1"/>
    <col min="2315" max="2315" width="14.625" style="79" customWidth="1"/>
    <col min="2316" max="2317" width="11.125" style="79" customWidth="1"/>
    <col min="2318" max="2560" width="9.375" style="79"/>
    <col min="2561" max="2561" width="14.625" style="79" customWidth="1"/>
    <col min="2562" max="2563" width="11.125" style="79" customWidth="1"/>
    <col min="2564" max="2564" width="14.625" style="79" customWidth="1"/>
    <col min="2565" max="2566" width="11.125" style="79" customWidth="1"/>
    <col min="2567" max="2567" width="7.625" style="79" customWidth="1"/>
    <col min="2568" max="2568" width="14.625" style="79" customWidth="1"/>
    <col min="2569" max="2570" width="11.125" style="79" customWidth="1"/>
    <col min="2571" max="2571" width="14.625" style="79" customWidth="1"/>
    <col min="2572" max="2573" width="11.125" style="79" customWidth="1"/>
    <col min="2574" max="2816" width="9.375" style="79"/>
    <col min="2817" max="2817" width="14.625" style="79" customWidth="1"/>
    <col min="2818" max="2819" width="11.125" style="79" customWidth="1"/>
    <col min="2820" max="2820" width="14.625" style="79" customWidth="1"/>
    <col min="2821" max="2822" width="11.125" style="79" customWidth="1"/>
    <col min="2823" max="2823" width="7.625" style="79" customWidth="1"/>
    <col min="2824" max="2824" width="14.625" style="79" customWidth="1"/>
    <col min="2825" max="2826" width="11.125" style="79" customWidth="1"/>
    <col min="2827" max="2827" width="14.625" style="79" customWidth="1"/>
    <col min="2828" max="2829" width="11.125" style="79" customWidth="1"/>
    <col min="2830" max="3072" width="9.375" style="79"/>
    <col min="3073" max="3073" width="14.625" style="79" customWidth="1"/>
    <col min="3074" max="3075" width="11.125" style="79" customWidth="1"/>
    <col min="3076" max="3076" width="14.625" style="79" customWidth="1"/>
    <col min="3077" max="3078" width="11.125" style="79" customWidth="1"/>
    <col min="3079" max="3079" width="7.625" style="79" customWidth="1"/>
    <col min="3080" max="3080" width="14.625" style="79" customWidth="1"/>
    <col min="3081" max="3082" width="11.125" style="79" customWidth="1"/>
    <col min="3083" max="3083" width="14.625" style="79" customWidth="1"/>
    <col min="3084" max="3085" width="11.125" style="79" customWidth="1"/>
    <col min="3086" max="3328" width="9.375" style="79"/>
    <col min="3329" max="3329" width="14.625" style="79" customWidth="1"/>
    <col min="3330" max="3331" width="11.125" style="79" customWidth="1"/>
    <col min="3332" max="3332" width="14.625" style="79" customWidth="1"/>
    <col min="3333" max="3334" width="11.125" style="79" customWidth="1"/>
    <col min="3335" max="3335" width="7.625" style="79" customWidth="1"/>
    <col min="3336" max="3336" width="14.625" style="79" customWidth="1"/>
    <col min="3337" max="3338" width="11.125" style="79" customWidth="1"/>
    <col min="3339" max="3339" width="14.625" style="79" customWidth="1"/>
    <col min="3340" max="3341" width="11.125" style="79" customWidth="1"/>
    <col min="3342" max="3584" width="9.375" style="79"/>
    <col min="3585" max="3585" width="14.625" style="79" customWidth="1"/>
    <col min="3586" max="3587" width="11.125" style="79" customWidth="1"/>
    <col min="3588" max="3588" width="14.625" style="79" customWidth="1"/>
    <col min="3589" max="3590" width="11.125" style="79" customWidth="1"/>
    <col min="3591" max="3591" width="7.625" style="79" customWidth="1"/>
    <col min="3592" max="3592" width="14.625" style="79" customWidth="1"/>
    <col min="3593" max="3594" width="11.125" style="79" customWidth="1"/>
    <col min="3595" max="3595" width="14.625" style="79" customWidth="1"/>
    <col min="3596" max="3597" width="11.125" style="79" customWidth="1"/>
    <col min="3598" max="3840" width="9.375" style="79"/>
    <col min="3841" max="3841" width="14.625" style="79" customWidth="1"/>
    <col min="3842" max="3843" width="11.125" style="79" customWidth="1"/>
    <col min="3844" max="3844" width="14.625" style="79" customWidth="1"/>
    <col min="3845" max="3846" width="11.125" style="79" customWidth="1"/>
    <col min="3847" max="3847" width="7.625" style="79" customWidth="1"/>
    <col min="3848" max="3848" width="14.625" style="79" customWidth="1"/>
    <col min="3849" max="3850" width="11.125" style="79" customWidth="1"/>
    <col min="3851" max="3851" width="14.625" style="79" customWidth="1"/>
    <col min="3852" max="3853" width="11.125" style="79" customWidth="1"/>
    <col min="3854" max="4096" width="9.375" style="79"/>
    <col min="4097" max="4097" width="14.625" style="79" customWidth="1"/>
    <col min="4098" max="4099" width="11.125" style="79" customWidth="1"/>
    <col min="4100" max="4100" width="14.625" style="79" customWidth="1"/>
    <col min="4101" max="4102" width="11.125" style="79" customWidth="1"/>
    <col min="4103" max="4103" width="7.625" style="79" customWidth="1"/>
    <col min="4104" max="4104" width="14.625" style="79" customWidth="1"/>
    <col min="4105" max="4106" width="11.125" style="79" customWidth="1"/>
    <col min="4107" max="4107" width="14.625" style="79" customWidth="1"/>
    <col min="4108" max="4109" width="11.125" style="79" customWidth="1"/>
    <col min="4110" max="4352" width="9.375" style="79"/>
    <col min="4353" max="4353" width="14.625" style="79" customWidth="1"/>
    <col min="4354" max="4355" width="11.125" style="79" customWidth="1"/>
    <col min="4356" max="4356" width="14.625" style="79" customWidth="1"/>
    <col min="4357" max="4358" width="11.125" style="79" customWidth="1"/>
    <col min="4359" max="4359" width="7.625" style="79" customWidth="1"/>
    <col min="4360" max="4360" width="14.625" style="79" customWidth="1"/>
    <col min="4361" max="4362" width="11.125" style="79" customWidth="1"/>
    <col min="4363" max="4363" width="14.625" style="79" customWidth="1"/>
    <col min="4364" max="4365" width="11.125" style="79" customWidth="1"/>
    <col min="4366" max="4608" width="9.375" style="79"/>
    <col min="4609" max="4609" width="14.625" style="79" customWidth="1"/>
    <col min="4610" max="4611" width="11.125" style="79" customWidth="1"/>
    <col min="4612" max="4612" width="14.625" style="79" customWidth="1"/>
    <col min="4613" max="4614" width="11.125" style="79" customWidth="1"/>
    <col min="4615" max="4615" width="7.625" style="79" customWidth="1"/>
    <col min="4616" max="4616" width="14.625" style="79" customWidth="1"/>
    <col min="4617" max="4618" width="11.125" style="79" customWidth="1"/>
    <col min="4619" max="4619" width="14.625" style="79" customWidth="1"/>
    <col min="4620" max="4621" width="11.125" style="79" customWidth="1"/>
    <col min="4622" max="4864" width="9.375" style="79"/>
    <col min="4865" max="4865" width="14.625" style="79" customWidth="1"/>
    <col min="4866" max="4867" width="11.125" style="79" customWidth="1"/>
    <col min="4868" max="4868" width="14.625" style="79" customWidth="1"/>
    <col min="4869" max="4870" width="11.125" style="79" customWidth="1"/>
    <col min="4871" max="4871" width="7.625" style="79" customWidth="1"/>
    <col min="4872" max="4872" width="14.625" style="79" customWidth="1"/>
    <col min="4873" max="4874" width="11.125" style="79" customWidth="1"/>
    <col min="4875" max="4875" width="14.625" style="79" customWidth="1"/>
    <col min="4876" max="4877" width="11.125" style="79" customWidth="1"/>
    <col min="4878" max="5120" width="9.375" style="79"/>
    <col min="5121" max="5121" width="14.625" style="79" customWidth="1"/>
    <col min="5122" max="5123" width="11.125" style="79" customWidth="1"/>
    <col min="5124" max="5124" width="14.625" style="79" customWidth="1"/>
    <col min="5125" max="5126" width="11.125" style="79" customWidth="1"/>
    <col min="5127" max="5127" width="7.625" style="79" customWidth="1"/>
    <col min="5128" max="5128" width="14.625" style="79" customWidth="1"/>
    <col min="5129" max="5130" width="11.125" style="79" customWidth="1"/>
    <col min="5131" max="5131" width="14.625" style="79" customWidth="1"/>
    <col min="5132" max="5133" width="11.125" style="79" customWidth="1"/>
    <col min="5134" max="5376" width="9.375" style="79"/>
    <col min="5377" max="5377" width="14.625" style="79" customWidth="1"/>
    <col min="5378" max="5379" width="11.125" style="79" customWidth="1"/>
    <col min="5380" max="5380" width="14.625" style="79" customWidth="1"/>
    <col min="5381" max="5382" width="11.125" style="79" customWidth="1"/>
    <col min="5383" max="5383" width="7.625" style="79" customWidth="1"/>
    <col min="5384" max="5384" width="14.625" style="79" customWidth="1"/>
    <col min="5385" max="5386" width="11.125" style="79" customWidth="1"/>
    <col min="5387" max="5387" width="14.625" style="79" customWidth="1"/>
    <col min="5388" max="5389" width="11.125" style="79" customWidth="1"/>
    <col min="5390" max="5632" width="9.375" style="79"/>
    <col min="5633" max="5633" width="14.625" style="79" customWidth="1"/>
    <col min="5634" max="5635" width="11.125" style="79" customWidth="1"/>
    <col min="5636" max="5636" width="14.625" style="79" customWidth="1"/>
    <col min="5637" max="5638" width="11.125" style="79" customWidth="1"/>
    <col min="5639" max="5639" width="7.625" style="79" customWidth="1"/>
    <col min="5640" max="5640" width="14.625" style="79" customWidth="1"/>
    <col min="5641" max="5642" width="11.125" style="79" customWidth="1"/>
    <col min="5643" max="5643" width="14.625" style="79" customWidth="1"/>
    <col min="5644" max="5645" width="11.125" style="79" customWidth="1"/>
    <col min="5646" max="5888" width="9.375" style="79"/>
    <col min="5889" max="5889" width="14.625" style="79" customWidth="1"/>
    <col min="5890" max="5891" width="11.125" style="79" customWidth="1"/>
    <col min="5892" max="5892" width="14.625" style="79" customWidth="1"/>
    <col min="5893" max="5894" width="11.125" style="79" customWidth="1"/>
    <col min="5895" max="5895" width="7.625" style="79" customWidth="1"/>
    <col min="5896" max="5896" width="14.625" style="79" customWidth="1"/>
    <col min="5897" max="5898" width="11.125" style="79" customWidth="1"/>
    <col min="5899" max="5899" width="14.625" style="79" customWidth="1"/>
    <col min="5900" max="5901" width="11.125" style="79" customWidth="1"/>
    <col min="5902" max="6144" width="9.375" style="79"/>
    <col min="6145" max="6145" width="14.625" style="79" customWidth="1"/>
    <col min="6146" max="6147" width="11.125" style="79" customWidth="1"/>
    <col min="6148" max="6148" width="14.625" style="79" customWidth="1"/>
    <col min="6149" max="6150" width="11.125" style="79" customWidth="1"/>
    <col min="6151" max="6151" width="7.625" style="79" customWidth="1"/>
    <col min="6152" max="6152" width="14.625" style="79" customWidth="1"/>
    <col min="6153" max="6154" width="11.125" style="79" customWidth="1"/>
    <col min="6155" max="6155" width="14.625" style="79" customWidth="1"/>
    <col min="6156" max="6157" width="11.125" style="79" customWidth="1"/>
    <col min="6158" max="6400" width="9.375" style="79"/>
    <col min="6401" max="6401" width="14.625" style="79" customWidth="1"/>
    <col min="6402" max="6403" width="11.125" style="79" customWidth="1"/>
    <col min="6404" max="6404" width="14.625" style="79" customWidth="1"/>
    <col min="6405" max="6406" width="11.125" style="79" customWidth="1"/>
    <col min="6407" max="6407" width="7.625" style="79" customWidth="1"/>
    <col min="6408" max="6408" width="14.625" style="79" customWidth="1"/>
    <col min="6409" max="6410" width="11.125" style="79" customWidth="1"/>
    <col min="6411" max="6411" width="14.625" style="79" customWidth="1"/>
    <col min="6412" max="6413" width="11.125" style="79" customWidth="1"/>
    <col min="6414" max="6656" width="9.375" style="79"/>
    <col min="6657" max="6657" width="14.625" style="79" customWidth="1"/>
    <col min="6658" max="6659" width="11.125" style="79" customWidth="1"/>
    <col min="6660" max="6660" width="14.625" style="79" customWidth="1"/>
    <col min="6661" max="6662" width="11.125" style="79" customWidth="1"/>
    <col min="6663" max="6663" width="7.625" style="79" customWidth="1"/>
    <col min="6664" max="6664" width="14.625" style="79" customWidth="1"/>
    <col min="6665" max="6666" width="11.125" style="79" customWidth="1"/>
    <col min="6667" max="6667" width="14.625" style="79" customWidth="1"/>
    <col min="6668" max="6669" width="11.125" style="79" customWidth="1"/>
    <col min="6670" max="6912" width="9.375" style="79"/>
    <col min="6913" max="6913" width="14.625" style="79" customWidth="1"/>
    <col min="6914" max="6915" width="11.125" style="79" customWidth="1"/>
    <col min="6916" max="6916" width="14.625" style="79" customWidth="1"/>
    <col min="6917" max="6918" width="11.125" style="79" customWidth="1"/>
    <col min="6919" max="6919" width="7.625" style="79" customWidth="1"/>
    <col min="6920" max="6920" width="14.625" style="79" customWidth="1"/>
    <col min="6921" max="6922" width="11.125" style="79" customWidth="1"/>
    <col min="6923" max="6923" width="14.625" style="79" customWidth="1"/>
    <col min="6924" max="6925" width="11.125" style="79" customWidth="1"/>
    <col min="6926" max="7168" width="9.375" style="79"/>
    <col min="7169" max="7169" width="14.625" style="79" customWidth="1"/>
    <col min="7170" max="7171" width="11.125" style="79" customWidth="1"/>
    <col min="7172" max="7172" width="14.625" style="79" customWidth="1"/>
    <col min="7173" max="7174" width="11.125" style="79" customWidth="1"/>
    <col min="7175" max="7175" width="7.625" style="79" customWidth="1"/>
    <col min="7176" max="7176" width="14.625" style="79" customWidth="1"/>
    <col min="7177" max="7178" width="11.125" style="79" customWidth="1"/>
    <col min="7179" max="7179" width="14.625" style="79" customWidth="1"/>
    <col min="7180" max="7181" width="11.125" style="79" customWidth="1"/>
    <col min="7182" max="7424" width="9.375" style="79"/>
    <col min="7425" max="7425" width="14.625" style="79" customWidth="1"/>
    <col min="7426" max="7427" width="11.125" style="79" customWidth="1"/>
    <col min="7428" max="7428" width="14.625" style="79" customWidth="1"/>
    <col min="7429" max="7430" width="11.125" style="79" customWidth="1"/>
    <col min="7431" max="7431" width="7.625" style="79" customWidth="1"/>
    <col min="7432" max="7432" width="14.625" style="79" customWidth="1"/>
    <col min="7433" max="7434" width="11.125" style="79" customWidth="1"/>
    <col min="7435" max="7435" width="14.625" style="79" customWidth="1"/>
    <col min="7436" max="7437" width="11.125" style="79" customWidth="1"/>
    <col min="7438" max="7680" width="9.375" style="79"/>
    <col min="7681" max="7681" width="14.625" style="79" customWidth="1"/>
    <col min="7682" max="7683" width="11.125" style="79" customWidth="1"/>
    <col min="7684" max="7684" width="14.625" style="79" customWidth="1"/>
    <col min="7685" max="7686" width="11.125" style="79" customWidth="1"/>
    <col min="7687" max="7687" width="7.625" style="79" customWidth="1"/>
    <col min="7688" max="7688" width="14.625" style="79" customWidth="1"/>
    <col min="7689" max="7690" width="11.125" style="79" customWidth="1"/>
    <col min="7691" max="7691" width="14.625" style="79" customWidth="1"/>
    <col min="7692" max="7693" width="11.125" style="79" customWidth="1"/>
    <col min="7694" max="7936" width="9.375" style="79"/>
    <col min="7937" max="7937" width="14.625" style="79" customWidth="1"/>
    <col min="7938" max="7939" width="11.125" style="79" customWidth="1"/>
    <col min="7940" max="7940" width="14.625" style="79" customWidth="1"/>
    <col min="7941" max="7942" width="11.125" style="79" customWidth="1"/>
    <col min="7943" max="7943" width="7.625" style="79" customWidth="1"/>
    <col min="7944" max="7944" width="14.625" style="79" customWidth="1"/>
    <col min="7945" max="7946" width="11.125" style="79" customWidth="1"/>
    <col min="7947" max="7947" width="14.625" style="79" customWidth="1"/>
    <col min="7948" max="7949" width="11.125" style="79" customWidth="1"/>
    <col min="7950" max="8192" width="9.375" style="79"/>
    <col min="8193" max="8193" width="14.625" style="79" customWidth="1"/>
    <col min="8194" max="8195" width="11.125" style="79" customWidth="1"/>
    <col min="8196" max="8196" width="14.625" style="79" customWidth="1"/>
    <col min="8197" max="8198" width="11.125" style="79" customWidth="1"/>
    <col min="8199" max="8199" width="7.625" style="79" customWidth="1"/>
    <col min="8200" max="8200" width="14.625" style="79" customWidth="1"/>
    <col min="8201" max="8202" width="11.125" style="79" customWidth="1"/>
    <col min="8203" max="8203" width="14.625" style="79" customWidth="1"/>
    <col min="8204" max="8205" width="11.125" style="79" customWidth="1"/>
    <col min="8206" max="8448" width="9.375" style="79"/>
    <col min="8449" max="8449" width="14.625" style="79" customWidth="1"/>
    <col min="8450" max="8451" width="11.125" style="79" customWidth="1"/>
    <col min="8452" max="8452" width="14.625" style="79" customWidth="1"/>
    <col min="8453" max="8454" width="11.125" style="79" customWidth="1"/>
    <col min="8455" max="8455" width="7.625" style="79" customWidth="1"/>
    <col min="8456" max="8456" width="14.625" style="79" customWidth="1"/>
    <col min="8457" max="8458" width="11.125" style="79" customWidth="1"/>
    <col min="8459" max="8459" width="14.625" style="79" customWidth="1"/>
    <col min="8460" max="8461" width="11.125" style="79" customWidth="1"/>
    <col min="8462" max="8704" width="9.375" style="79"/>
    <col min="8705" max="8705" width="14.625" style="79" customWidth="1"/>
    <col min="8706" max="8707" width="11.125" style="79" customWidth="1"/>
    <col min="8708" max="8708" width="14.625" style="79" customWidth="1"/>
    <col min="8709" max="8710" width="11.125" style="79" customWidth="1"/>
    <col min="8711" max="8711" width="7.625" style="79" customWidth="1"/>
    <col min="8712" max="8712" width="14.625" style="79" customWidth="1"/>
    <col min="8713" max="8714" width="11.125" style="79" customWidth="1"/>
    <col min="8715" max="8715" width="14.625" style="79" customWidth="1"/>
    <col min="8716" max="8717" width="11.125" style="79" customWidth="1"/>
    <col min="8718" max="8960" width="9.375" style="79"/>
    <col min="8961" max="8961" width="14.625" style="79" customWidth="1"/>
    <col min="8962" max="8963" width="11.125" style="79" customWidth="1"/>
    <col min="8964" max="8964" width="14.625" style="79" customWidth="1"/>
    <col min="8965" max="8966" width="11.125" style="79" customWidth="1"/>
    <col min="8967" max="8967" width="7.625" style="79" customWidth="1"/>
    <col min="8968" max="8968" width="14.625" style="79" customWidth="1"/>
    <col min="8969" max="8970" width="11.125" style="79" customWidth="1"/>
    <col min="8971" max="8971" width="14.625" style="79" customWidth="1"/>
    <col min="8972" max="8973" width="11.125" style="79" customWidth="1"/>
    <col min="8974" max="9216" width="9.375" style="79"/>
    <col min="9217" max="9217" width="14.625" style="79" customWidth="1"/>
    <col min="9218" max="9219" width="11.125" style="79" customWidth="1"/>
    <col min="9220" max="9220" width="14.625" style="79" customWidth="1"/>
    <col min="9221" max="9222" width="11.125" style="79" customWidth="1"/>
    <col min="9223" max="9223" width="7.625" style="79" customWidth="1"/>
    <col min="9224" max="9224" width="14.625" style="79" customWidth="1"/>
    <col min="9225" max="9226" width="11.125" style="79" customWidth="1"/>
    <col min="9227" max="9227" width="14.625" style="79" customWidth="1"/>
    <col min="9228" max="9229" width="11.125" style="79" customWidth="1"/>
    <col min="9230" max="9472" width="9.375" style="79"/>
    <col min="9473" max="9473" width="14.625" style="79" customWidth="1"/>
    <col min="9474" max="9475" width="11.125" style="79" customWidth="1"/>
    <col min="9476" max="9476" width="14.625" style="79" customWidth="1"/>
    <col min="9477" max="9478" width="11.125" style="79" customWidth="1"/>
    <col min="9479" max="9479" width="7.625" style="79" customWidth="1"/>
    <col min="9480" max="9480" width="14.625" style="79" customWidth="1"/>
    <col min="9481" max="9482" width="11.125" style="79" customWidth="1"/>
    <col min="9483" max="9483" width="14.625" style="79" customWidth="1"/>
    <col min="9484" max="9485" width="11.125" style="79" customWidth="1"/>
    <col min="9486" max="9728" width="9.375" style="79"/>
    <col min="9729" max="9729" width="14.625" style="79" customWidth="1"/>
    <col min="9730" max="9731" width="11.125" style="79" customWidth="1"/>
    <col min="9732" max="9732" width="14.625" style="79" customWidth="1"/>
    <col min="9733" max="9734" width="11.125" style="79" customWidth="1"/>
    <col min="9735" max="9735" width="7.625" style="79" customWidth="1"/>
    <col min="9736" max="9736" width="14.625" style="79" customWidth="1"/>
    <col min="9737" max="9738" width="11.125" style="79" customWidth="1"/>
    <col min="9739" max="9739" width="14.625" style="79" customWidth="1"/>
    <col min="9740" max="9741" width="11.125" style="79" customWidth="1"/>
    <col min="9742" max="9984" width="9.375" style="79"/>
    <col min="9985" max="9985" width="14.625" style="79" customWidth="1"/>
    <col min="9986" max="9987" width="11.125" style="79" customWidth="1"/>
    <col min="9988" max="9988" width="14.625" style="79" customWidth="1"/>
    <col min="9989" max="9990" width="11.125" style="79" customWidth="1"/>
    <col min="9991" max="9991" width="7.625" style="79" customWidth="1"/>
    <col min="9992" max="9992" width="14.625" style="79" customWidth="1"/>
    <col min="9993" max="9994" width="11.125" style="79" customWidth="1"/>
    <col min="9995" max="9995" width="14.625" style="79" customWidth="1"/>
    <col min="9996" max="9997" width="11.125" style="79" customWidth="1"/>
    <col min="9998" max="10240" width="9.375" style="79"/>
    <col min="10241" max="10241" width="14.625" style="79" customWidth="1"/>
    <col min="10242" max="10243" width="11.125" style="79" customWidth="1"/>
    <col min="10244" max="10244" width="14.625" style="79" customWidth="1"/>
    <col min="10245" max="10246" width="11.125" style="79" customWidth="1"/>
    <col min="10247" max="10247" width="7.625" style="79" customWidth="1"/>
    <col min="10248" max="10248" width="14.625" style="79" customWidth="1"/>
    <col min="10249" max="10250" width="11.125" style="79" customWidth="1"/>
    <col min="10251" max="10251" width="14.625" style="79" customWidth="1"/>
    <col min="10252" max="10253" width="11.125" style="79" customWidth="1"/>
    <col min="10254" max="10496" width="9.375" style="79"/>
    <col min="10497" max="10497" width="14.625" style="79" customWidth="1"/>
    <col min="10498" max="10499" width="11.125" style="79" customWidth="1"/>
    <col min="10500" max="10500" width="14.625" style="79" customWidth="1"/>
    <col min="10501" max="10502" width="11.125" style="79" customWidth="1"/>
    <col min="10503" max="10503" width="7.625" style="79" customWidth="1"/>
    <col min="10504" max="10504" width="14.625" style="79" customWidth="1"/>
    <col min="10505" max="10506" width="11.125" style="79" customWidth="1"/>
    <col min="10507" max="10507" width="14.625" style="79" customWidth="1"/>
    <col min="10508" max="10509" width="11.125" style="79" customWidth="1"/>
    <col min="10510" max="10752" width="9.375" style="79"/>
    <col min="10753" max="10753" width="14.625" style="79" customWidth="1"/>
    <col min="10754" max="10755" width="11.125" style="79" customWidth="1"/>
    <col min="10756" max="10756" width="14.625" style="79" customWidth="1"/>
    <col min="10757" max="10758" width="11.125" style="79" customWidth="1"/>
    <col min="10759" max="10759" width="7.625" style="79" customWidth="1"/>
    <col min="10760" max="10760" width="14.625" style="79" customWidth="1"/>
    <col min="10761" max="10762" width="11.125" style="79" customWidth="1"/>
    <col min="10763" max="10763" width="14.625" style="79" customWidth="1"/>
    <col min="10764" max="10765" width="11.125" style="79" customWidth="1"/>
    <col min="10766" max="11008" width="9.375" style="79"/>
    <col min="11009" max="11009" width="14.625" style="79" customWidth="1"/>
    <col min="11010" max="11011" width="11.125" style="79" customWidth="1"/>
    <col min="11012" max="11012" width="14.625" style="79" customWidth="1"/>
    <col min="11013" max="11014" width="11.125" style="79" customWidth="1"/>
    <col min="11015" max="11015" width="7.625" style="79" customWidth="1"/>
    <col min="11016" max="11016" width="14.625" style="79" customWidth="1"/>
    <col min="11017" max="11018" width="11.125" style="79" customWidth="1"/>
    <col min="11019" max="11019" width="14.625" style="79" customWidth="1"/>
    <col min="11020" max="11021" width="11.125" style="79" customWidth="1"/>
    <col min="11022" max="11264" width="9.375" style="79"/>
    <col min="11265" max="11265" width="14.625" style="79" customWidth="1"/>
    <col min="11266" max="11267" width="11.125" style="79" customWidth="1"/>
    <col min="11268" max="11268" width="14.625" style="79" customWidth="1"/>
    <col min="11269" max="11270" width="11.125" style="79" customWidth="1"/>
    <col min="11271" max="11271" width="7.625" style="79" customWidth="1"/>
    <col min="11272" max="11272" width="14.625" style="79" customWidth="1"/>
    <col min="11273" max="11274" width="11.125" style="79" customWidth="1"/>
    <col min="11275" max="11275" width="14.625" style="79" customWidth="1"/>
    <col min="11276" max="11277" width="11.125" style="79" customWidth="1"/>
    <col min="11278" max="11520" width="9.375" style="79"/>
    <col min="11521" max="11521" width="14.625" style="79" customWidth="1"/>
    <col min="11522" max="11523" width="11.125" style="79" customWidth="1"/>
    <col min="11524" max="11524" width="14.625" style="79" customWidth="1"/>
    <col min="11525" max="11526" width="11.125" style="79" customWidth="1"/>
    <col min="11527" max="11527" width="7.625" style="79" customWidth="1"/>
    <col min="11528" max="11528" width="14.625" style="79" customWidth="1"/>
    <col min="11529" max="11530" width="11.125" style="79" customWidth="1"/>
    <col min="11531" max="11531" width="14.625" style="79" customWidth="1"/>
    <col min="11532" max="11533" width="11.125" style="79" customWidth="1"/>
    <col min="11534" max="11776" width="9.375" style="79"/>
    <col min="11777" max="11777" width="14.625" style="79" customWidth="1"/>
    <col min="11778" max="11779" width="11.125" style="79" customWidth="1"/>
    <col min="11780" max="11780" width="14.625" style="79" customWidth="1"/>
    <col min="11781" max="11782" width="11.125" style="79" customWidth="1"/>
    <col min="11783" max="11783" width="7.625" style="79" customWidth="1"/>
    <col min="11784" max="11784" width="14.625" style="79" customWidth="1"/>
    <col min="11785" max="11786" width="11.125" style="79" customWidth="1"/>
    <col min="11787" max="11787" width="14.625" style="79" customWidth="1"/>
    <col min="11788" max="11789" width="11.125" style="79" customWidth="1"/>
    <col min="11790" max="12032" width="9.375" style="79"/>
    <col min="12033" max="12033" width="14.625" style="79" customWidth="1"/>
    <col min="12034" max="12035" width="11.125" style="79" customWidth="1"/>
    <col min="12036" max="12036" width="14.625" style="79" customWidth="1"/>
    <col min="12037" max="12038" width="11.125" style="79" customWidth="1"/>
    <col min="12039" max="12039" width="7.625" style="79" customWidth="1"/>
    <col min="12040" max="12040" width="14.625" style="79" customWidth="1"/>
    <col min="12041" max="12042" width="11.125" style="79" customWidth="1"/>
    <col min="12043" max="12043" width="14.625" style="79" customWidth="1"/>
    <col min="12044" max="12045" width="11.125" style="79" customWidth="1"/>
    <col min="12046" max="12288" width="9.375" style="79"/>
    <col min="12289" max="12289" width="14.625" style="79" customWidth="1"/>
    <col min="12290" max="12291" width="11.125" style="79" customWidth="1"/>
    <col min="12292" max="12292" width="14.625" style="79" customWidth="1"/>
    <col min="12293" max="12294" width="11.125" style="79" customWidth="1"/>
    <col min="12295" max="12295" width="7.625" style="79" customWidth="1"/>
    <col min="12296" max="12296" width="14.625" style="79" customWidth="1"/>
    <col min="12297" max="12298" width="11.125" style="79" customWidth="1"/>
    <col min="12299" max="12299" width="14.625" style="79" customWidth="1"/>
    <col min="12300" max="12301" width="11.125" style="79" customWidth="1"/>
    <col min="12302" max="12544" width="9.375" style="79"/>
    <col min="12545" max="12545" width="14.625" style="79" customWidth="1"/>
    <col min="12546" max="12547" width="11.125" style="79" customWidth="1"/>
    <col min="12548" max="12548" width="14.625" style="79" customWidth="1"/>
    <col min="12549" max="12550" width="11.125" style="79" customWidth="1"/>
    <col min="12551" max="12551" width="7.625" style="79" customWidth="1"/>
    <col min="12552" max="12552" width="14.625" style="79" customWidth="1"/>
    <col min="12553" max="12554" width="11.125" style="79" customWidth="1"/>
    <col min="12555" max="12555" width="14.625" style="79" customWidth="1"/>
    <col min="12556" max="12557" width="11.125" style="79" customWidth="1"/>
    <col min="12558" max="12800" width="9.375" style="79"/>
    <col min="12801" max="12801" width="14.625" style="79" customWidth="1"/>
    <col min="12802" max="12803" width="11.125" style="79" customWidth="1"/>
    <col min="12804" max="12804" width="14.625" style="79" customWidth="1"/>
    <col min="12805" max="12806" width="11.125" style="79" customWidth="1"/>
    <col min="12807" max="12807" width="7.625" style="79" customWidth="1"/>
    <col min="12808" max="12808" width="14.625" style="79" customWidth="1"/>
    <col min="12809" max="12810" width="11.125" style="79" customWidth="1"/>
    <col min="12811" max="12811" width="14.625" style="79" customWidth="1"/>
    <col min="12812" max="12813" width="11.125" style="79" customWidth="1"/>
    <col min="12814" max="13056" width="9.375" style="79"/>
    <col min="13057" max="13057" width="14.625" style="79" customWidth="1"/>
    <col min="13058" max="13059" width="11.125" style="79" customWidth="1"/>
    <col min="13060" max="13060" width="14.625" style="79" customWidth="1"/>
    <col min="13061" max="13062" width="11.125" style="79" customWidth="1"/>
    <col min="13063" max="13063" width="7.625" style="79" customWidth="1"/>
    <col min="13064" max="13064" width="14.625" style="79" customWidth="1"/>
    <col min="13065" max="13066" width="11.125" style="79" customWidth="1"/>
    <col min="13067" max="13067" width="14.625" style="79" customWidth="1"/>
    <col min="13068" max="13069" width="11.125" style="79" customWidth="1"/>
    <col min="13070" max="13312" width="9.375" style="79"/>
    <col min="13313" max="13313" width="14.625" style="79" customWidth="1"/>
    <col min="13314" max="13315" width="11.125" style="79" customWidth="1"/>
    <col min="13316" max="13316" width="14.625" style="79" customWidth="1"/>
    <col min="13317" max="13318" width="11.125" style="79" customWidth="1"/>
    <col min="13319" max="13319" width="7.625" style="79" customWidth="1"/>
    <col min="13320" max="13320" width="14.625" style="79" customWidth="1"/>
    <col min="13321" max="13322" width="11.125" style="79" customWidth="1"/>
    <col min="13323" max="13323" width="14.625" style="79" customWidth="1"/>
    <col min="13324" max="13325" width="11.125" style="79" customWidth="1"/>
    <col min="13326" max="13568" width="9.375" style="79"/>
    <col min="13569" max="13569" width="14.625" style="79" customWidth="1"/>
    <col min="13570" max="13571" width="11.125" style="79" customWidth="1"/>
    <col min="13572" max="13572" width="14.625" style="79" customWidth="1"/>
    <col min="13573" max="13574" width="11.125" style="79" customWidth="1"/>
    <col min="13575" max="13575" width="7.625" style="79" customWidth="1"/>
    <col min="13576" max="13576" width="14.625" style="79" customWidth="1"/>
    <col min="13577" max="13578" width="11.125" style="79" customWidth="1"/>
    <col min="13579" max="13579" width="14.625" style="79" customWidth="1"/>
    <col min="13580" max="13581" width="11.125" style="79" customWidth="1"/>
    <col min="13582" max="13824" width="9.375" style="79"/>
    <col min="13825" max="13825" width="14.625" style="79" customWidth="1"/>
    <col min="13826" max="13827" width="11.125" style="79" customWidth="1"/>
    <col min="13828" max="13828" width="14.625" style="79" customWidth="1"/>
    <col min="13829" max="13830" width="11.125" style="79" customWidth="1"/>
    <col min="13831" max="13831" width="7.625" style="79" customWidth="1"/>
    <col min="13832" max="13832" width="14.625" style="79" customWidth="1"/>
    <col min="13833" max="13834" width="11.125" style="79" customWidth="1"/>
    <col min="13835" max="13835" width="14.625" style="79" customWidth="1"/>
    <col min="13836" max="13837" width="11.125" style="79" customWidth="1"/>
    <col min="13838" max="14080" width="9.375" style="79"/>
    <col min="14081" max="14081" width="14.625" style="79" customWidth="1"/>
    <col min="14082" max="14083" width="11.125" style="79" customWidth="1"/>
    <col min="14084" max="14084" width="14.625" style="79" customWidth="1"/>
    <col min="14085" max="14086" width="11.125" style="79" customWidth="1"/>
    <col min="14087" max="14087" width="7.625" style="79" customWidth="1"/>
    <col min="14088" max="14088" width="14.625" style="79" customWidth="1"/>
    <col min="14089" max="14090" width="11.125" style="79" customWidth="1"/>
    <col min="14091" max="14091" width="14.625" style="79" customWidth="1"/>
    <col min="14092" max="14093" width="11.125" style="79" customWidth="1"/>
    <col min="14094" max="14336" width="9.375" style="79"/>
    <col min="14337" max="14337" width="14.625" style="79" customWidth="1"/>
    <col min="14338" max="14339" width="11.125" style="79" customWidth="1"/>
    <col min="14340" max="14340" width="14.625" style="79" customWidth="1"/>
    <col min="14341" max="14342" width="11.125" style="79" customWidth="1"/>
    <col min="14343" max="14343" width="7.625" style="79" customWidth="1"/>
    <col min="14344" max="14344" width="14.625" style="79" customWidth="1"/>
    <col min="14345" max="14346" width="11.125" style="79" customWidth="1"/>
    <col min="14347" max="14347" width="14.625" style="79" customWidth="1"/>
    <col min="14348" max="14349" width="11.125" style="79" customWidth="1"/>
    <col min="14350" max="14592" width="9.375" style="79"/>
    <col min="14593" max="14593" width="14.625" style="79" customWidth="1"/>
    <col min="14594" max="14595" width="11.125" style="79" customWidth="1"/>
    <col min="14596" max="14596" width="14.625" style="79" customWidth="1"/>
    <col min="14597" max="14598" width="11.125" style="79" customWidth="1"/>
    <col min="14599" max="14599" width="7.625" style="79" customWidth="1"/>
    <col min="14600" max="14600" width="14.625" style="79" customWidth="1"/>
    <col min="14601" max="14602" width="11.125" style="79" customWidth="1"/>
    <col min="14603" max="14603" width="14.625" style="79" customWidth="1"/>
    <col min="14604" max="14605" width="11.125" style="79" customWidth="1"/>
    <col min="14606" max="14848" width="9.375" style="79"/>
    <col min="14849" max="14849" width="14.625" style="79" customWidth="1"/>
    <col min="14850" max="14851" width="11.125" style="79" customWidth="1"/>
    <col min="14852" max="14852" width="14.625" style="79" customWidth="1"/>
    <col min="14853" max="14854" width="11.125" style="79" customWidth="1"/>
    <col min="14855" max="14855" width="7.625" style="79" customWidth="1"/>
    <col min="14856" max="14856" width="14.625" style="79" customWidth="1"/>
    <col min="14857" max="14858" width="11.125" style="79" customWidth="1"/>
    <col min="14859" max="14859" width="14.625" style="79" customWidth="1"/>
    <col min="14860" max="14861" width="11.125" style="79" customWidth="1"/>
    <col min="14862" max="15104" width="9.375" style="79"/>
    <col min="15105" max="15105" width="14.625" style="79" customWidth="1"/>
    <col min="15106" max="15107" width="11.125" style="79" customWidth="1"/>
    <col min="15108" max="15108" width="14.625" style="79" customWidth="1"/>
    <col min="15109" max="15110" width="11.125" style="79" customWidth="1"/>
    <col min="15111" max="15111" width="7.625" style="79" customWidth="1"/>
    <col min="15112" max="15112" width="14.625" style="79" customWidth="1"/>
    <col min="15113" max="15114" width="11.125" style="79" customWidth="1"/>
    <col min="15115" max="15115" width="14.625" style="79" customWidth="1"/>
    <col min="15116" max="15117" width="11.125" style="79" customWidth="1"/>
    <col min="15118" max="15360" width="9.375" style="79"/>
    <col min="15361" max="15361" width="14.625" style="79" customWidth="1"/>
    <col min="15362" max="15363" width="11.125" style="79" customWidth="1"/>
    <col min="15364" max="15364" width="14.625" style="79" customWidth="1"/>
    <col min="15365" max="15366" width="11.125" style="79" customWidth="1"/>
    <col min="15367" max="15367" width="7.625" style="79" customWidth="1"/>
    <col min="15368" max="15368" width="14.625" style="79" customWidth="1"/>
    <col min="15369" max="15370" width="11.125" style="79" customWidth="1"/>
    <col min="15371" max="15371" width="14.625" style="79" customWidth="1"/>
    <col min="15372" max="15373" width="11.125" style="79" customWidth="1"/>
    <col min="15374" max="15616" width="9.375" style="79"/>
    <col min="15617" max="15617" width="14.625" style="79" customWidth="1"/>
    <col min="15618" max="15619" width="11.125" style="79" customWidth="1"/>
    <col min="15620" max="15620" width="14.625" style="79" customWidth="1"/>
    <col min="15621" max="15622" width="11.125" style="79" customWidth="1"/>
    <col min="15623" max="15623" width="7.625" style="79" customWidth="1"/>
    <col min="15624" max="15624" width="14.625" style="79" customWidth="1"/>
    <col min="15625" max="15626" width="11.125" style="79" customWidth="1"/>
    <col min="15627" max="15627" width="14.625" style="79" customWidth="1"/>
    <col min="15628" max="15629" width="11.125" style="79" customWidth="1"/>
    <col min="15630" max="15872" width="9.375" style="79"/>
    <col min="15873" max="15873" width="14.625" style="79" customWidth="1"/>
    <col min="15874" max="15875" width="11.125" style="79" customWidth="1"/>
    <col min="15876" max="15876" width="14.625" style="79" customWidth="1"/>
    <col min="15877" max="15878" width="11.125" style="79" customWidth="1"/>
    <col min="15879" max="15879" width="7.625" style="79" customWidth="1"/>
    <col min="15880" max="15880" width="14.625" style="79" customWidth="1"/>
    <col min="15881" max="15882" width="11.125" style="79" customWidth="1"/>
    <col min="15883" max="15883" width="14.625" style="79" customWidth="1"/>
    <col min="15884" max="15885" width="11.125" style="79" customWidth="1"/>
    <col min="15886" max="16128" width="9.375" style="79"/>
    <col min="16129" max="16129" width="14.625" style="79" customWidth="1"/>
    <col min="16130" max="16131" width="11.125" style="79" customWidth="1"/>
    <col min="16132" max="16132" width="14.625" style="79" customWidth="1"/>
    <col min="16133" max="16134" width="11.125" style="79" customWidth="1"/>
    <col min="16135" max="16135" width="7.625" style="79" customWidth="1"/>
    <col min="16136" max="16136" width="14.625" style="79" customWidth="1"/>
    <col min="16137" max="16138" width="11.125" style="79" customWidth="1"/>
    <col min="16139" max="16139" width="14.625" style="79" customWidth="1"/>
    <col min="16140" max="16141" width="11.125" style="79" customWidth="1"/>
    <col min="16142" max="16384" width="9.375" style="79"/>
  </cols>
  <sheetData>
    <row r="1" spans="1:13" ht="18" customHeight="1">
      <c r="A1" s="76" t="s">
        <v>74</v>
      </c>
      <c r="B1" s="77"/>
      <c r="C1" s="77"/>
      <c r="D1" s="77"/>
      <c r="E1" s="77"/>
      <c r="F1" s="77"/>
      <c r="G1" s="78"/>
      <c r="H1" s="77"/>
      <c r="I1" s="77"/>
    </row>
    <row r="2" spans="1:13" ht="8.25" customHeight="1" thickBot="1">
      <c r="A2" s="80"/>
      <c r="B2" s="80"/>
      <c r="C2" s="80"/>
      <c r="D2" s="80"/>
      <c r="E2" s="80"/>
      <c r="F2" s="80"/>
      <c r="G2" s="81"/>
      <c r="H2" s="80"/>
      <c r="I2" s="80"/>
      <c r="J2" s="80"/>
      <c r="K2" s="80"/>
      <c r="L2" s="80"/>
      <c r="M2" s="80"/>
    </row>
    <row r="3" spans="1:13" ht="15.95" customHeight="1">
      <c r="A3" s="82" t="s">
        <v>75</v>
      </c>
      <c r="B3" s="83" t="s">
        <v>76</v>
      </c>
      <c r="C3" s="84"/>
      <c r="D3" s="84"/>
      <c r="E3" s="84" t="s">
        <v>77</v>
      </c>
      <c r="F3" s="84"/>
      <c r="G3" s="85"/>
      <c r="H3" s="86"/>
      <c r="I3" s="83" t="s">
        <v>76</v>
      </c>
      <c r="J3" s="84"/>
      <c r="K3" s="84"/>
      <c r="L3" s="84" t="s">
        <v>78</v>
      </c>
      <c r="M3" s="84"/>
    </row>
    <row r="4" spans="1:13" ht="18" customHeight="1">
      <c r="A4" s="87" t="s">
        <v>79</v>
      </c>
      <c r="B4" s="88" t="s">
        <v>80</v>
      </c>
      <c r="C4" s="89"/>
      <c r="D4" s="90" t="s">
        <v>79</v>
      </c>
      <c r="E4" s="286" t="s">
        <v>80</v>
      </c>
      <c r="F4" s="287"/>
      <c r="G4" s="91"/>
      <c r="H4" s="92" t="s">
        <v>79</v>
      </c>
      <c r="I4" s="93" t="s">
        <v>80</v>
      </c>
      <c r="J4" s="94"/>
      <c r="K4" s="95" t="s">
        <v>79</v>
      </c>
      <c r="L4" s="88" t="s">
        <v>80</v>
      </c>
      <c r="M4" s="89"/>
    </row>
    <row r="5" spans="1:13" ht="18" customHeight="1">
      <c r="A5" s="82"/>
      <c r="B5" s="96" t="s">
        <v>18</v>
      </c>
      <c r="C5" s="96" t="s">
        <v>19</v>
      </c>
      <c r="D5" s="97"/>
      <c r="E5" s="97" t="s">
        <v>18</v>
      </c>
      <c r="F5" s="97" t="s">
        <v>19</v>
      </c>
      <c r="G5" s="92"/>
      <c r="H5" s="82"/>
      <c r="I5" s="96" t="s">
        <v>18</v>
      </c>
      <c r="J5" s="98" t="s">
        <v>19</v>
      </c>
      <c r="K5" s="99"/>
      <c r="L5" s="96" t="s">
        <v>18</v>
      </c>
      <c r="M5" s="97" t="s">
        <v>19</v>
      </c>
    </row>
    <row r="6" spans="1:13" ht="18" customHeight="1">
      <c r="A6" s="100" t="s">
        <v>81</v>
      </c>
      <c r="B6" s="101">
        <f>SUM(B8:B20)</f>
        <v>933</v>
      </c>
      <c r="C6" s="101">
        <f>SUM(C8:C20)</f>
        <v>587</v>
      </c>
      <c r="D6" s="102" t="s">
        <v>82</v>
      </c>
      <c r="E6" s="101">
        <v>0</v>
      </c>
      <c r="F6" s="101">
        <v>0</v>
      </c>
      <c r="G6" s="81"/>
      <c r="H6" s="103" t="s">
        <v>83</v>
      </c>
      <c r="I6" s="101">
        <v>87</v>
      </c>
      <c r="J6" s="104">
        <v>34</v>
      </c>
      <c r="K6" s="103" t="s">
        <v>84</v>
      </c>
      <c r="L6" s="101">
        <v>8</v>
      </c>
      <c r="M6" s="101">
        <v>5</v>
      </c>
    </row>
    <row r="7" spans="1:13" ht="18" customHeight="1">
      <c r="A7" s="100"/>
      <c r="B7" s="101"/>
      <c r="C7" s="101"/>
      <c r="D7" s="102" t="s">
        <v>85</v>
      </c>
      <c r="E7" s="101">
        <v>4</v>
      </c>
      <c r="F7" s="101">
        <v>4</v>
      </c>
      <c r="G7" s="81"/>
      <c r="H7" s="105" t="s">
        <v>86</v>
      </c>
      <c r="I7" s="101">
        <v>66</v>
      </c>
      <c r="J7" s="104">
        <v>33</v>
      </c>
      <c r="K7" s="105" t="s">
        <v>87</v>
      </c>
      <c r="L7" s="101">
        <v>35</v>
      </c>
      <c r="M7" s="101">
        <v>10</v>
      </c>
    </row>
    <row r="8" spans="1:13" ht="18" customHeight="1">
      <c r="A8" s="100" t="s">
        <v>88</v>
      </c>
      <c r="B8" s="101">
        <v>307</v>
      </c>
      <c r="C8" s="101">
        <v>175</v>
      </c>
      <c r="D8" s="102" t="s">
        <v>89</v>
      </c>
      <c r="E8" s="101">
        <v>6</v>
      </c>
      <c r="F8" s="101">
        <v>3</v>
      </c>
      <c r="G8" s="81"/>
      <c r="H8" s="105" t="s">
        <v>90</v>
      </c>
      <c r="I8" s="101">
        <v>49</v>
      </c>
      <c r="J8" s="104">
        <v>37</v>
      </c>
      <c r="K8" s="105" t="s">
        <v>91</v>
      </c>
      <c r="L8" s="101">
        <v>6</v>
      </c>
      <c r="M8" s="101">
        <v>4</v>
      </c>
    </row>
    <row r="9" spans="1:13" ht="18" customHeight="1">
      <c r="A9" s="100" t="s">
        <v>92</v>
      </c>
      <c r="B9" s="101">
        <v>113</v>
      </c>
      <c r="C9" s="101">
        <v>64</v>
      </c>
      <c r="D9" s="102" t="s">
        <v>93</v>
      </c>
      <c r="E9" s="101">
        <v>0</v>
      </c>
      <c r="F9" s="101">
        <v>1</v>
      </c>
      <c r="G9" s="81"/>
      <c r="H9" s="105" t="s">
        <v>94</v>
      </c>
      <c r="I9" s="101">
        <v>269</v>
      </c>
      <c r="J9" s="104">
        <v>171</v>
      </c>
      <c r="K9" s="105" t="s">
        <v>95</v>
      </c>
      <c r="L9" s="101">
        <v>16</v>
      </c>
      <c r="M9" s="101">
        <v>4</v>
      </c>
    </row>
    <row r="10" spans="1:13" ht="18" customHeight="1">
      <c r="A10" s="100" t="s">
        <v>96</v>
      </c>
      <c r="B10" s="101">
        <v>262</v>
      </c>
      <c r="C10" s="101">
        <v>173</v>
      </c>
      <c r="D10" s="102" t="s">
        <v>97</v>
      </c>
      <c r="E10" s="101">
        <v>0</v>
      </c>
      <c r="F10" s="101">
        <v>1</v>
      </c>
      <c r="G10" s="81"/>
      <c r="H10" s="105" t="s">
        <v>98</v>
      </c>
      <c r="I10" s="101">
        <v>58</v>
      </c>
      <c r="J10" s="104">
        <v>26</v>
      </c>
      <c r="K10" s="105" t="s">
        <v>99</v>
      </c>
      <c r="L10" s="101">
        <v>11</v>
      </c>
      <c r="M10" s="101">
        <v>1</v>
      </c>
    </row>
    <row r="11" spans="1:13" ht="18" customHeight="1">
      <c r="A11" s="100" t="s">
        <v>100</v>
      </c>
      <c r="B11" s="101">
        <v>0</v>
      </c>
      <c r="C11" s="101">
        <v>0</v>
      </c>
      <c r="D11" s="102" t="s">
        <v>101</v>
      </c>
      <c r="E11" s="101">
        <v>7</v>
      </c>
      <c r="F11" s="101">
        <v>1</v>
      </c>
      <c r="G11" s="81"/>
      <c r="H11" s="105" t="s">
        <v>102</v>
      </c>
      <c r="I11" s="101">
        <v>64</v>
      </c>
      <c r="J11" s="104">
        <v>44</v>
      </c>
      <c r="K11" s="105" t="s">
        <v>103</v>
      </c>
      <c r="L11" s="101">
        <v>9</v>
      </c>
      <c r="M11" s="101">
        <v>2</v>
      </c>
    </row>
    <row r="12" spans="1:13" ht="18" customHeight="1">
      <c r="A12" s="100" t="s">
        <v>104</v>
      </c>
      <c r="B12" s="101">
        <v>31</v>
      </c>
      <c r="C12" s="101">
        <v>24</v>
      </c>
      <c r="D12" s="102" t="s">
        <v>105</v>
      </c>
      <c r="E12" s="101">
        <v>9</v>
      </c>
      <c r="F12" s="101">
        <v>5</v>
      </c>
      <c r="G12" s="81"/>
      <c r="H12" s="105" t="s">
        <v>106</v>
      </c>
      <c r="I12" s="101">
        <v>349</v>
      </c>
      <c r="J12" s="104">
        <v>282</v>
      </c>
      <c r="K12" s="105" t="s">
        <v>107</v>
      </c>
      <c r="L12" s="101">
        <v>13</v>
      </c>
      <c r="M12" s="101">
        <v>3</v>
      </c>
    </row>
    <row r="13" spans="1:13" ht="18" customHeight="1">
      <c r="A13" s="100" t="s">
        <v>108</v>
      </c>
      <c r="B13" s="101">
        <v>36</v>
      </c>
      <c r="C13" s="101">
        <v>30</v>
      </c>
      <c r="D13" s="102" t="s">
        <v>109</v>
      </c>
      <c r="E13" s="101">
        <v>3</v>
      </c>
      <c r="F13" s="101">
        <v>2</v>
      </c>
      <c r="G13" s="81"/>
      <c r="H13" s="105" t="s">
        <v>110</v>
      </c>
      <c r="I13" s="101">
        <v>72</v>
      </c>
      <c r="J13" s="104">
        <v>50</v>
      </c>
      <c r="K13" s="105" t="s">
        <v>111</v>
      </c>
      <c r="L13" s="101">
        <v>10</v>
      </c>
      <c r="M13" s="101">
        <v>3</v>
      </c>
    </row>
    <row r="14" spans="1:13" ht="18" customHeight="1">
      <c r="A14" s="100" t="s">
        <v>112</v>
      </c>
      <c r="B14" s="101">
        <v>22</v>
      </c>
      <c r="C14" s="101">
        <v>11</v>
      </c>
      <c r="D14" s="102" t="s">
        <v>113</v>
      </c>
      <c r="E14" s="101">
        <v>7</v>
      </c>
      <c r="F14" s="101">
        <v>3</v>
      </c>
      <c r="G14" s="81"/>
      <c r="H14" s="105" t="s">
        <v>114</v>
      </c>
      <c r="I14" s="101">
        <v>51</v>
      </c>
      <c r="J14" s="104">
        <v>18</v>
      </c>
      <c r="K14" s="105" t="s">
        <v>115</v>
      </c>
      <c r="L14" s="101">
        <v>23</v>
      </c>
      <c r="M14" s="101">
        <v>15</v>
      </c>
    </row>
    <row r="15" spans="1:13" ht="18" customHeight="1">
      <c r="A15" s="100" t="s">
        <v>116</v>
      </c>
      <c r="B15" s="101">
        <v>25</v>
      </c>
      <c r="C15" s="101">
        <v>13</v>
      </c>
      <c r="D15" s="102" t="s">
        <v>117</v>
      </c>
      <c r="E15" s="101">
        <v>1</v>
      </c>
      <c r="F15" s="101">
        <v>1</v>
      </c>
      <c r="G15" s="81"/>
      <c r="H15" s="105" t="s">
        <v>118</v>
      </c>
      <c r="I15" s="101">
        <v>210</v>
      </c>
      <c r="J15" s="104">
        <v>138</v>
      </c>
      <c r="K15" s="105" t="s">
        <v>119</v>
      </c>
      <c r="L15" s="101">
        <v>0</v>
      </c>
      <c r="M15" s="101">
        <v>0</v>
      </c>
    </row>
    <row r="16" spans="1:13" ht="18" customHeight="1">
      <c r="A16" s="100" t="s">
        <v>120</v>
      </c>
      <c r="B16" s="101">
        <v>28</v>
      </c>
      <c r="C16" s="101">
        <v>15</v>
      </c>
      <c r="D16" s="102" t="s">
        <v>121</v>
      </c>
      <c r="E16" s="101">
        <v>7</v>
      </c>
      <c r="F16" s="101">
        <v>6</v>
      </c>
      <c r="G16" s="81"/>
      <c r="H16" s="105" t="s">
        <v>122</v>
      </c>
      <c r="I16" s="101">
        <v>204</v>
      </c>
      <c r="J16" s="104">
        <v>147</v>
      </c>
      <c r="K16" s="106"/>
      <c r="L16" s="101"/>
      <c r="M16" s="101"/>
    </row>
    <row r="17" spans="1:13" ht="18" customHeight="1">
      <c r="A17" s="100" t="s">
        <v>123</v>
      </c>
      <c r="B17" s="101">
        <v>24</v>
      </c>
      <c r="C17" s="101">
        <v>18</v>
      </c>
      <c r="D17" s="102" t="s">
        <v>124</v>
      </c>
      <c r="E17" s="101">
        <v>1</v>
      </c>
      <c r="F17" s="101">
        <v>1</v>
      </c>
      <c r="G17" s="81"/>
      <c r="H17" s="105" t="s">
        <v>125</v>
      </c>
      <c r="I17" s="101">
        <v>422</v>
      </c>
      <c r="J17" s="104">
        <v>317</v>
      </c>
      <c r="K17" s="106" t="s">
        <v>126</v>
      </c>
      <c r="L17" s="101">
        <v>291</v>
      </c>
      <c r="M17" s="101">
        <v>288</v>
      </c>
    </row>
    <row r="18" spans="1:13" ht="18" customHeight="1">
      <c r="A18" s="100" t="s">
        <v>127</v>
      </c>
      <c r="B18" s="101">
        <v>56</v>
      </c>
      <c r="C18" s="101">
        <v>33</v>
      </c>
      <c r="D18" s="102" t="s">
        <v>128</v>
      </c>
      <c r="E18" s="101">
        <v>9</v>
      </c>
      <c r="F18" s="101">
        <v>13</v>
      </c>
      <c r="G18" s="81"/>
      <c r="H18" s="105" t="s">
        <v>129</v>
      </c>
      <c r="I18" s="101">
        <v>258</v>
      </c>
      <c r="J18" s="104">
        <v>140</v>
      </c>
      <c r="K18" s="106" t="s">
        <v>130</v>
      </c>
      <c r="L18" s="101"/>
      <c r="M18" s="101"/>
    </row>
    <row r="19" spans="1:13" ht="18" customHeight="1">
      <c r="A19" s="100" t="s">
        <v>131</v>
      </c>
      <c r="B19" s="101">
        <v>18</v>
      </c>
      <c r="C19" s="101">
        <v>15</v>
      </c>
      <c r="D19" s="102" t="s">
        <v>132</v>
      </c>
      <c r="E19" s="101">
        <v>3</v>
      </c>
      <c r="F19" s="101">
        <v>0</v>
      </c>
      <c r="G19" s="81"/>
      <c r="H19" s="105" t="s">
        <v>133</v>
      </c>
      <c r="I19" s="101">
        <v>81</v>
      </c>
      <c r="J19" s="104">
        <v>56</v>
      </c>
      <c r="K19" s="106"/>
      <c r="L19" s="101"/>
      <c r="M19" s="101"/>
    </row>
    <row r="20" spans="1:13" ht="18" customHeight="1">
      <c r="A20" s="100" t="s">
        <v>134</v>
      </c>
      <c r="B20" s="101">
        <v>11</v>
      </c>
      <c r="C20" s="101">
        <v>16</v>
      </c>
      <c r="D20" s="102" t="s">
        <v>135</v>
      </c>
      <c r="E20" s="101">
        <v>7</v>
      </c>
      <c r="F20" s="101">
        <v>9</v>
      </c>
      <c r="G20" s="81"/>
      <c r="H20" s="105" t="s">
        <v>136</v>
      </c>
      <c r="I20" s="101">
        <v>3</v>
      </c>
      <c r="J20" s="104">
        <v>3</v>
      </c>
      <c r="K20" s="106" t="s">
        <v>15</v>
      </c>
      <c r="L20" s="101">
        <f>SUM(I6:I43)+SUM(L6:L17)</f>
        <v>3139</v>
      </c>
      <c r="M20" s="101">
        <f>SUM(J6:J43)+SUM(M6:M17)</f>
        <v>2083</v>
      </c>
    </row>
    <row r="21" spans="1:13" ht="18" customHeight="1">
      <c r="A21" s="100"/>
      <c r="B21" s="107"/>
      <c r="C21" s="107"/>
      <c r="D21" s="102" t="s">
        <v>137</v>
      </c>
      <c r="E21" s="101">
        <v>5</v>
      </c>
      <c r="F21" s="101">
        <v>1</v>
      </c>
      <c r="G21" s="81"/>
      <c r="H21" s="105" t="s">
        <v>138</v>
      </c>
      <c r="I21" s="101">
        <v>20</v>
      </c>
      <c r="J21" s="104">
        <v>9</v>
      </c>
      <c r="K21" s="106"/>
      <c r="L21" s="107"/>
      <c r="M21" s="101"/>
    </row>
    <row r="22" spans="1:13" ht="18" customHeight="1">
      <c r="A22" s="100" t="s">
        <v>139</v>
      </c>
      <c r="B22" s="104">
        <f>SUM(B24:B43,E6:E33)</f>
        <v>222</v>
      </c>
      <c r="C22" s="104">
        <f>SUM(C24:C43,F6:F33)</f>
        <v>218</v>
      </c>
      <c r="D22" s="102" t="s">
        <v>140</v>
      </c>
      <c r="E22" s="101">
        <v>10</v>
      </c>
      <c r="F22" s="101">
        <v>31</v>
      </c>
      <c r="G22" s="81"/>
      <c r="H22" s="105" t="s">
        <v>141</v>
      </c>
      <c r="I22" s="101">
        <v>22</v>
      </c>
      <c r="J22" s="104">
        <v>7</v>
      </c>
      <c r="K22" s="106"/>
      <c r="L22" s="107"/>
      <c r="M22" s="101"/>
    </row>
    <row r="23" spans="1:13" ht="18" customHeight="1">
      <c r="A23" s="100"/>
      <c r="B23" s="101"/>
      <c r="C23" s="107"/>
      <c r="D23" s="102" t="s">
        <v>142</v>
      </c>
      <c r="E23" s="101">
        <v>29</v>
      </c>
      <c r="F23" s="101">
        <v>31</v>
      </c>
      <c r="G23" s="81"/>
      <c r="H23" s="105" t="s">
        <v>143</v>
      </c>
      <c r="I23" s="101">
        <v>24</v>
      </c>
      <c r="J23" s="104">
        <v>14</v>
      </c>
      <c r="K23" s="106"/>
      <c r="L23" s="107"/>
      <c r="M23" s="101"/>
    </row>
    <row r="24" spans="1:13" ht="18" customHeight="1">
      <c r="A24" s="100" t="s">
        <v>144</v>
      </c>
      <c r="B24" s="101">
        <v>7</v>
      </c>
      <c r="C24" s="101">
        <v>3</v>
      </c>
      <c r="D24" s="102" t="s">
        <v>145</v>
      </c>
      <c r="E24" s="101">
        <v>15</v>
      </c>
      <c r="F24" s="101">
        <v>32</v>
      </c>
      <c r="G24" s="81"/>
      <c r="H24" s="105" t="s">
        <v>146</v>
      </c>
      <c r="I24" s="101">
        <v>40</v>
      </c>
      <c r="J24" s="104">
        <v>25</v>
      </c>
      <c r="K24" s="106"/>
      <c r="L24" s="107"/>
      <c r="M24" s="101"/>
    </row>
    <row r="25" spans="1:13" ht="18" customHeight="1">
      <c r="A25" s="100" t="s">
        <v>147</v>
      </c>
      <c r="B25" s="101">
        <v>1</v>
      </c>
      <c r="C25" s="101">
        <v>2</v>
      </c>
      <c r="D25" s="102" t="s">
        <v>148</v>
      </c>
      <c r="E25" s="101">
        <v>19</v>
      </c>
      <c r="F25" s="101">
        <v>15</v>
      </c>
      <c r="G25" s="81"/>
      <c r="H25" s="105" t="s">
        <v>149</v>
      </c>
      <c r="I25" s="101">
        <v>20</v>
      </c>
      <c r="J25" s="104">
        <v>18</v>
      </c>
      <c r="K25" s="106"/>
      <c r="L25" s="107"/>
      <c r="M25" s="101"/>
    </row>
    <row r="26" spans="1:13" ht="18" customHeight="1">
      <c r="A26" s="100" t="s">
        <v>150</v>
      </c>
      <c r="B26" s="101">
        <v>3</v>
      </c>
      <c r="C26" s="101">
        <v>4</v>
      </c>
      <c r="D26" s="102" t="s">
        <v>151</v>
      </c>
      <c r="E26" s="101">
        <v>1</v>
      </c>
      <c r="F26" s="101">
        <v>0</v>
      </c>
      <c r="G26" s="81"/>
      <c r="H26" s="105" t="s">
        <v>152</v>
      </c>
      <c r="I26" s="101">
        <v>52</v>
      </c>
      <c r="J26" s="104">
        <v>33</v>
      </c>
      <c r="K26" s="106"/>
      <c r="L26" s="107"/>
      <c r="M26" s="101"/>
    </row>
    <row r="27" spans="1:13" ht="18" customHeight="1">
      <c r="A27" s="100" t="s">
        <v>153</v>
      </c>
      <c r="B27" s="101">
        <v>0</v>
      </c>
      <c r="C27" s="101">
        <v>1</v>
      </c>
      <c r="D27" s="102" t="s">
        <v>154</v>
      </c>
      <c r="E27" s="101">
        <v>3</v>
      </c>
      <c r="F27" s="101">
        <v>4</v>
      </c>
      <c r="G27" s="81"/>
      <c r="H27" s="105" t="s">
        <v>155</v>
      </c>
      <c r="I27" s="101">
        <v>48</v>
      </c>
      <c r="J27" s="104">
        <v>30</v>
      </c>
      <c r="K27" s="106"/>
      <c r="L27" s="107"/>
      <c r="M27" s="101"/>
    </row>
    <row r="28" spans="1:13" ht="18" customHeight="1">
      <c r="A28" s="100" t="s">
        <v>156</v>
      </c>
      <c r="B28" s="101">
        <v>4</v>
      </c>
      <c r="C28" s="101">
        <v>2</v>
      </c>
      <c r="D28" s="102" t="s">
        <v>157</v>
      </c>
      <c r="E28" s="101">
        <v>4</v>
      </c>
      <c r="F28" s="101">
        <v>5</v>
      </c>
      <c r="G28" s="81"/>
      <c r="H28" s="105" t="s">
        <v>158</v>
      </c>
      <c r="I28" s="101">
        <v>14</v>
      </c>
      <c r="J28" s="104">
        <v>9</v>
      </c>
      <c r="K28" s="106"/>
      <c r="L28" s="107"/>
      <c r="M28" s="101"/>
    </row>
    <row r="29" spans="1:13" ht="18" customHeight="1">
      <c r="A29" s="100" t="s">
        <v>159</v>
      </c>
      <c r="B29" s="101">
        <v>1</v>
      </c>
      <c r="C29" s="101">
        <v>0</v>
      </c>
      <c r="D29" s="102" t="s">
        <v>160</v>
      </c>
      <c r="E29" s="101">
        <v>17</v>
      </c>
      <c r="F29" s="101">
        <v>15</v>
      </c>
      <c r="G29" s="81"/>
      <c r="H29" s="105" t="s">
        <v>161</v>
      </c>
      <c r="I29" s="101">
        <v>11</v>
      </c>
      <c r="J29" s="104">
        <v>6</v>
      </c>
      <c r="K29" s="106"/>
      <c r="L29" s="107"/>
      <c r="M29" s="101"/>
    </row>
    <row r="30" spans="1:13" ht="18" customHeight="1">
      <c r="A30" s="100" t="s">
        <v>162</v>
      </c>
      <c r="B30" s="101">
        <v>1</v>
      </c>
      <c r="C30" s="101">
        <v>0</v>
      </c>
      <c r="D30" s="102" t="s">
        <v>163</v>
      </c>
      <c r="E30" s="101">
        <v>0</v>
      </c>
      <c r="F30" s="101">
        <v>0</v>
      </c>
      <c r="G30" s="81"/>
      <c r="H30" s="105" t="s">
        <v>164</v>
      </c>
      <c r="I30" s="101">
        <v>18</v>
      </c>
      <c r="J30" s="104">
        <v>8</v>
      </c>
      <c r="K30" s="106"/>
      <c r="L30" s="107"/>
      <c r="M30" s="107"/>
    </row>
    <row r="31" spans="1:13" ht="18" customHeight="1">
      <c r="A31" s="100" t="s">
        <v>165</v>
      </c>
      <c r="B31" s="101">
        <v>0</v>
      </c>
      <c r="C31" s="101">
        <v>0</v>
      </c>
      <c r="D31" s="102" t="s">
        <v>166</v>
      </c>
      <c r="E31" s="101">
        <v>2</v>
      </c>
      <c r="F31" s="101">
        <v>1</v>
      </c>
      <c r="G31" s="81"/>
      <c r="H31" s="105" t="s">
        <v>167</v>
      </c>
      <c r="I31" s="101">
        <v>65</v>
      </c>
      <c r="J31" s="104">
        <v>23</v>
      </c>
      <c r="K31" s="106"/>
      <c r="L31" s="107"/>
      <c r="M31" s="107"/>
    </row>
    <row r="32" spans="1:13" ht="18" customHeight="1">
      <c r="A32" s="100" t="s">
        <v>168</v>
      </c>
      <c r="B32" s="101">
        <v>2</v>
      </c>
      <c r="C32" s="101">
        <v>2</v>
      </c>
      <c r="D32" s="102" t="s">
        <v>169</v>
      </c>
      <c r="E32" s="101">
        <v>0</v>
      </c>
      <c r="F32" s="101">
        <v>0</v>
      </c>
      <c r="G32" s="81"/>
      <c r="H32" s="105" t="s">
        <v>170</v>
      </c>
      <c r="I32" s="101">
        <v>30</v>
      </c>
      <c r="J32" s="104">
        <v>7</v>
      </c>
      <c r="K32" s="106"/>
      <c r="L32" s="107"/>
      <c r="M32" s="107"/>
    </row>
    <row r="33" spans="1:13" ht="18" customHeight="1">
      <c r="A33" s="100" t="s">
        <v>171</v>
      </c>
      <c r="B33" s="101">
        <v>15</v>
      </c>
      <c r="C33" s="101">
        <v>9</v>
      </c>
      <c r="D33" s="108"/>
      <c r="E33" s="108"/>
      <c r="F33" s="108"/>
      <c r="G33" s="81"/>
      <c r="H33" s="105" t="s">
        <v>172</v>
      </c>
      <c r="I33" s="101">
        <v>5</v>
      </c>
      <c r="J33" s="104">
        <v>4</v>
      </c>
      <c r="K33" s="106"/>
      <c r="L33" s="107"/>
      <c r="M33" s="107"/>
    </row>
    <row r="34" spans="1:13" ht="18" customHeight="1">
      <c r="A34" s="105" t="s">
        <v>173</v>
      </c>
      <c r="B34" s="101">
        <v>0</v>
      </c>
      <c r="C34" s="101">
        <v>0</v>
      </c>
      <c r="D34" s="109"/>
      <c r="E34" s="109"/>
      <c r="F34" s="110"/>
      <c r="H34" s="105" t="s">
        <v>174</v>
      </c>
      <c r="I34" s="101">
        <v>6</v>
      </c>
      <c r="J34" s="104">
        <v>2</v>
      </c>
      <c r="K34" s="106"/>
      <c r="L34" s="107"/>
      <c r="M34" s="107"/>
    </row>
    <row r="35" spans="1:13" ht="18" customHeight="1">
      <c r="A35" s="105" t="s">
        <v>175</v>
      </c>
      <c r="B35" s="101">
        <v>0</v>
      </c>
      <c r="C35" s="101">
        <v>1</v>
      </c>
      <c r="D35" s="112" t="s">
        <v>126</v>
      </c>
      <c r="E35" s="104">
        <v>3</v>
      </c>
      <c r="F35" s="113">
        <v>1</v>
      </c>
      <c r="G35" s="81"/>
      <c r="H35" s="105" t="s">
        <v>176</v>
      </c>
      <c r="I35" s="101">
        <v>8</v>
      </c>
      <c r="J35" s="104">
        <v>7</v>
      </c>
      <c r="K35" s="106"/>
      <c r="L35" s="107"/>
      <c r="M35" s="107"/>
    </row>
    <row r="36" spans="1:13" ht="18" customHeight="1">
      <c r="A36" s="105" t="s">
        <v>177</v>
      </c>
      <c r="B36" s="101">
        <v>0</v>
      </c>
      <c r="C36" s="101">
        <v>0</v>
      </c>
      <c r="D36" s="112" t="s">
        <v>130</v>
      </c>
      <c r="E36" s="104"/>
      <c r="F36" s="113"/>
      <c r="G36" s="81"/>
      <c r="H36" s="105" t="s">
        <v>178</v>
      </c>
      <c r="I36" s="101">
        <v>8</v>
      </c>
      <c r="J36" s="104">
        <v>3</v>
      </c>
      <c r="K36" s="106"/>
      <c r="L36" s="107"/>
      <c r="M36" s="107"/>
    </row>
    <row r="37" spans="1:13" ht="18" customHeight="1">
      <c r="A37" s="105" t="s">
        <v>179</v>
      </c>
      <c r="B37" s="101">
        <v>7</v>
      </c>
      <c r="C37" s="101">
        <v>2</v>
      </c>
      <c r="D37" s="109"/>
      <c r="E37" s="109"/>
      <c r="F37" s="110"/>
      <c r="H37" s="105" t="s">
        <v>180</v>
      </c>
      <c r="I37" s="101">
        <v>23</v>
      </c>
      <c r="J37" s="104">
        <v>15</v>
      </c>
      <c r="K37" s="106"/>
      <c r="L37" s="107"/>
      <c r="M37" s="107"/>
    </row>
    <row r="38" spans="1:13" ht="18" customHeight="1">
      <c r="A38" s="105" t="s">
        <v>181</v>
      </c>
      <c r="B38" s="101">
        <v>8</v>
      </c>
      <c r="C38" s="101">
        <v>5</v>
      </c>
      <c r="D38" s="102" t="s">
        <v>15</v>
      </c>
      <c r="E38" s="101">
        <f>B6+B22+E35</f>
        <v>1158</v>
      </c>
      <c r="F38" s="101">
        <f>C6+C22+F35</f>
        <v>806</v>
      </c>
      <c r="G38" s="81"/>
      <c r="H38" s="105" t="s">
        <v>182</v>
      </c>
      <c r="I38" s="101">
        <v>17</v>
      </c>
      <c r="J38" s="104">
        <v>13</v>
      </c>
      <c r="K38" s="106"/>
      <c r="L38" s="107"/>
      <c r="M38" s="107"/>
    </row>
    <row r="39" spans="1:13" ht="18" customHeight="1">
      <c r="A39" s="105" t="s">
        <v>183</v>
      </c>
      <c r="B39" s="101">
        <v>0</v>
      </c>
      <c r="C39" s="101">
        <v>1</v>
      </c>
      <c r="D39" s="114"/>
      <c r="E39" s="115"/>
      <c r="F39" s="116"/>
      <c r="H39" s="105" t="s">
        <v>184</v>
      </c>
      <c r="I39" s="101">
        <v>11</v>
      </c>
      <c r="J39" s="104">
        <v>7</v>
      </c>
      <c r="K39" s="106"/>
      <c r="L39" s="107"/>
      <c r="M39" s="107"/>
    </row>
    <row r="40" spans="1:13" ht="18" customHeight="1">
      <c r="A40" s="105" t="s">
        <v>185</v>
      </c>
      <c r="B40" s="101">
        <v>2</v>
      </c>
      <c r="C40" s="101">
        <v>0</v>
      </c>
      <c r="D40" s="114"/>
      <c r="E40" s="115"/>
      <c r="F40" s="116"/>
      <c r="H40" s="105" t="s">
        <v>186</v>
      </c>
      <c r="I40" s="101">
        <v>3</v>
      </c>
      <c r="J40" s="104">
        <v>1</v>
      </c>
      <c r="K40" s="106"/>
      <c r="L40" s="107"/>
      <c r="M40" s="107"/>
    </row>
    <row r="41" spans="1:13" ht="18" customHeight="1">
      <c r="A41" s="105" t="s">
        <v>187</v>
      </c>
      <c r="B41" s="101">
        <v>1</v>
      </c>
      <c r="C41" s="101">
        <v>0</v>
      </c>
      <c r="D41" s="114"/>
      <c r="E41" s="115"/>
      <c r="F41" s="116"/>
      <c r="H41" s="105" t="s">
        <v>188</v>
      </c>
      <c r="I41" s="101">
        <v>7</v>
      </c>
      <c r="J41" s="104">
        <v>3</v>
      </c>
      <c r="K41" s="106"/>
      <c r="L41" s="107"/>
      <c r="M41" s="107"/>
    </row>
    <row r="42" spans="1:13" ht="18" customHeight="1">
      <c r="A42" s="117" t="s">
        <v>189</v>
      </c>
      <c r="B42" s="101">
        <v>1</v>
      </c>
      <c r="C42" s="104">
        <v>1</v>
      </c>
      <c r="D42" s="118"/>
      <c r="E42" s="107"/>
      <c r="F42" s="107"/>
      <c r="G42" s="81"/>
      <c r="H42" s="105" t="s">
        <v>190</v>
      </c>
      <c r="I42" s="104">
        <v>22</v>
      </c>
      <c r="J42" s="104">
        <v>8</v>
      </c>
      <c r="K42" s="106"/>
      <c r="L42" s="119"/>
      <c r="M42" s="107"/>
    </row>
    <row r="43" spans="1:13" ht="16.899999999999999" customHeight="1" thickBot="1">
      <c r="A43" s="120"/>
      <c r="B43" s="121"/>
      <c r="C43" s="121"/>
      <c r="D43" s="122"/>
      <c r="E43" s="123"/>
      <c r="F43" s="123"/>
      <c r="G43" s="81"/>
      <c r="H43" s="124"/>
      <c r="I43" s="125"/>
      <c r="J43" s="125"/>
      <c r="K43" s="126"/>
      <c r="L43" s="127"/>
      <c r="M43" s="128"/>
    </row>
    <row r="44" spans="1:13" ht="16.899999999999999" customHeight="1">
      <c r="A44" s="129"/>
      <c r="B44" s="129"/>
      <c r="C44" s="129"/>
      <c r="D44" s="129"/>
      <c r="E44" s="130"/>
      <c r="F44" s="131"/>
      <c r="G44" s="81"/>
      <c r="H44" s="131"/>
      <c r="I44" s="131"/>
      <c r="J44" s="131"/>
      <c r="K44" s="131"/>
      <c r="L44" s="130"/>
    </row>
    <row r="45" spans="1:13">
      <c r="A45" s="129"/>
      <c r="B45" s="129"/>
      <c r="C45" s="129"/>
      <c r="D45" s="129"/>
      <c r="E45" s="129"/>
      <c r="F45" s="131"/>
      <c r="G45" s="81"/>
      <c r="H45" s="131"/>
    </row>
    <row r="46" spans="1:13">
      <c r="A46" s="129"/>
      <c r="B46" s="129"/>
      <c r="C46" s="129"/>
      <c r="D46" s="129"/>
      <c r="E46" s="129"/>
      <c r="F46" s="131"/>
      <c r="G46" s="81"/>
      <c r="H46" s="131"/>
    </row>
    <row r="47" spans="1:13">
      <c r="A47" s="129"/>
      <c r="B47" s="129"/>
      <c r="C47" s="129"/>
      <c r="D47" s="129"/>
      <c r="E47" s="129"/>
      <c r="F47" s="131"/>
      <c r="G47" s="81"/>
      <c r="H47" s="131"/>
    </row>
    <row r="48" spans="1:13">
      <c r="A48" s="129"/>
      <c r="B48" s="129"/>
      <c r="C48" s="129"/>
      <c r="D48" s="129"/>
      <c r="E48" s="129"/>
      <c r="F48" s="131"/>
      <c r="G48" s="81"/>
      <c r="H48" s="131"/>
    </row>
    <row r="49" spans="1:8">
      <c r="A49" s="129"/>
      <c r="B49" s="129"/>
      <c r="C49" s="129"/>
      <c r="D49" s="129"/>
      <c r="E49" s="129"/>
      <c r="F49" s="131"/>
      <c r="G49" s="81"/>
      <c r="H49" s="131"/>
    </row>
    <row r="50" spans="1:8">
      <c r="A50" s="129"/>
      <c r="B50" s="129"/>
      <c r="C50" s="129"/>
      <c r="D50" s="129"/>
      <c r="E50" s="129"/>
      <c r="F50" s="131"/>
      <c r="G50" s="81"/>
      <c r="H50" s="131"/>
    </row>
    <row r="51" spans="1:8">
      <c r="A51" s="129"/>
      <c r="B51" s="129"/>
      <c r="C51" s="129"/>
      <c r="D51" s="129"/>
      <c r="E51" s="129"/>
      <c r="F51" s="131"/>
      <c r="G51" s="81"/>
      <c r="H51" s="131"/>
    </row>
    <row r="52" spans="1:8">
      <c r="A52" s="129"/>
      <c r="B52" s="129"/>
      <c r="C52" s="129"/>
      <c r="D52" s="129"/>
      <c r="E52" s="129"/>
      <c r="F52" s="131"/>
      <c r="G52" s="81"/>
      <c r="H52" s="131"/>
    </row>
    <row r="53" spans="1:8">
      <c r="A53" s="129"/>
      <c r="B53" s="129"/>
      <c r="C53" s="129"/>
      <c r="D53" s="129"/>
      <c r="E53" s="129"/>
      <c r="F53" s="131"/>
      <c r="G53" s="81"/>
      <c r="H53" s="131"/>
    </row>
    <row r="54" spans="1:8">
      <c r="A54" s="129"/>
      <c r="B54" s="129"/>
      <c r="C54" s="129"/>
      <c r="D54" s="129"/>
      <c r="E54" s="129"/>
      <c r="F54" s="131"/>
      <c r="G54" s="81"/>
      <c r="H54" s="131"/>
    </row>
    <row r="55" spans="1:8">
      <c r="A55" s="129"/>
      <c r="B55" s="129"/>
      <c r="C55" s="129"/>
      <c r="D55" s="129"/>
      <c r="E55" s="129"/>
      <c r="F55" s="131"/>
      <c r="G55" s="81"/>
      <c r="H55" s="131"/>
    </row>
    <row r="56" spans="1:8">
      <c r="A56" s="129"/>
      <c r="B56" s="129"/>
      <c r="C56" s="129"/>
      <c r="D56" s="129"/>
      <c r="E56" s="129"/>
      <c r="F56" s="131"/>
      <c r="G56" s="81"/>
      <c r="H56" s="131"/>
    </row>
    <row r="57" spans="1:8">
      <c r="A57" s="129"/>
      <c r="B57" s="129"/>
      <c r="C57" s="129"/>
      <c r="D57" s="129"/>
      <c r="E57" s="129"/>
      <c r="F57" s="131"/>
      <c r="G57" s="81"/>
      <c r="H57" s="131"/>
    </row>
    <row r="58" spans="1:8">
      <c r="A58" s="129"/>
      <c r="B58" s="129"/>
      <c r="C58" s="129"/>
      <c r="D58" s="129"/>
      <c r="E58" s="129"/>
      <c r="F58" s="131"/>
      <c r="G58" s="81"/>
      <c r="H58" s="131"/>
    </row>
    <row r="59" spans="1:8">
      <c r="A59" s="129"/>
      <c r="B59" s="129"/>
      <c r="C59" s="129"/>
      <c r="D59" s="129"/>
      <c r="E59" s="129"/>
      <c r="F59" s="131"/>
      <c r="G59" s="81"/>
      <c r="H59" s="131"/>
    </row>
    <row r="60" spans="1:8">
      <c r="A60" s="129"/>
      <c r="B60" s="129"/>
      <c r="C60" s="129"/>
      <c r="D60" s="129"/>
      <c r="E60" s="129"/>
      <c r="F60" s="131"/>
      <c r="G60" s="81"/>
      <c r="H60" s="131"/>
    </row>
    <row r="61" spans="1:8">
      <c r="A61" s="129"/>
      <c r="B61" s="129"/>
      <c r="C61" s="129"/>
      <c r="D61" s="129"/>
      <c r="E61" s="129"/>
      <c r="F61" s="131"/>
      <c r="G61" s="81"/>
      <c r="H61" s="131"/>
    </row>
    <row r="62" spans="1:8">
      <c r="A62" s="129"/>
      <c r="B62" s="129"/>
      <c r="C62" s="129"/>
      <c r="D62" s="129"/>
      <c r="E62" s="129"/>
      <c r="F62" s="131"/>
      <c r="G62" s="81"/>
      <c r="H62" s="131"/>
    </row>
    <row r="63" spans="1:8">
      <c r="A63" s="129"/>
      <c r="B63" s="129"/>
      <c r="C63" s="129"/>
      <c r="D63" s="129"/>
      <c r="E63" s="129"/>
      <c r="F63" s="131"/>
      <c r="G63" s="81"/>
      <c r="H63" s="131"/>
    </row>
    <row r="64" spans="1:8">
      <c r="A64" s="129"/>
      <c r="B64" s="129"/>
      <c r="C64" s="129"/>
      <c r="D64" s="129"/>
      <c r="E64" s="129"/>
      <c r="F64" s="131"/>
      <c r="G64" s="81"/>
      <c r="H64" s="131"/>
    </row>
    <row r="65" spans="1:8">
      <c r="A65" s="129"/>
      <c r="B65" s="129"/>
      <c r="C65" s="129"/>
      <c r="D65" s="129"/>
      <c r="E65" s="129"/>
      <c r="F65" s="131"/>
      <c r="G65" s="81"/>
      <c r="H65" s="131"/>
    </row>
    <row r="66" spans="1:8">
      <c r="A66" s="129"/>
      <c r="B66" s="129"/>
      <c r="C66" s="129"/>
      <c r="D66" s="129"/>
      <c r="E66" s="129"/>
      <c r="F66" s="131"/>
      <c r="G66" s="81"/>
      <c r="H66" s="131"/>
    </row>
    <row r="67" spans="1:8">
      <c r="A67" s="129"/>
      <c r="B67" s="129"/>
      <c r="C67" s="129"/>
      <c r="D67" s="129"/>
      <c r="E67" s="129"/>
      <c r="F67" s="131"/>
      <c r="G67" s="81"/>
      <c r="H67" s="131"/>
    </row>
    <row r="68" spans="1:8">
      <c r="A68" s="129"/>
      <c r="B68" s="129"/>
      <c r="C68" s="129"/>
      <c r="D68" s="129"/>
      <c r="E68" s="129"/>
      <c r="F68" s="131"/>
      <c r="G68" s="81"/>
      <c r="H68" s="131"/>
    </row>
    <row r="69" spans="1:8">
      <c r="A69" s="129"/>
      <c r="B69" s="129"/>
      <c r="C69" s="129"/>
      <c r="D69" s="129"/>
      <c r="E69" s="129"/>
      <c r="F69" s="131"/>
      <c r="G69" s="81"/>
      <c r="H69" s="131"/>
    </row>
    <row r="70" spans="1:8">
      <c r="A70" s="129"/>
      <c r="B70" s="129"/>
      <c r="C70" s="129"/>
      <c r="D70" s="129"/>
      <c r="E70" s="129"/>
      <c r="F70" s="131"/>
      <c r="G70" s="81"/>
      <c r="H70" s="131"/>
    </row>
    <row r="71" spans="1:8">
      <c r="A71" s="129"/>
      <c r="B71" s="129"/>
      <c r="C71" s="129"/>
      <c r="D71" s="129"/>
      <c r="E71" s="129"/>
      <c r="F71" s="131"/>
      <c r="G71" s="81"/>
      <c r="H71" s="131"/>
    </row>
    <row r="72" spans="1:8">
      <c r="A72" s="129"/>
      <c r="B72" s="129"/>
      <c r="C72" s="129"/>
      <c r="D72" s="129"/>
      <c r="E72" s="129"/>
    </row>
    <row r="73" spans="1:8">
      <c r="A73" s="129"/>
      <c r="B73" s="129"/>
      <c r="C73" s="129"/>
      <c r="D73" s="129"/>
      <c r="E73" s="129"/>
    </row>
    <row r="74" spans="1:8">
      <c r="A74" s="129"/>
      <c r="B74" s="129"/>
      <c r="C74" s="129"/>
      <c r="D74" s="129"/>
      <c r="E74" s="129"/>
    </row>
    <row r="75" spans="1:8">
      <c r="A75" s="129"/>
      <c r="B75" s="129"/>
      <c r="C75" s="129"/>
      <c r="D75" s="129"/>
      <c r="E75" s="129"/>
    </row>
    <row r="76" spans="1:8">
      <c r="A76" s="129"/>
      <c r="B76" s="129"/>
      <c r="C76" s="129"/>
      <c r="D76" s="129"/>
      <c r="E76" s="129"/>
    </row>
    <row r="77" spans="1:8">
      <c r="A77" s="129"/>
      <c r="B77" s="129"/>
      <c r="C77" s="129"/>
      <c r="D77" s="129"/>
      <c r="E77" s="129"/>
    </row>
    <row r="78" spans="1:8">
      <c r="A78" s="129"/>
      <c r="B78" s="129"/>
      <c r="C78" s="129"/>
      <c r="D78" s="129"/>
      <c r="E78" s="129"/>
    </row>
    <row r="79" spans="1:8">
      <c r="A79" s="129"/>
      <c r="B79" s="129"/>
      <c r="C79" s="129"/>
      <c r="D79" s="129"/>
      <c r="E79" s="129"/>
    </row>
    <row r="80" spans="1:8">
      <c r="A80" s="129"/>
      <c r="B80" s="129"/>
      <c r="C80" s="129"/>
      <c r="D80" s="129"/>
      <c r="E80" s="129"/>
    </row>
    <row r="81" spans="1:5">
      <c r="A81" s="129"/>
      <c r="B81" s="129"/>
      <c r="C81" s="129"/>
      <c r="D81" s="129"/>
      <c r="E81" s="129"/>
    </row>
    <row r="82" spans="1:5">
      <c r="A82" s="129"/>
      <c r="B82" s="129"/>
      <c r="C82" s="129"/>
      <c r="D82" s="129"/>
      <c r="E82" s="129"/>
    </row>
    <row r="83" spans="1:5">
      <c r="A83" s="129"/>
      <c r="B83" s="129"/>
      <c r="C83" s="129"/>
      <c r="D83" s="129"/>
      <c r="E83" s="129"/>
    </row>
    <row r="84" spans="1:5">
      <c r="A84" s="129"/>
      <c r="B84" s="129"/>
      <c r="C84" s="129"/>
      <c r="D84" s="129"/>
      <c r="E84" s="129"/>
    </row>
    <row r="85" spans="1:5">
      <c r="A85" s="129"/>
      <c r="B85" s="129"/>
      <c r="C85" s="129"/>
      <c r="D85" s="129"/>
      <c r="E85" s="129"/>
    </row>
    <row r="86" spans="1:5">
      <c r="A86" s="129"/>
      <c r="B86" s="129"/>
      <c r="C86" s="129"/>
      <c r="D86" s="129"/>
      <c r="E86" s="129"/>
    </row>
    <row r="87" spans="1:5">
      <c r="A87" s="129"/>
      <c r="B87" s="129"/>
      <c r="C87" s="129"/>
      <c r="D87" s="129"/>
      <c r="E87" s="129"/>
    </row>
    <row r="88" spans="1:5">
      <c r="A88" s="129"/>
      <c r="B88" s="129"/>
      <c r="C88" s="129"/>
      <c r="D88" s="129"/>
      <c r="E88" s="129"/>
    </row>
    <row r="89" spans="1:5">
      <c r="A89" s="129"/>
      <c r="B89" s="129"/>
      <c r="C89" s="129"/>
      <c r="D89" s="129"/>
      <c r="E89" s="129"/>
    </row>
  </sheetData>
  <mergeCells count="1">
    <mergeCell ref="E4:F4"/>
  </mergeCells>
  <phoneticPr fontId="2"/>
  <pageMargins left="0.78740157480314965" right="0.94488188976377963" top="0.6692913385826772" bottom="0.9055118110236221" header="0.51181102362204722" footer="0.51181102362204722"/>
  <pageSetup paperSize="9" firstPageNumber="116" orientation="portrait" useFirstPageNumber="1" verticalDpi="300" r:id="rId1"/>
  <headerFooter alignWithMargins="0">
    <oddFooter>&amp;C&amp;11-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9"/>
  <sheetViews>
    <sheetView defaultGridColor="0" colorId="22" zoomScaleNormal="117" workbookViewId="0">
      <selection activeCell="B7" sqref="B7"/>
    </sheetView>
  </sheetViews>
  <sheetFormatPr defaultColWidth="9.375" defaultRowHeight="18" customHeight="1"/>
  <cols>
    <col min="1" max="1" width="14.625" style="79" customWidth="1"/>
    <col min="2" max="3" width="11.125" style="79" customWidth="1"/>
    <col min="4" max="4" width="14.625" style="79" customWidth="1"/>
    <col min="5" max="6" width="11.125" style="79" customWidth="1"/>
    <col min="7" max="7" width="7.625" style="79" customWidth="1"/>
    <col min="8" max="8" width="14.625" style="79" customWidth="1"/>
    <col min="9" max="10" width="11.125" style="79" customWidth="1"/>
    <col min="11" max="11" width="14.625" style="79" customWidth="1"/>
    <col min="12" max="13" width="11.125" style="79" customWidth="1"/>
    <col min="14" max="256" width="9.375" style="79"/>
    <col min="257" max="257" width="14.625" style="79" customWidth="1"/>
    <col min="258" max="259" width="11.125" style="79" customWidth="1"/>
    <col min="260" max="260" width="14.625" style="79" customWidth="1"/>
    <col min="261" max="262" width="11.125" style="79" customWidth="1"/>
    <col min="263" max="263" width="7.625" style="79" customWidth="1"/>
    <col min="264" max="264" width="14.625" style="79" customWidth="1"/>
    <col min="265" max="266" width="11.125" style="79" customWidth="1"/>
    <col min="267" max="267" width="14.625" style="79" customWidth="1"/>
    <col min="268" max="269" width="11.125" style="79" customWidth="1"/>
    <col min="270" max="512" width="9.375" style="79"/>
    <col min="513" max="513" width="14.625" style="79" customWidth="1"/>
    <col min="514" max="515" width="11.125" style="79" customWidth="1"/>
    <col min="516" max="516" width="14.625" style="79" customWidth="1"/>
    <col min="517" max="518" width="11.125" style="79" customWidth="1"/>
    <col min="519" max="519" width="7.625" style="79" customWidth="1"/>
    <col min="520" max="520" width="14.625" style="79" customWidth="1"/>
    <col min="521" max="522" width="11.125" style="79" customWidth="1"/>
    <col min="523" max="523" width="14.625" style="79" customWidth="1"/>
    <col min="524" max="525" width="11.125" style="79" customWidth="1"/>
    <col min="526" max="768" width="9.375" style="79"/>
    <col min="769" max="769" width="14.625" style="79" customWidth="1"/>
    <col min="770" max="771" width="11.125" style="79" customWidth="1"/>
    <col min="772" max="772" width="14.625" style="79" customWidth="1"/>
    <col min="773" max="774" width="11.125" style="79" customWidth="1"/>
    <col min="775" max="775" width="7.625" style="79" customWidth="1"/>
    <col min="776" max="776" width="14.625" style="79" customWidth="1"/>
    <col min="777" max="778" width="11.125" style="79" customWidth="1"/>
    <col min="779" max="779" width="14.625" style="79" customWidth="1"/>
    <col min="780" max="781" width="11.125" style="79" customWidth="1"/>
    <col min="782" max="1024" width="9.375" style="79"/>
    <col min="1025" max="1025" width="14.625" style="79" customWidth="1"/>
    <col min="1026" max="1027" width="11.125" style="79" customWidth="1"/>
    <col min="1028" max="1028" width="14.625" style="79" customWidth="1"/>
    <col min="1029" max="1030" width="11.125" style="79" customWidth="1"/>
    <col min="1031" max="1031" width="7.625" style="79" customWidth="1"/>
    <col min="1032" max="1032" width="14.625" style="79" customWidth="1"/>
    <col min="1033" max="1034" width="11.125" style="79" customWidth="1"/>
    <col min="1035" max="1035" width="14.625" style="79" customWidth="1"/>
    <col min="1036" max="1037" width="11.125" style="79" customWidth="1"/>
    <col min="1038" max="1280" width="9.375" style="79"/>
    <col min="1281" max="1281" width="14.625" style="79" customWidth="1"/>
    <col min="1282" max="1283" width="11.125" style="79" customWidth="1"/>
    <col min="1284" max="1284" width="14.625" style="79" customWidth="1"/>
    <col min="1285" max="1286" width="11.125" style="79" customWidth="1"/>
    <col min="1287" max="1287" width="7.625" style="79" customWidth="1"/>
    <col min="1288" max="1288" width="14.625" style="79" customWidth="1"/>
    <col min="1289" max="1290" width="11.125" style="79" customWidth="1"/>
    <col min="1291" max="1291" width="14.625" style="79" customWidth="1"/>
    <col min="1292" max="1293" width="11.125" style="79" customWidth="1"/>
    <col min="1294" max="1536" width="9.375" style="79"/>
    <col min="1537" max="1537" width="14.625" style="79" customWidth="1"/>
    <col min="1538" max="1539" width="11.125" style="79" customWidth="1"/>
    <col min="1540" max="1540" width="14.625" style="79" customWidth="1"/>
    <col min="1541" max="1542" width="11.125" style="79" customWidth="1"/>
    <col min="1543" max="1543" width="7.625" style="79" customWidth="1"/>
    <col min="1544" max="1544" width="14.625" style="79" customWidth="1"/>
    <col min="1545" max="1546" width="11.125" style="79" customWidth="1"/>
    <col min="1547" max="1547" width="14.625" style="79" customWidth="1"/>
    <col min="1548" max="1549" width="11.125" style="79" customWidth="1"/>
    <col min="1550" max="1792" width="9.375" style="79"/>
    <col min="1793" max="1793" width="14.625" style="79" customWidth="1"/>
    <col min="1794" max="1795" width="11.125" style="79" customWidth="1"/>
    <col min="1796" max="1796" width="14.625" style="79" customWidth="1"/>
    <col min="1797" max="1798" width="11.125" style="79" customWidth="1"/>
    <col min="1799" max="1799" width="7.625" style="79" customWidth="1"/>
    <col min="1800" max="1800" width="14.625" style="79" customWidth="1"/>
    <col min="1801" max="1802" width="11.125" style="79" customWidth="1"/>
    <col min="1803" max="1803" width="14.625" style="79" customWidth="1"/>
    <col min="1804" max="1805" width="11.125" style="79" customWidth="1"/>
    <col min="1806" max="2048" width="9.375" style="79"/>
    <col min="2049" max="2049" width="14.625" style="79" customWidth="1"/>
    <col min="2050" max="2051" width="11.125" style="79" customWidth="1"/>
    <col min="2052" max="2052" width="14.625" style="79" customWidth="1"/>
    <col min="2053" max="2054" width="11.125" style="79" customWidth="1"/>
    <col min="2055" max="2055" width="7.625" style="79" customWidth="1"/>
    <col min="2056" max="2056" width="14.625" style="79" customWidth="1"/>
    <col min="2057" max="2058" width="11.125" style="79" customWidth="1"/>
    <col min="2059" max="2059" width="14.625" style="79" customWidth="1"/>
    <col min="2060" max="2061" width="11.125" style="79" customWidth="1"/>
    <col min="2062" max="2304" width="9.375" style="79"/>
    <col min="2305" max="2305" width="14.625" style="79" customWidth="1"/>
    <col min="2306" max="2307" width="11.125" style="79" customWidth="1"/>
    <col min="2308" max="2308" width="14.625" style="79" customWidth="1"/>
    <col min="2309" max="2310" width="11.125" style="79" customWidth="1"/>
    <col min="2311" max="2311" width="7.625" style="79" customWidth="1"/>
    <col min="2312" max="2312" width="14.625" style="79" customWidth="1"/>
    <col min="2313" max="2314" width="11.125" style="79" customWidth="1"/>
    <col min="2315" max="2315" width="14.625" style="79" customWidth="1"/>
    <col min="2316" max="2317" width="11.125" style="79" customWidth="1"/>
    <col min="2318" max="2560" width="9.375" style="79"/>
    <col min="2561" max="2561" width="14.625" style="79" customWidth="1"/>
    <col min="2562" max="2563" width="11.125" style="79" customWidth="1"/>
    <col min="2564" max="2564" width="14.625" style="79" customWidth="1"/>
    <col min="2565" max="2566" width="11.125" style="79" customWidth="1"/>
    <col min="2567" max="2567" width="7.625" style="79" customWidth="1"/>
    <col min="2568" max="2568" width="14.625" style="79" customWidth="1"/>
    <col min="2569" max="2570" width="11.125" style="79" customWidth="1"/>
    <col min="2571" max="2571" width="14.625" style="79" customWidth="1"/>
    <col min="2572" max="2573" width="11.125" style="79" customWidth="1"/>
    <col min="2574" max="2816" width="9.375" style="79"/>
    <col min="2817" max="2817" width="14.625" style="79" customWidth="1"/>
    <col min="2818" max="2819" width="11.125" style="79" customWidth="1"/>
    <col min="2820" max="2820" width="14.625" style="79" customWidth="1"/>
    <col min="2821" max="2822" width="11.125" style="79" customWidth="1"/>
    <col min="2823" max="2823" width="7.625" style="79" customWidth="1"/>
    <col min="2824" max="2824" width="14.625" style="79" customWidth="1"/>
    <col min="2825" max="2826" width="11.125" style="79" customWidth="1"/>
    <col min="2827" max="2827" width="14.625" style="79" customWidth="1"/>
    <col min="2828" max="2829" width="11.125" style="79" customWidth="1"/>
    <col min="2830" max="3072" width="9.375" style="79"/>
    <col min="3073" max="3073" width="14.625" style="79" customWidth="1"/>
    <col min="3074" max="3075" width="11.125" style="79" customWidth="1"/>
    <col min="3076" max="3076" width="14.625" style="79" customWidth="1"/>
    <col min="3077" max="3078" width="11.125" style="79" customWidth="1"/>
    <col min="3079" max="3079" width="7.625" style="79" customWidth="1"/>
    <col min="3080" max="3080" width="14.625" style="79" customWidth="1"/>
    <col min="3081" max="3082" width="11.125" style="79" customWidth="1"/>
    <col min="3083" max="3083" width="14.625" style="79" customWidth="1"/>
    <col min="3084" max="3085" width="11.125" style="79" customWidth="1"/>
    <col min="3086" max="3328" width="9.375" style="79"/>
    <col min="3329" max="3329" width="14.625" style="79" customWidth="1"/>
    <col min="3330" max="3331" width="11.125" style="79" customWidth="1"/>
    <col min="3332" max="3332" width="14.625" style="79" customWidth="1"/>
    <col min="3333" max="3334" width="11.125" style="79" customWidth="1"/>
    <col min="3335" max="3335" width="7.625" style="79" customWidth="1"/>
    <col min="3336" max="3336" width="14.625" style="79" customWidth="1"/>
    <col min="3337" max="3338" width="11.125" style="79" customWidth="1"/>
    <col min="3339" max="3339" width="14.625" style="79" customWidth="1"/>
    <col min="3340" max="3341" width="11.125" style="79" customWidth="1"/>
    <col min="3342" max="3584" width="9.375" style="79"/>
    <col min="3585" max="3585" width="14.625" style="79" customWidth="1"/>
    <col min="3586" max="3587" width="11.125" style="79" customWidth="1"/>
    <col min="3588" max="3588" width="14.625" style="79" customWidth="1"/>
    <col min="3589" max="3590" width="11.125" style="79" customWidth="1"/>
    <col min="3591" max="3591" width="7.625" style="79" customWidth="1"/>
    <col min="3592" max="3592" width="14.625" style="79" customWidth="1"/>
    <col min="3593" max="3594" width="11.125" style="79" customWidth="1"/>
    <col min="3595" max="3595" width="14.625" style="79" customWidth="1"/>
    <col min="3596" max="3597" width="11.125" style="79" customWidth="1"/>
    <col min="3598" max="3840" width="9.375" style="79"/>
    <col min="3841" max="3841" width="14.625" style="79" customWidth="1"/>
    <col min="3842" max="3843" width="11.125" style="79" customWidth="1"/>
    <col min="3844" max="3844" width="14.625" style="79" customWidth="1"/>
    <col min="3845" max="3846" width="11.125" style="79" customWidth="1"/>
    <col min="3847" max="3847" width="7.625" style="79" customWidth="1"/>
    <col min="3848" max="3848" width="14.625" style="79" customWidth="1"/>
    <col min="3849" max="3850" width="11.125" style="79" customWidth="1"/>
    <col min="3851" max="3851" width="14.625" style="79" customWidth="1"/>
    <col min="3852" max="3853" width="11.125" style="79" customWidth="1"/>
    <col min="3854" max="4096" width="9.375" style="79"/>
    <col min="4097" max="4097" width="14.625" style="79" customWidth="1"/>
    <col min="4098" max="4099" width="11.125" style="79" customWidth="1"/>
    <col min="4100" max="4100" width="14.625" style="79" customWidth="1"/>
    <col min="4101" max="4102" width="11.125" style="79" customWidth="1"/>
    <col min="4103" max="4103" width="7.625" style="79" customWidth="1"/>
    <col min="4104" max="4104" width="14.625" style="79" customWidth="1"/>
    <col min="4105" max="4106" width="11.125" style="79" customWidth="1"/>
    <col min="4107" max="4107" width="14.625" style="79" customWidth="1"/>
    <col min="4108" max="4109" width="11.125" style="79" customWidth="1"/>
    <col min="4110" max="4352" width="9.375" style="79"/>
    <col min="4353" max="4353" width="14.625" style="79" customWidth="1"/>
    <col min="4354" max="4355" width="11.125" style="79" customWidth="1"/>
    <col min="4356" max="4356" width="14.625" style="79" customWidth="1"/>
    <col min="4357" max="4358" width="11.125" style="79" customWidth="1"/>
    <col min="4359" max="4359" width="7.625" style="79" customWidth="1"/>
    <col min="4360" max="4360" width="14.625" style="79" customWidth="1"/>
    <col min="4361" max="4362" width="11.125" style="79" customWidth="1"/>
    <col min="4363" max="4363" width="14.625" style="79" customWidth="1"/>
    <col min="4364" max="4365" width="11.125" style="79" customWidth="1"/>
    <col min="4366" max="4608" width="9.375" style="79"/>
    <col min="4609" max="4609" width="14.625" style="79" customWidth="1"/>
    <col min="4610" max="4611" width="11.125" style="79" customWidth="1"/>
    <col min="4612" max="4612" width="14.625" style="79" customWidth="1"/>
    <col min="4613" max="4614" width="11.125" style="79" customWidth="1"/>
    <col min="4615" max="4615" width="7.625" style="79" customWidth="1"/>
    <col min="4616" max="4616" width="14.625" style="79" customWidth="1"/>
    <col min="4617" max="4618" width="11.125" style="79" customWidth="1"/>
    <col min="4619" max="4619" width="14.625" style="79" customWidth="1"/>
    <col min="4620" max="4621" width="11.125" style="79" customWidth="1"/>
    <col min="4622" max="4864" width="9.375" style="79"/>
    <col min="4865" max="4865" width="14.625" style="79" customWidth="1"/>
    <col min="4866" max="4867" width="11.125" style="79" customWidth="1"/>
    <col min="4868" max="4868" width="14.625" style="79" customWidth="1"/>
    <col min="4869" max="4870" width="11.125" style="79" customWidth="1"/>
    <col min="4871" max="4871" width="7.625" style="79" customWidth="1"/>
    <col min="4872" max="4872" width="14.625" style="79" customWidth="1"/>
    <col min="4873" max="4874" width="11.125" style="79" customWidth="1"/>
    <col min="4875" max="4875" width="14.625" style="79" customWidth="1"/>
    <col min="4876" max="4877" width="11.125" style="79" customWidth="1"/>
    <col min="4878" max="5120" width="9.375" style="79"/>
    <col min="5121" max="5121" width="14.625" style="79" customWidth="1"/>
    <col min="5122" max="5123" width="11.125" style="79" customWidth="1"/>
    <col min="5124" max="5124" width="14.625" style="79" customWidth="1"/>
    <col min="5125" max="5126" width="11.125" style="79" customWidth="1"/>
    <col min="5127" max="5127" width="7.625" style="79" customWidth="1"/>
    <col min="5128" max="5128" width="14.625" style="79" customWidth="1"/>
    <col min="5129" max="5130" width="11.125" style="79" customWidth="1"/>
    <col min="5131" max="5131" width="14.625" style="79" customWidth="1"/>
    <col min="5132" max="5133" width="11.125" style="79" customWidth="1"/>
    <col min="5134" max="5376" width="9.375" style="79"/>
    <col min="5377" max="5377" width="14.625" style="79" customWidth="1"/>
    <col min="5378" max="5379" width="11.125" style="79" customWidth="1"/>
    <col min="5380" max="5380" width="14.625" style="79" customWidth="1"/>
    <col min="5381" max="5382" width="11.125" style="79" customWidth="1"/>
    <col min="5383" max="5383" width="7.625" style="79" customWidth="1"/>
    <col min="5384" max="5384" width="14.625" style="79" customWidth="1"/>
    <col min="5385" max="5386" width="11.125" style="79" customWidth="1"/>
    <col min="5387" max="5387" width="14.625" style="79" customWidth="1"/>
    <col min="5388" max="5389" width="11.125" style="79" customWidth="1"/>
    <col min="5390" max="5632" width="9.375" style="79"/>
    <col min="5633" max="5633" width="14.625" style="79" customWidth="1"/>
    <col min="5634" max="5635" width="11.125" style="79" customWidth="1"/>
    <col min="5636" max="5636" width="14.625" style="79" customWidth="1"/>
    <col min="5637" max="5638" width="11.125" style="79" customWidth="1"/>
    <col min="5639" max="5639" width="7.625" style="79" customWidth="1"/>
    <col min="5640" max="5640" width="14.625" style="79" customWidth="1"/>
    <col min="5641" max="5642" width="11.125" style="79" customWidth="1"/>
    <col min="5643" max="5643" width="14.625" style="79" customWidth="1"/>
    <col min="5644" max="5645" width="11.125" style="79" customWidth="1"/>
    <col min="5646" max="5888" width="9.375" style="79"/>
    <col min="5889" max="5889" width="14.625" style="79" customWidth="1"/>
    <col min="5890" max="5891" width="11.125" style="79" customWidth="1"/>
    <col min="5892" max="5892" width="14.625" style="79" customWidth="1"/>
    <col min="5893" max="5894" width="11.125" style="79" customWidth="1"/>
    <col min="5895" max="5895" width="7.625" style="79" customWidth="1"/>
    <col min="5896" max="5896" width="14.625" style="79" customWidth="1"/>
    <col min="5897" max="5898" width="11.125" style="79" customWidth="1"/>
    <col min="5899" max="5899" width="14.625" style="79" customWidth="1"/>
    <col min="5900" max="5901" width="11.125" style="79" customWidth="1"/>
    <col min="5902" max="6144" width="9.375" style="79"/>
    <col min="6145" max="6145" width="14.625" style="79" customWidth="1"/>
    <col min="6146" max="6147" width="11.125" style="79" customWidth="1"/>
    <col min="6148" max="6148" width="14.625" style="79" customWidth="1"/>
    <col min="6149" max="6150" width="11.125" style="79" customWidth="1"/>
    <col min="6151" max="6151" width="7.625" style="79" customWidth="1"/>
    <col min="6152" max="6152" width="14.625" style="79" customWidth="1"/>
    <col min="6153" max="6154" width="11.125" style="79" customWidth="1"/>
    <col min="6155" max="6155" width="14.625" style="79" customWidth="1"/>
    <col min="6156" max="6157" width="11.125" style="79" customWidth="1"/>
    <col min="6158" max="6400" width="9.375" style="79"/>
    <col min="6401" max="6401" width="14.625" style="79" customWidth="1"/>
    <col min="6402" max="6403" width="11.125" style="79" customWidth="1"/>
    <col min="6404" max="6404" width="14.625" style="79" customWidth="1"/>
    <col min="6405" max="6406" width="11.125" style="79" customWidth="1"/>
    <col min="6407" max="6407" width="7.625" style="79" customWidth="1"/>
    <col min="6408" max="6408" width="14.625" style="79" customWidth="1"/>
    <col min="6409" max="6410" width="11.125" style="79" customWidth="1"/>
    <col min="6411" max="6411" width="14.625" style="79" customWidth="1"/>
    <col min="6412" max="6413" width="11.125" style="79" customWidth="1"/>
    <col min="6414" max="6656" width="9.375" style="79"/>
    <col min="6657" max="6657" width="14.625" style="79" customWidth="1"/>
    <col min="6658" max="6659" width="11.125" style="79" customWidth="1"/>
    <col min="6660" max="6660" width="14.625" style="79" customWidth="1"/>
    <col min="6661" max="6662" width="11.125" style="79" customWidth="1"/>
    <col min="6663" max="6663" width="7.625" style="79" customWidth="1"/>
    <col min="6664" max="6664" width="14.625" style="79" customWidth="1"/>
    <col min="6665" max="6666" width="11.125" style="79" customWidth="1"/>
    <col min="6667" max="6667" width="14.625" style="79" customWidth="1"/>
    <col min="6668" max="6669" width="11.125" style="79" customWidth="1"/>
    <col min="6670" max="6912" width="9.375" style="79"/>
    <col min="6913" max="6913" width="14.625" style="79" customWidth="1"/>
    <col min="6914" max="6915" width="11.125" style="79" customWidth="1"/>
    <col min="6916" max="6916" width="14.625" style="79" customWidth="1"/>
    <col min="6917" max="6918" width="11.125" style="79" customWidth="1"/>
    <col min="6919" max="6919" width="7.625" style="79" customWidth="1"/>
    <col min="6920" max="6920" width="14.625" style="79" customWidth="1"/>
    <col min="6921" max="6922" width="11.125" style="79" customWidth="1"/>
    <col min="6923" max="6923" width="14.625" style="79" customWidth="1"/>
    <col min="6924" max="6925" width="11.125" style="79" customWidth="1"/>
    <col min="6926" max="7168" width="9.375" style="79"/>
    <col min="7169" max="7169" width="14.625" style="79" customWidth="1"/>
    <col min="7170" max="7171" width="11.125" style="79" customWidth="1"/>
    <col min="7172" max="7172" width="14.625" style="79" customWidth="1"/>
    <col min="7173" max="7174" width="11.125" style="79" customWidth="1"/>
    <col min="7175" max="7175" width="7.625" style="79" customWidth="1"/>
    <col min="7176" max="7176" width="14.625" style="79" customWidth="1"/>
    <col min="7177" max="7178" width="11.125" style="79" customWidth="1"/>
    <col min="7179" max="7179" width="14.625" style="79" customWidth="1"/>
    <col min="7180" max="7181" width="11.125" style="79" customWidth="1"/>
    <col min="7182" max="7424" width="9.375" style="79"/>
    <col min="7425" max="7425" width="14.625" style="79" customWidth="1"/>
    <col min="7426" max="7427" width="11.125" style="79" customWidth="1"/>
    <col min="7428" max="7428" width="14.625" style="79" customWidth="1"/>
    <col min="7429" max="7430" width="11.125" style="79" customWidth="1"/>
    <col min="7431" max="7431" width="7.625" style="79" customWidth="1"/>
    <col min="7432" max="7432" width="14.625" style="79" customWidth="1"/>
    <col min="7433" max="7434" width="11.125" style="79" customWidth="1"/>
    <col min="7435" max="7435" width="14.625" style="79" customWidth="1"/>
    <col min="7436" max="7437" width="11.125" style="79" customWidth="1"/>
    <col min="7438" max="7680" width="9.375" style="79"/>
    <col min="7681" max="7681" width="14.625" style="79" customWidth="1"/>
    <col min="7682" max="7683" width="11.125" style="79" customWidth="1"/>
    <col min="7684" max="7684" width="14.625" style="79" customWidth="1"/>
    <col min="7685" max="7686" width="11.125" style="79" customWidth="1"/>
    <col min="7687" max="7687" width="7.625" style="79" customWidth="1"/>
    <col min="7688" max="7688" width="14.625" style="79" customWidth="1"/>
    <col min="7689" max="7690" width="11.125" style="79" customWidth="1"/>
    <col min="7691" max="7691" width="14.625" style="79" customWidth="1"/>
    <col min="7692" max="7693" width="11.125" style="79" customWidth="1"/>
    <col min="7694" max="7936" width="9.375" style="79"/>
    <col min="7937" max="7937" width="14.625" style="79" customWidth="1"/>
    <col min="7938" max="7939" width="11.125" style="79" customWidth="1"/>
    <col min="7940" max="7940" width="14.625" style="79" customWidth="1"/>
    <col min="7941" max="7942" width="11.125" style="79" customWidth="1"/>
    <col min="7943" max="7943" width="7.625" style="79" customWidth="1"/>
    <col min="7944" max="7944" width="14.625" style="79" customWidth="1"/>
    <col min="7945" max="7946" width="11.125" style="79" customWidth="1"/>
    <col min="7947" max="7947" width="14.625" style="79" customWidth="1"/>
    <col min="7948" max="7949" width="11.125" style="79" customWidth="1"/>
    <col min="7950" max="8192" width="9.375" style="79"/>
    <col min="8193" max="8193" width="14.625" style="79" customWidth="1"/>
    <col min="8194" max="8195" width="11.125" style="79" customWidth="1"/>
    <col min="8196" max="8196" width="14.625" style="79" customWidth="1"/>
    <col min="8197" max="8198" width="11.125" style="79" customWidth="1"/>
    <col min="8199" max="8199" width="7.625" style="79" customWidth="1"/>
    <col min="8200" max="8200" width="14.625" style="79" customWidth="1"/>
    <col min="8201" max="8202" width="11.125" style="79" customWidth="1"/>
    <col min="8203" max="8203" width="14.625" style="79" customWidth="1"/>
    <col min="8204" max="8205" width="11.125" style="79" customWidth="1"/>
    <col min="8206" max="8448" width="9.375" style="79"/>
    <col min="8449" max="8449" width="14.625" style="79" customWidth="1"/>
    <col min="8450" max="8451" width="11.125" style="79" customWidth="1"/>
    <col min="8452" max="8452" width="14.625" style="79" customWidth="1"/>
    <col min="8453" max="8454" width="11.125" style="79" customWidth="1"/>
    <col min="8455" max="8455" width="7.625" style="79" customWidth="1"/>
    <col min="8456" max="8456" width="14.625" style="79" customWidth="1"/>
    <col min="8457" max="8458" width="11.125" style="79" customWidth="1"/>
    <col min="8459" max="8459" width="14.625" style="79" customWidth="1"/>
    <col min="8460" max="8461" width="11.125" style="79" customWidth="1"/>
    <col min="8462" max="8704" width="9.375" style="79"/>
    <col min="8705" max="8705" width="14.625" style="79" customWidth="1"/>
    <col min="8706" max="8707" width="11.125" style="79" customWidth="1"/>
    <col min="8708" max="8708" width="14.625" style="79" customWidth="1"/>
    <col min="8709" max="8710" width="11.125" style="79" customWidth="1"/>
    <col min="8711" max="8711" width="7.625" style="79" customWidth="1"/>
    <col min="8712" max="8712" width="14.625" style="79" customWidth="1"/>
    <col min="8713" max="8714" width="11.125" style="79" customWidth="1"/>
    <col min="8715" max="8715" width="14.625" style="79" customWidth="1"/>
    <col min="8716" max="8717" width="11.125" style="79" customWidth="1"/>
    <col min="8718" max="8960" width="9.375" style="79"/>
    <col min="8961" max="8961" width="14.625" style="79" customWidth="1"/>
    <col min="8962" max="8963" width="11.125" style="79" customWidth="1"/>
    <col min="8964" max="8964" width="14.625" style="79" customWidth="1"/>
    <col min="8965" max="8966" width="11.125" style="79" customWidth="1"/>
    <col min="8967" max="8967" width="7.625" style="79" customWidth="1"/>
    <col min="8968" max="8968" width="14.625" style="79" customWidth="1"/>
    <col min="8969" max="8970" width="11.125" style="79" customWidth="1"/>
    <col min="8971" max="8971" width="14.625" style="79" customWidth="1"/>
    <col min="8972" max="8973" width="11.125" style="79" customWidth="1"/>
    <col min="8974" max="9216" width="9.375" style="79"/>
    <col min="9217" max="9217" width="14.625" style="79" customWidth="1"/>
    <col min="9218" max="9219" width="11.125" style="79" customWidth="1"/>
    <col min="9220" max="9220" width="14.625" style="79" customWidth="1"/>
    <col min="9221" max="9222" width="11.125" style="79" customWidth="1"/>
    <col min="9223" max="9223" width="7.625" style="79" customWidth="1"/>
    <col min="9224" max="9224" width="14.625" style="79" customWidth="1"/>
    <col min="9225" max="9226" width="11.125" style="79" customWidth="1"/>
    <col min="9227" max="9227" width="14.625" style="79" customWidth="1"/>
    <col min="9228" max="9229" width="11.125" style="79" customWidth="1"/>
    <col min="9230" max="9472" width="9.375" style="79"/>
    <col min="9473" max="9473" width="14.625" style="79" customWidth="1"/>
    <col min="9474" max="9475" width="11.125" style="79" customWidth="1"/>
    <col min="9476" max="9476" width="14.625" style="79" customWidth="1"/>
    <col min="9477" max="9478" width="11.125" style="79" customWidth="1"/>
    <col min="9479" max="9479" width="7.625" style="79" customWidth="1"/>
    <col min="9480" max="9480" width="14.625" style="79" customWidth="1"/>
    <col min="9481" max="9482" width="11.125" style="79" customWidth="1"/>
    <col min="9483" max="9483" width="14.625" style="79" customWidth="1"/>
    <col min="9484" max="9485" width="11.125" style="79" customWidth="1"/>
    <col min="9486" max="9728" width="9.375" style="79"/>
    <col min="9729" max="9729" width="14.625" style="79" customWidth="1"/>
    <col min="9730" max="9731" width="11.125" style="79" customWidth="1"/>
    <col min="9732" max="9732" width="14.625" style="79" customWidth="1"/>
    <col min="9733" max="9734" width="11.125" style="79" customWidth="1"/>
    <col min="9735" max="9735" width="7.625" style="79" customWidth="1"/>
    <col min="9736" max="9736" width="14.625" style="79" customWidth="1"/>
    <col min="9737" max="9738" width="11.125" style="79" customWidth="1"/>
    <col min="9739" max="9739" width="14.625" style="79" customWidth="1"/>
    <col min="9740" max="9741" width="11.125" style="79" customWidth="1"/>
    <col min="9742" max="9984" width="9.375" style="79"/>
    <col min="9985" max="9985" width="14.625" style="79" customWidth="1"/>
    <col min="9986" max="9987" width="11.125" style="79" customWidth="1"/>
    <col min="9988" max="9988" width="14.625" style="79" customWidth="1"/>
    <col min="9989" max="9990" width="11.125" style="79" customWidth="1"/>
    <col min="9991" max="9991" width="7.625" style="79" customWidth="1"/>
    <col min="9992" max="9992" width="14.625" style="79" customWidth="1"/>
    <col min="9993" max="9994" width="11.125" style="79" customWidth="1"/>
    <col min="9995" max="9995" width="14.625" style="79" customWidth="1"/>
    <col min="9996" max="9997" width="11.125" style="79" customWidth="1"/>
    <col min="9998" max="10240" width="9.375" style="79"/>
    <col min="10241" max="10241" width="14.625" style="79" customWidth="1"/>
    <col min="10242" max="10243" width="11.125" style="79" customWidth="1"/>
    <col min="10244" max="10244" width="14.625" style="79" customWidth="1"/>
    <col min="10245" max="10246" width="11.125" style="79" customWidth="1"/>
    <col min="10247" max="10247" width="7.625" style="79" customWidth="1"/>
    <col min="10248" max="10248" width="14.625" style="79" customWidth="1"/>
    <col min="10249" max="10250" width="11.125" style="79" customWidth="1"/>
    <col min="10251" max="10251" width="14.625" style="79" customWidth="1"/>
    <col min="10252" max="10253" width="11.125" style="79" customWidth="1"/>
    <col min="10254" max="10496" width="9.375" style="79"/>
    <col min="10497" max="10497" width="14.625" style="79" customWidth="1"/>
    <col min="10498" max="10499" width="11.125" style="79" customWidth="1"/>
    <col min="10500" max="10500" width="14.625" style="79" customWidth="1"/>
    <col min="10501" max="10502" width="11.125" style="79" customWidth="1"/>
    <col min="10503" max="10503" width="7.625" style="79" customWidth="1"/>
    <col min="10504" max="10504" width="14.625" style="79" customWidth="1"/>
    <col min="10505" max="10506" width="11.125" style="79" customWidth="1"/>
    <col min="10507" max="10507" width="14.625" style="79" customWidth="1"/>
    <col min="10508" max="10509" width="11.125" style="79" customWidth="1"/>
    <col min="10510" max="10752" width="9.375" style="79"/>
    <col min="10753" max="10753" width="14.625" style="79" customWidth="1"/>
    <col min="10754" max="10755" width="11.125" style="79" customWidth="1"/>
    <col min="10756" max="10756" width="14.625" style="79" customWidth="1"/>
    <col min="10757" max="10758" width="11.125" style="79" customWidth="1"/>
    <col min="10759" max="10759" width="7.625" style="79" customWidth="1"/>
    <col min="10760" max="10760" width="14.625" style="79" customWidth="1"/>
    <col min="10761" max="10762" width="11.125" style="79" customWidth="1"/>
    <col min="10763" max="10763" width="14.625" style="79" customWidth="1"/>
    <col min="10764" max="10765" width="11.125" style="79" customWidth="1"/>
    <col min="10766" max="11008" width="9.375" style="79"/>
    <col min="11009" max="11009" width="14.625" style="79" customWidth="1"/>
    <col min="11010" max="11011" width="11.125" style="79" customWidth="1"/>
    <col min="11012" max="11012" width="14.625" style="79" customWidth="1"/>
    <col min="11013" max="11014" width="11.125" style="79" customWidth="1"/>
    <col min="11015" max="11015" width="7.625" style="79" customWidth="1"/>
    <col min="11016" max="11016" width="14.625" style="79" customWidth="1"/>
    <col min="11017" max="11018" width="11.125" style="79" customWidth="1"/>
    <col min="11019" max="11019" width="14.625" style="79" customWidth="1"/>
    <col min="11020" max="11021" width="11.125" style="79" customWidth="1"/>
    <col min="11022" max="11264" width="9.375" style="79"/>
    <col min="11265" max="11265" width="14.625" style="79" customWidth="1"/>
    <col min="11266" max="11267" width="11.125" style="79" customWidth="1"/>
    <col min="11268" max="11268" width="14.625" style="79" customWidth="1"/>
    <col min="11269" max="11270" width="11.125" style="79" customWidth="1"/>
    <col min="11271" max="11271" width="7.625" style="79" customWidth="1"/>
    <col min="11272" max="11272" width="14.625" style="79" customWidth="1"/>
    <col min="11273" max="11274" width="11.125" style="79" customWidth="1"/>
    <col min="11275" max="11275" width="14.625" style="79" customWidth="1"/>
    <col min="11276" max="11277" width="11.125" style="79" customWidth="1"/>
    <col min="11278" max="11520" width="9.375" style="79"/>
    <col min="11521" max="11521" width="14.625" style="79" customWidth="1"/>
    <col min="11522" max="11523" width="11.125" style="79" customWidth="1"/>
    <col min="11524" max="11524" width="14.625" style="79" customWidth="1"/>
    <col min="11525" max="11526" width="11.125" style="79" customWidth="1"/>
    <col min="11527" max="11527" width="7.625" style="79" customWidth="1"/>
    <col min="11528" max="11528" width="14.625" style="79" customWidth="1"/>
    <col min="11529" max="11530" width="11.125" style="79" customWidth="1"/>
    <col min="11531" max="11531" width="14.625" style="79" customWidth="1"/>
    <col min="11532" max="11533" width="11.125" style="79" customWidth="1"/>
    <col min="11534" max="11776" width="9.375" style="79"/>
    <col min="11777" max="11777" width="14.625" style="79" customWidth="1"/>
    <col min="11778" max="11779" width="11.125" style="79" customWidth="1"/>
    <col min="11780" max="11780" width="14.625" style="79" customWidth="1"/>
    <col min="11781" max="11782" width="11.125" style="79" customWidth="1"/>
    <col min="11783" max="11783" width="7.625" style="79" customWidth="1"/>
    <col min="11784" max="11784" width="14.625" style="79" customWidth="1"/>
    <col min="11785" max="11786" width="11.125" style="79" customWidth="1"/>
    <col min="11787" max="11787" width="14.625" style="79" customWidth="1"/>
    <col min="11788" max="11789" width="11.125" style="79" customWidth="1"/>
    <col min="11790" max="12032" width="9.375" style="79"/>
    <col min="12033" max="12033" width="14.625" style="79" customWidth="1"/>
    <col min="12034" max="12035" width="11.125" style="79" customWidth="1"/>
    <col min="12036" max="12036" width="14.625" style="79" customWidth="1"/>
    <col min="12037" max="12038" width="11.125" style="79" customWidth="1"/>
    <col min="12039" max="12039" width="7.625" style="79" customWidth="1"/>
    <col min="12040" max="12040" width="14.625" style="79" customWidth="1"/>
    <col min="12041" max="12042" width="11.125" style="79" customWidth="1"/>
    <col min="12043" max="12043" width="14.625" style="79" customWidth="1"/>
    <col min="12044" max="12045" width="11.125" style="79" customWidth="1"/>
    <col min="12046" max="12288" width="9.375" style="79"/>
    <col min="12289" max="12289" width="14.625" style="79" customWidth="1"/>
    <col min="12290" max="12291" width="11.125" style="79" customWidth="1"/>
    <col min="12292" max="12292" width="14.625" style="79" customWidth="1"/>
    <col min="12293" max="12294" width="11.125" style="79" customWidth="1"/>
    <col min="12295" max="12295" width="7.625" style="79" customWidth="1"/>
    <col min="12296" max="12296" width="14.625" style="79" customWidth="1"/>
    <col min="12297" max="12298" width="11.125" style="79" customWidth="1"/>
    <col min="12299" max="12299" width="14.625" style="79" customWidth="1"/>
    <col min="12300" max="12301" width="11.125" style="79" customWidth="1"/>
    <col min="12302" max="12544" width="9.375" style="79"/>
    <col min="12545" max="12545" width="14.625" style="79" customWidth="1"/>
    <col min="12546" max="12547" width="11.125" style="79" customWidth="1"/>
    <col min="12548" max="12548" width="14.625" style="79" customWidth="1"/>
    <col min="12549" max="12550" width="11.125" style="79" customWidth="1"/>
    <col min="12551" max="12551" width="7.625" style="79" customWidth="1"/>
    <col min="12552" max="12552" width="14.625" style="79" customWidth="1"/>
    <col min="12553" max="12554" width="11.125" style="79" customWidth="1"/>
    <col min="12555" max="12555" width="14.625" style="79" customWidth="1"/>
    <col min="12556" max="12557" width="11.125" style="79" customWidth="1"/>
    <col min="12558" max="12800" width="9.375" style="79"/>
    <col min="12801" max="12801" width="14.625" style="79" customWidth="1"/>
    <col min="12802" max="12803" width="11.125" style="79" customWidth="1"/>
    <col min="12804" max="12804" width="14.625" style="79" customWidth="1"/>
    <col min="12805" max="12806" width="11.125" style="79" customWidth="1"/>
    <col min="12807" max="12807" width="7.625" style="79" customWidth="1"/>
    <col min="12808" max="12808" width="14.625" style="79" customWidth="1"/>
    <col min="12809" max="12810" width="11.125" style="79" customWidth="1"/>
    <col min="12811" max="12811" width="14.625" style="79" customWidth="1"/>
    <col min="12812" max="12813" width="11.125" style="79" customWidth="1"/>
    <col min="12814" max="13056" width="9.375" style="79"/>
    <col min="13057" max="13057" width="14.625" style="79" customWidth="1"/>
    <col min="13058" max="13059" width="11.125" style="79" customWidth="1"/>
    <col min="13060" max="13060" width="14.625" style="79" customWidth="1"/>
    <col min="13061" max="13062" width="11.125" style="79" customWidth="1"/>
    <col min="13063" max="13063" width="7.625" style="79" customWidth="1"/>
    <col min="13064" max="13064" width="14.625" style="79" customWidth="1"/>
    <col min="13065" max="13066" width="11.125" style="79" customWidth="1"/>
    <col min="13067" max="13067" width="14.625" style="79" customWidth="1"/>
    <col min="13068" max="13069" width="11.125" style="79" customWidth="1"/>
    <col min="13070" max="13312" width="9.375" style="79"/>
    <col min="13313" max="13313" width="14.625" style="79" customWidth="1"/>
    <col min="13314" max="13315" width="11.125" style="79" customWidth="1"/>
    <col min="13316" max="13316" width="14.625" style="79" customWidth="1"/>
    <col min="13317" max="13318" width="11.125" style="79" customWidth="1"/>
    <col min="13319" max="13319" width="7.625" style="79" customWidth="1"/>
    <col min="13320" max="13320" width="14.625" style="79" customWidth="1"/>
    <col min="13321" max="13322" width="11.125" style="79" customWidth="1"/>
    <col min="13323" max="13323" width="14.625" style="79" customWidth="1"/>
    <col min="13324" max="13325" width="11.125" style="79" customWidth="1"/>
    <col min="13326" max="13568" width="9.375" style="79"/>
    <col min="13569" max="13569" width="14.625" style="79" customWidth="1"/>
    <col min="13570" max="13571" width="11.125" style="79" customWidth="1"/>
    <col min="13572" max="13572" width="14.625" style="79" customWidth="1"/>
    <col min="13573" max="13574" width="11.125" style="79" customWidth="1"/>
    <col min="13575" max="13575" width="7.625" style="79" customWidth="1"/>
    <col min="13576" max="13576" width="14.625" style="79" customWidth="1"/>
    <col min="13577" max="13578" width="11.125" style="79" customWidth="1"/>
    <col min="13579" max="13579" width="14.625" style="79" customWidth="1"/>
    <col min="13580" max="13581" width="11.125" style="79" customWidth="1"/>
    <col min="13582" max="13824" width="9.375" style="79"/>
    <col min="13825" max="13825" width="14.625" style="79" customWidth="1"/>
    <col min="13826" max="13827" width="11.125" style="79" customWidth="1"/>
    <col min="13828" max="13828" width="14.625" style="79" customWidth="1"/>
    <col min="13829" max="13830" width="11.125" style="79" customWidth="1"/>
    <col min="13831" max="13831" width="7.625" style="79" customWidth="1"/>
    <col min="13832" max="13832" width="14.625" style="79" customWidth="1"/>
    <col min="13833" max="13834" width="11.125" style="79" customWidth="1"/>
    <col min="13835" max="13835" width="14.625" style="79" customWidth="1"/>
    <col min="13836" max="13837" width="11.125" style="79" customWidth="1"/>
    <col min="13838" max="14080" width="9.375" style="79"/>
    <col min="14081" max="14081" width="14.625" style="79" customWidth="1"/>
    <col min="14082" max="14083" width="11.125" style="79" customWidth="1"/>
    <col min="14084" max="14084" width="14.625" style="79" customWidth="1"/>
    <col min="14085" max="14086" width="11.125" style="79" customWidth="1"/>
    <col min="14087" max="14087" width="7.625" style="79" customWidth="1"/>
    <col min="14088" max="14088" width="14.625" style="79" customWidth="1"/>
    <col min="14089" max="14090" width="11.125" style="79" customWidth="1"/>
    <col min="14091" max="14091" width="14.625" style="79" customWidth="1"/>
    <col min="14092" max="14093" width="11.125" style="79" customWidth="1"/>
    <col min="14094" max="14336" width="9.375" style="79"/>
    <col min="14337" max="14337" width="14.625" style="79" customWidth="1"/>
    <col min="14338" max="14339" width="11.125" style="79" customWidth="1"/>
    <col min="14340" max="14340" width="14.625" style="79" customWidth="1"/>
    <col min="14341" max="14342" width="11.125" style="79" customWidth="1"/>
    <col min="14343" max="14343" width="7.625" style="79" customWidth="1"/>
    <col min="14344" max="14344" width="14.625" style="79" customWidth="1"/>
    <col min="14345" max="14346" width="11.125" style="79" customWidth="1"/>
    <col min="14347" max="14347" width="14.625" style="79" customWidth="1"/>
    <col min="14348" max="14349" width="11.125" style="79" customWidth="1"/>
    <col min="14350" max="14592" width="9.375" style="79"/>
    <col min="14593" max="14593" width="14.625" style="79" customWidth="1"/>
    <col min="14594" max="14595" width="11.125" style="79" customWidth="1"/>
    <col min="14596" max="14596" width="14.625" style="79" customWidth="1"/>
    <col min="14597" max="14598" width="11.125" style="79" customWidth="1"/>
    <col min="14599" max="14599" width="7.625" style="79" customWidth="1"/>
    <col min="14600" max="14600" width="14.625" style="79" customWidth="1"/>
    <col min="14601" max="14602" width="11.125" style="79" customWidth="1"/>
    <col min="14603" max="14603" width="14.625" style="79" customWidth="1"/>
    <col min="14604" max="14605" width="11.125" style="79" customWidth="1"/>
    <col min="14606" max="14848" width="9.375" style="79"/>
    <col min="14849" max="14849" width="14.625" style="79" customWidth="1"/>
    <col min="14850" max="14851" width="11.125" style="79" customWidth="1"/>
    <col min="14852" max="14852" width="14.625" style="79" customWidth="1"/>
    <col min="14853" max="14854" width="11.125" style="79" customWidth="1"/>
    <col min="14855" max="14855" width="7.625" style="79" customWidth="1"/>
    <col min="14856" max="14856" width="14.625" style="79" customWidth="1"/>
    <col min="14857" max="14858" width="11.125" style="79" customWidth="1"/>
    <col min="14859" max="14859" width="14.625" style="79" customWidth="1"/>
    <col min="14860" max="14861" width="11.125" style="79" customWidth="1"/>
    <col min="14862" max="15104" width="9.375" style="79"/>
    <col min="15105" max="15105" width="14.625" style="79" customWidth="1"/>
    <col min="15106" max="15107" width="11.125" style="79" customWidth="1"/>
    <col min="15108" max="15108" width="14.625" style="79" customWidth="1"/>
    <col min="15109" max="15110" width="11.125" style="79" customWidth="1"/>
    <col min="15111" max="15111" width="7.625" style="79" customWidth="1"/>
    <col min="15112" max="15112" width="14.625" style="79" customWidth="1"/>
    <col min="15113" max="15114" width="11.125" style="79" customWidth="1"/>
    <col min="15115" max="15115" width="14.625" style="79" customWidth="1"/>
    <col min="15116" max="15117" width="11.125" style="79" customWidth="1"/>
    <col min="15118" max="15360" width="9.375" style="79"/>
    <col min="15361" max="15361" width="14.625" style="79" customWidth="1"/>
    <col min="15362" max="15363" width="11.125" style="79" customWidth="1"/>
    <col min="15364" max="15364" width="14.625" style="79" customWidth="1"/>
    <col min="15365" max="15366" width="11.125" style="79" customWidth="1"/>
    <col min="15367" max="15367" width="7.625" style="79" customWidth="1"/>
    <col min="15368" max="15368" width="14.625" style="79" customWidth="1"/>
    <col min="15369" max="15370" width="11.125" style="79" customWidth="1"/>
    <col min="15371" max="15371" width="14.625" style="79" customWidth="1"/>
    <col min="15372" max="15373" width="11.125" style="79" customWidth="1"/>
    <col min="15374" max="15616" width="9.375" style="79"/>
    <col min="15617" max="15617" width="14.625" style="79" customWidth="1"/>
    <col min="15618" max="15619" width="11.125" style="79" customWidth="1"/>
    <col min="15620" max="15620" width="14.625" style="79" customWidth="1"/>
    <col min="15621" max="15622" width="11.125" style="79" customWidth="1"/>
    <col min="15623" max="15623" width="7.625" style="79" customWidth="1"/>
    <col min="15624" max="15624" width="14.625" style="79" customWidth="1"/>
    <col min="15625" max="15626" width="11.125" style="79" customWidth="1"/>
    <col min="15627" max="15627" width="14.625" style="79" customWidth="1"/>
    <col min="15628" max="15629" width="11.125" style="79" customWidth="1"/>
    <col min="15630" max="15872" width="9.375" style="79"/>
    <col min="15873" max="15873" width="14.625" style="79" customWidth="1"/>
    <col min="15874" max="15875" width="11.125" style="79" customWidth="1"/>
    <col min="15876" max="15876" width="14.625" style="79" customWidth="1"/>
    <col min="15877" max="15878" width="11.125" style="79" customWidth="1"/>
    <col min="15879" max="15879" width="7.625" style="79" customWidth="1"/>
    <col min="15880" max="15880" width="14.625" style="79" customWidth="1"/>
    <col min="15881" max="15882" width="11.125" style="79" customWidth="1"/>
    <col min="15883" max="15883" width="14.625" style="79" customWidth="1"/>
    <col min="15884" max="15885" width="11.125" style="79" customWidth="1"/>
    <col min="15886" max="16128" width="9.375" style="79"/>
    <col min="16129" max="16129" width="14.625" style="79" customWidth="1"/>
    <col min="16130" max="16131" width="11.125" style="79" customWidth="1"/>
    <col min="16132" max="16132" width="14.625" style="79" customWidth="1"/>
    <col min="16133" max="16134" width="11.125" style="79" customWidth="1"/>
    <col min="16135" max="16135" width="7.625" style="79" customWidth="1"/>
    <col min="16136" max="16136" width="14.625" style="79" customWidth="1"/>
    <col min="16137" max="16138" width="11.125" style="79" customWidth="1"/>
    <col min="16139" max="16139" width="14.625" style="79" customWidth="1"/>
    <col min="16140" max="16141" width="11.125" style="79" customWidth="1"/>
    <col min="16142" max="16384" width="9.375" style="79"/>
  </cols>
  <sheetData>
    <row r="1" spans="1:13" ht="18" customHeight="1">
      <c r="A1" s="76" t="s">
        <v>191</v>
      </c>
      <c r="B1" s="77"/>
      <c r="C1" s="77"/>
      <c r="D1" s="77"/>
      <c r="E1" s="77"/>
      <c r="F1" s="77"/>
      <c r="G1" s="77"/>
      <c r="H1" s="77"/>
      <c r="I1" s="77"/>
    </row>
    <row r="2" spans="1:13" ht="8.25" customHeight="1" thickBot="1">
      <c r="A2" s="80"/>
      <c r="B2" s="80"/>
      <c r="C2" s="80"/>
      <c r="D2" s="80"/>
      <c r="E2" s="80"/>
      <c r="F2" s="80"/>
      <c r="G2" s="81"/>
      <c r="H2" s="80"/>
      <c r="I2" s="80"/>
      <c r="J2" s="80"/>
      <c r="K2" s="80"/>
      <c r="L2" s="80"/>
      <c r="M2" s="80"/>
    </row>
    <row r="3" spans="1:13" s="133" customFormat="1" ht="18" customHeight="1">
      <c r="A3" s="82" t="s">
        <v>75</v>
      </c>
      <c r="B3" s="83" t="s">
        <v>76</v>
      </c>
      <c r="C3" s="84"/>
      <c r="D3" s="84"/>
      <c r="E3" s="132" t="s">
        <v>77</v>
      </c>
      <c r="F3" s="132"/>
      <c r="G3" s="85"/>
      <c r="H3" s="86"/>
      <c r="I3" s="84" t="s">
        <v>76</v>
      </c>
      <c r="J3" s="84"/>
      <c r="K3" s="84"/>
      <c r="L3" s="84" t="s">
        <v>192</v>
      </c>
      <c r="M3" s="84"/>
    </row>
    <row r="4" spans="1:13" s="133" customFormat="1" ht="18" customHeight="1">
      <c r="A4" s="87" t="s">
        <v>79</v>
      </c>
      <c r="B4" s="88" t="s">
        <v>193</v>
      </c>
      <c r="C4" s="89"/>
      <c r="D4" s="134" t="s">
        <v>79</v>
      </c>
      <c r="E4" s="286" t="s">
        <v>194</v>
      </c>
      <c r="F4" s="287"/>
      <c r="G4" s="91"/>
      <c r="H4" s="92" t="s">
        <v>79</v>
      </c>
      <c r="I4" s="93" t="s">
        <v>194</v>
      </c>
      <c r="J4" s="94"/>
      <c r="K4" s="95" t="s">
        <v>79</v>
      </c>
      <c r="L4" s="88" t="s">
        <v>195</v>
      </c>
      <c r="M4" s="89"/>
    </row>
    <row r="5" spans="1:13" s="133" customFormat="1" ht="18" customHeight="1">
      <c r="A5" s="82"/>
      <c r="B5" s="96" t="s">
        <v>18</v>
      </c>
      <c r="C5" s="96" t="s">
        <v>19</v>
      </c>
      <c r="D5" s="96"/>
      <c r="E5" s="97" t="s">
        <v>18</v>
      </c>
      <c r="F5" s="97" t="s">
        <v>19</v>
      </c>
      <c r="G5" s="92"/>
      <c r="H5" s="82"/>
      <c r="I5" s="96" t="s">
        <v>18</v>
      </c>
      <c r="J5" s="135" t="s">
        <v>19</v>
      </c>
      <c r="K5" s="99"/>
      <c r="L5" s="96" t="s">
        <v>18</v>
      </c>
      <c r="M5" s="96" t="s">
        <v>19</v>
      </c>
    </row>
    <row r="6" spans="1:13" ht="18" customHeight="1">
      <c r="A6" s="100" t="s">
        <v>196</v>
      </c>
      <c r="B6" s="101">
        <f>SUM(B8:B20)</f>
        <v>836</v>
      </c>
      <c r="C6" s="101">
        <f>SUM(C8:C20)</f>
        <v>585</v>
      </c>
      <c r="D6" s="118" t="s">
        <v>82</v>
      </c>
      <c r="E6" s="101">
        <v>0</v>
      </c>
      <c r="F6" s="101">
        <v>0</v>
      </c>
      <c r="G6" s="81"/>
      <c r="H6" s="117" t="s">
        <v>83</v>
      </c>
      <c r="I6" s="101">
        <v>75</v>
      </c>
      <c r="J6" s="104">
        <v>42</v>
      </c>
      <c r="K6" s="105" t="s">
        <v>84</v>
      </c>
      <c r="L6" s="101">
        <v>3</v>
      </c>
      <c r="M6" s="101">
        <v>0</v>
      </c>
    </row>
    <row r="7" spans="1:13" ht="18" customHeight="1">
      <c r="A7" s="100"/>
      <c r="B7" s="107"/>
      <c r="C7" s="107"/>
      <c r="D7" s="118" t="s">
        <v>85</v>
      </c>
      <c r="E7" s="101">
        <v>5</v>
      </c>
      <c r="F7" s="101">
        <v>1</v>
      </c>
      <c r="G7" s="81"/>
      <c r="H7" s="117" t="s">
        <v>86</v>
      </c>
      <c r="I7" s="101">
        <v>40</v>
      </c>
      <c r="J7" s="104">
        <v>25</v>
      </c>
      <c r="K7" s="105" t="s">
        <v>87</v>
      </c>
      <c r="L7" s="101">
        <v>30</v>
      </c>
      <c r="M7" s="101">
        <v>15</v>
      </c>
    </row>
    <row r="8" spans="1:13" ht="18" customHeight="1">
      <c r="A8" s="100" t="s">
        <v>197</v>
      </c>
      <c r="B8" s="101">
        <v>307</v>
      </c>
      <c r="C8" s="101">
        <v>172</v>
      </c>
      <c r="D8" s="118" t="s">
        <v>89</v>
      </c>
      <c r="E8" s="101">
        <v>3</v>
      </c>
      <c r="F8" s="101">
        <v>7</v>
      </c>
      <c r="G8" s="81"/>
      <c r="H8" s="117" t="s">
        <v>90</v>
      </c>
      <c r="I8" s="101">
        <v>51</v>
      </c>
      <c r="J8" s="104">
        <v>40</v>
      </c>
      <c r="K8" s="105" t="s">
        <v>91</v>
      </c>
      <c r="L8" s="101">
        <v>9</v>
      </c>
      <c r="M8" s="101">
        <v>5</v>
      </c>
    </row>
    <row r="9" spans="1:13" ht="18" customHeight="1">
      <c r="A9" s="100" t="s">
        <v>92</v>
      </c>
      <c r="B9" s="101">
        <v>66</v>
      </c>
      <c r="C9" s="101">
        <v>38</v>
      </c>
      <c r="D9" s="118" t="s">
        <v>93</v>
      </c>
      <c r="E9" s="101">
        <v>5</v>
      </c>
      <c r="F9" s="101">
        <v>4</v>
      </c>
      <c r="G9" s="81"/>
      <c r="H9" s="117" t="s">
        <v>94</v>
      </c>
      <c r="I9" s="101">
        <v>268</v>
      </c>
      <c r="J9" s="104">
        <v>228</v>
      </c>
      <c r="K9" s="105" t="s">
        <v>95</v>
      </c>
      <c r="L9" s="101">
        <v>7</v>
      </c>
      <c r="M9" s="101">
        <v>3</v>
      </c>
    </row>
    <row r="10" spans="1:13" ht="18" customHeight="1">
      <c r="A10" s="100" t="s">
        <v>198</v>
      </c>
      <c r="B10" s="101">
        <v>257</v>
      </c>
      <c r="C10" s="101">
        <v>221</v>
      </c>
      <c r="D10" s="118" t="s">
        <v>97</v>
      </c>
      <c r="E10" s="101">
        <v>0</v>
      </c>
      <c r="F10" s="101">
        <v>0</v>
      </c>
      <c r="G10" s="81"/>
      <c r="H10" s="117" t="s">
        <v>98</v>
      </c>
      <c r="I10" s="101">
        <v>53</v>
      </c>
      <c r="J10" s="104">
        <v>36</v>
      </c>
      <c r="K10" s="105" t="s">
        <v>99</v>
      </c>
      <c r="L10" s="101">
        <v>6</v>
      </c>
      <c r="M10" s="101">
        <v>1</v>
      </c>
    </row>
    <row r="11" spans="1:13" ht="18" customHeight="1">
      <c r="A11" s="100" t="s">
        <v>199</v>
      </c>
      <c r="B11" s="101">
        <v>0</v>
      </c>
      <c r="C11" s="101">
        <v>0</v>
      </c>
      <c r="D11" s="118" t="s">
        <v>101</v>
      </c>
      <c r="E11" s="101">
        <v>7</v>
      </c>
      <c r="F11" s="101">
        <v>7</v>
      </c>
      <c r="G11" s="81"/>
      <c r="H11" s="117" t="s">
        <v>102</v>
      </c>
      <c r="I11" s="101">
        <v>53</v>
      </c>
      <c r="J11" s="104">
        <v>52</v>
      </c>
      <c r="K11" s="105" t="s">
        <v>103</v>
      </c>
      <c r="L11" s="101">
        <v>7</v>
      </c>
      <c r="M11" s="101">
        <v>6</v>
      </c>
    </row>
    <row r="12" spans="1:13" ht="18" customHeight="1">
      <c r="A12" s="100" t="s">
        <v>200</v>
      </c>
      <c r="B12" s="101">
        <v>36</v>
      </c>
      <c r="C12" s="101">
        <v>23</v>
      </c>
      <c r="D12" s="118" t="s">
        <v>105</v>
      </c>
      <c r="E12" s="101">
        <v>9</v>
      </c>
      <c r="F12" s="101">
        <v>5</v>
      </c>
      <c r="G12" s="81"/>
      <c r="H12" s="117" t="s">
        <v>106</v>
      </c>
      <c r="I12" s="101">
        <v>498</v>
      </c>
      <c r="J12" s="104">
        <v>435</v>
      </c>
      <c r="K12" s="105" t="s">
        <v>107</v>
      </c>
      <c r="L12" s="101">
        <v>7</v>
      </c>
      <c r="M12" s="101">
        <v>3</v>
      </c>
    </row>
    <row r="13" spans="1:13" ht="18" customHeight="1">
      <c r="A13" s="100" t="s">
        <v>108</v>
      </c>
      <c r="B13" s="101">
        <v>43</v>
      </c>
      <c r="C13" s="101">
        <v>30</v>
      </c>
      <c r="D13" s="118" t="s">
        <v>109</v>
      </c>
      <c r="E13" s="101">
        <v>3</v>
      </c>
      <c r="F13" s="101">
        <v>1</v>
      </c>
      <c r="G13" s="81"/>
      <c r="H13" s="117" t="s">
        <v>110</v>
      </c>
      <c r="I13" s="101">
        <v>98</v>
      </c>
      <c r="J13" s="104">
        <v>91</v>
      </c>
      <c r="K13" s="105" t="s">
        <v>111</v>
      </c>
      <c r="L13" s="101">
        <v>14</v>
      </c>
      <c r="M13" s="101">
        <v>5</v>
      </c>
    </row>
    <row r="14" spans="1:13" ht="18" customHeight="1">
      <c r="A14" s="100" t="s">
        <v>112</v>
      </c>
      <c r="B14" s="101">
        <v>17</v>
      </c>
      <c r="C14" s="101">
        <v>14</v>
      </c>
      <c r="D14" s="118" t="s">
        <v>113</v>
      </c>
      <c r="E14" s="101">
        <v>3</v>
      </c>
      <c r="F14" s="101">
        <v>4</v>
      </c>
      <c r="G14" s="81"/>
      <c r="H14" s="117" t="s">
        <v>114</v>
      </c>
      <c r="I14" s="101">
        <v>44</v>
      </c>
      <c r="J14" s="104">
        <v>35</v>
      </c>
      <c r="K14" s="105" t="s">
        <v>115</v>
      </c>
      <c r="L14" s="101">
        <v>17</v>
      </c>
      <c r="M14" s="101">
        <v>12</v>
      </c>
    </row>
    <row r="15" spans="1:13" ht="18" customHeight="1">
      <c r="A15" s="100" t="s">
        <v>116</v>
      </c>
      <c r="B15" s="101">
        <v>24</v>
      </c>
      <c r="C15" s="101">
        <v>24</v>
      </c>
      <c r="D15" s="118" t="s">
        <v>117</v>
      </c>
      <c r="E15" s="101">
        <v>0</v>
      </c>
      <c r="F15" s="101">
        <v>4</v>
      </c>
      <c r="G15" s="81"/>
      <c r="H15" s="117" t="s">
        <v>118</v>
      </c>
      <c r="I15" s="101">
        <v>267</v>
      </c>
      <c r="J15" s="104">
        <v>232</v>
      </c>
      <c r="K15" s="105" t="s">
        <v>119</v>
      </c>
      <c r="L15" s="101">
        <v>0</v>
      </c>
      <c r="M15" s="101">
        <v>0</v>
      </c>
    </row>
    <row r="16" spans="1:13" ht="18" customHeight="1">
      <c r="A16" s="100" t="s">
        <v>120</v>
      </c>
      <c r="B16" s="101">
        <v>18</v>
      </c>
      <c r="C16" s="101">
        <v>10</v>
      </c>
      <c r="D16" s="118" t="s">
        <v>121</v>
      </c>
      <c r="E16" s="101">
        <v>9</v>
      </c>
      <c r="F16" s="101">
        <v>9</v>
      </c>
      <c r="G16" s="81"/>
      <c r="H16" s="117" t="s">
        <v>122</v>
      </c>
      <c r="I16" s="101">
        <v>257</v>
      </c>
      <c r="J16" s="104">
        <v>214</v>
      </c>
      <c r="K16" s="106"/>
      <c r="L16" s="101"/>
      <c r="M16" s="101"/>
    </row>
    <row r="17" spans="1:13" ht="18" customHeight="1">
      <c r="A17" s="100" t="s">
        <v>123</v>
      </c>
      <c r="B17" s="101">
        <v>14</v>
      </c>
      <c r="C17" s="101">
        <v>16</v>
      </c>
      <c r="D17" s="118" t="s">
        <v>124</v>
      </c>
      <c r="E17" s="101">
        <v>2</v>
      </c>
      <c r="F17" s="101">
        <v>3</v>
      </c>
      <c r="G17" s="81"/>
      <c r="H17" s="117" t="s">
        <v>125</v>
      </c>
      <c r="I17" s="101">
        <v>612</v>
      </c>
      <c r="J17" s="104">
        <v>560</v>
      </c>
      <c r="K17" s="106" t="s">
        <v>201</v>
      </c>
      <c r="L17" s="101">
        <v>204</v>
      </c>
      <c r="M17" s="101">
        <v>201</v>
      </c>
    </row>
    <row r="18" spans="1:13" ht="18" customHeight="1">
      <c r="A18" s="100" t="s">
        <v>127</v>
      </c>
      <c r="B18" s="101">
        <v>38</v>
      </c>
      <c r="C18" s="101">
        <v>15</v>
      </c>
      <c r="D18" s="118" t="s">
        <v>128</v>
      </c>
      <c r="E18" s="101">
        <v>5</v>
      </c>
      <c r="F18" s="101">
        <v>4</v>
      </c>
      <c r="G18" s="81"/>
      <c r="H18" s="117" t="s">
        <v>129</v>
      </c>
      <c r="I18" s="101">
        <v>310</v>
      </c>
      <c r="J18" s="104">
        <v>231</v>
      </c>
      <c r="K18" s="106"/>
      <c r="L18" s="101"/>
      <c r="M18" s="101"/>
    </row>
    <row r="19" spans="1:13" ht="18" customHeight="1">
      <c r="A19" s="100" t="s">
        <v>131</v>
      </c>
      <c r="B19" s="101">
        <v>7</v>
      </c>
      <c r="C19" s="101">
        <v>12</v>
      </c>
      <c r="D19" s="118" t="s">
        <v>132</v>
      </c>
      <c r="E19" s="101">
        <v>2</v>
      </c>
      <c r="F19" s="101">
        <v>2</v>
      </c>
      <c r="G19" s="81"/>
      <c r="H19" s="117" t="s">
        <v>133</v>
      </c>
      <c r="I19" s="101">
        <v>61</v>
      </c>
      <c r="J19" s="104">
        <v>38</v>
      </c>
      <c r="K19" s="106" t="s">
        <v>15</v>
      </c>
      <c r="L19" s="101">
        <f>SUM(I6:I42)+SUM(L6:L17)</f>
        <v>3385</v>
      </c>
      <c r="M19" s="101">
        <f>SUM(J6:J42)+SUM(M6:M17)</f>
        <v>2786</v>
      </c>
    </row>
    <row r="20" spans="1:13" ht="18" customHeight="1">
      <c r="A20" s="100" t="s">
        <v>134</v>
      </c>
      <c r="B20" s="101">
        <v>9</v>
      </c>
      <c r="C20" s="101">
        <v>10</v>
      </c>
      <c r="D20" s="118" t="s">
        <v>135</v>
      </c>
      <c r="E20" s="101">
        <v>0</v>
      </c>
      <c r="F20" s="101">
        <v>2</v>
      </c>
      <c r="G20" s="81"/>
      <c r="H20" s="117" t="s">
        <v>136</v>
      </c>
      <c r="I20" s="101">
        <v>9</v>
      </c>
      <c r="J20" s="104">
        <v>6</v>
      </c>
      <c r="K20" s="106"/>
      <c r="L20" s="107"/>
      <c r="M20" s="107"/>
    </row>
    <row r="21" spans="1:13" ht="18" customHeight="1">
      <c r="A21" s="100"/>
      <c r="B21" s="107"/>
      <c r="C21" s="107"/>
      <c r="D21" s="118" t="s">
        <v>137</v>
      </c>
      <c r="E21" s="101">
        <v>1</v>
      </c>
      <c r="F21" s="101">
        <v>2</v>
      </c>
      <c r="G21" s="81"/>
      <c r="H21" s="117" t="s">
        <v>138</v>
      </c>
      <c r="I21" s="101">
        <v>14</v>
      </c>
      <c r="J21" s="104">
        <v>4</v>
      </c>
      <c r="K21" s="106"/>
      <c r="L21" s="107"/>
      <c r="M21" s="107"/>
    </row>
    <row r="22" spans="1:13" ht="18" customHeight="1">
      <c r="A22" s="100" t="s">
        <v>139</v>
      </c>
      <c r="B22" s="104">
        <f>SUM(B24:B43,E6:E33)</f>
        <v>178</v>
      </c>
      <c r="C22" s="104">
        <f>SUM(C24:C43,F6:F33)</f>
        <v>205</v>
      </c>
      <c r="D22" s="118" t="s">
        <v>140</v>
      </c>
      <c r="E22" s="101">
        <v>13</v>
      </c>
      <c r="F22" s="101">
        <v>13</v>
      </c>
      <c r="G22" s="81"/>
      <c r="H22" s="117" t="s">
        <v>141</v>
      </c>
      <c r="I22" s="101">
        <v>5</v>
      </c>
      <c r="J22" s="104">
        <v>2</v>
      </c>
      <c r="K22" s="106"/>
      <c r="L22" s="107"/>
      <c r="M22" s="107"/>
    </row>
    <row r="23" spans="1:13" ht="18" customHeight="1">
      <c r="A23" s="100"/>
      <c r="B23" s="107"/>
      <c r="C23" s="107"/>
      <c r="D23" s="118" t="s">
        <v>142</v>
      </c>
      <c r="E23" s="101">
        <v>18</v>
      </c>
      <c r="F23" s="101">
        <v>24</v>
      </c>
      <c r="G23" s="81"/>
      <c r="H23" s="117" t="s">
        <v>143</v>
      </c>
      <c r="I23" s="101">
        <v>11</v>
      </c>
      <c r="J23" s="104">
        <v>5</v>
      </c>
      <c r="K23" s="106"/>
      <c r="L23" s="107"/>
      <c r="M23" s="107"/>
    </row>
    <row r="24" spans="1:13" ht="18" customHeight="1">
      <c r="A24" s="100" t="s">
        <v>144</v>
      </c>
      <c r="B24" s="101">
        <v>2</v>
      </c>
      <c r="C24" s="101">
        <v>5</v>
      </c>
      <c r="D24" s="118" t="s">
        <v>145</v>
      </c>
      <c r="E24" s="101">
        <v>13</v>
      </c>
      <c r="F24" s="101">
        <v>22</v>
      </c>
      <c r="G24" s="81"/>
      <c r="H24" s="117" t="s">
        <v>146</v>
      </c>
      <c r="I24" s="101">
        <v>25</v>
      </c>
      <c r="J24" s="104">
        <v>28</v>
      </c>
      <c r="K24" s="106"/>
      <c r="L24" s="107"/>
      <c r="M24" s="107"/>
    </row>
    <row r="25" spans="1:13" ht="18" customHeight="1">
      <c r="A25" s="100" t="s">
        <v>147</v>
      </c>
      <c r="B25" s="101">
        <v>1</v>
      </c>
      <c r="C25" s="101">
        <v>0</v>
      </c>
      <c r="D25" s="118" t="s">
        <v>148</v>
      </c>
      <c r="E25" s="101">
        <v>9</v>
      </c>
      <c r="F25" s="101">
        <v>25</v>
      </c>
      <c r="G25" s="81"/>
      <c r="H25" s="117" t="s">
        <v>149</v>
      </c>
      <c r="I25" s="101">
        <v>22</v>
      </c>
      <c r="J25" s="104">
        <v>16</v>
      </c>
      <c r="K25" s="106"/>
      <c r="L25" s="107"/>
      <c r="M25" s="107"/>
    </row>
    <row r="26" spans="1:13" ht="18" customHeight="1">
      <c r="A26" s="100" t="s">
        <v>150</v>
      </c>
      <c r="B26" s="101">
        <v>4</v>
      </c>
      <c r="C26" s="101">
        <v>1</v>
      </c>
      <c r="D26" s="118" t="s">
        <v>151</v>
      </c>
      <c r="E26" s="101">
        <v>2</v>
      </c>
      <c r="F26" s="101">
        <v>2</v>
      </c>
      <c r="G26" s="81"/>
      <c r="H26" s="117" t="s">
        <v>152</v>
      </c>
      <c r="I26" s="101">
        <v>45</v>
      </c>
      <c r="J26" s="104">
        <v>29</v>
      </c>
      <c r="K26" s="106"/>
      <c r="L26" s="107"/>
      <c r="M26" s="107"/>
    </row>
    <row r="27" spans="1:13" ht="18" customHeight="1">
      <c r="A27" s="100" t="s">
        <v>153</v>
      </c>
      <c r="B27" s="101">
        <v>2</v>
      </c>
      <c r="C27" s="101">
        <v>2</v>
      </c>
      <c r="D27" s="118" t="s">
        <v>154</v>
      </c>
      <c r="E27" s="101">
        <v>3</v>
      </c>
      <c r="F27" s="101">
        <v>10</v>
      </c>
      <c r="G27" s="81"/>
      <c r="H27" s="117" t="s">
        <v>155</v>
      </c>
      <c r="I27" s="101">
        <v>48</v>
      </c>
      <c r="J27" s="104">
        <v>37</v>
      </c>
      <c r="K27" s="106"/>
      <c r="L27" s="107"/>
      <c r="M27" s="107"/>
    </row>
    <row r="28" spans="1:13" ht="18" customHeight="1">
      <c r="A28" s="100" t="s">
        <v>156</v>
      </c>
      <c r="B28" s="101">
        <v>5</v>
      </c>
      <c r="C28" s="101">
        <v>4</v>
      </c>
      <c r="D28" s="118" t="s">
        <v>157</v>
      </c>
      <c r="E28" s="101">
        <v>1</v>
      </c>
      <c r="F28" s="101">
        <v>2</v>
      </c>
      <c r="G28" s="81"/>
      <c r="H28" s="117" t="s">
        <v>158</v>
      </c>
      <c r="I28" s="101">
        <v>14</v>
      </c>
      <c r="J28" s="104">
        <v>8</v>
      </c>
      <c r="K28" s="106"/>
      <c r="L28" s="107"/>
      <c r="M28" s="107"/>
    </row>
    <row r="29" spans="1:13" ht="18" customHeight="1">
      <c r="A29" s="100" t="s">
        <v>159</v>
      </c>
      <c r="B29" s="101">
        <v>3</v>
      </c>
      <c r="C29" s="101">
        <v>5</v>
      </c>
      <c r="D29" s="118" t="s">
        <v>160</v>
      </c>
      <c r="E29" s="101">
        <v>6</v>
      </c>
      <c r="F29" s="101">
        <v>10</v>
      </c>
      <c r="G29" s="81"/>
      <c r="H29" s="117" t="s">
        <v>161</v>
      </c>
      <c r="I29" s="101">
        <v>4</v>
      </c>
      <c r="J29" s="104">
        <v>5</v>
      </c>
      <c r="K29" s="106"/>
      <c r="L29" s="107"/>
      <c r="M29" s="107"/>
    </row>
    <row r="30" spans="1:13" ht="18" customHeight="1">
      <c r="A30" s="100" t="s">
        <v>162</v>
      </c>
      <c r="B30" s="101">
        <v>0</v>
      </c>
      <c r="C30" s="101">
        <v>0</v>
      </c>
      <c r="D30" s="118" t="s">
        <v>163</v>
      </c>
      <c r="E30" s="101">
        <v>0</v>
      </c>
      <c r="F30" s="101">
        <v>0</v>
      </c>
      <c r="G30" s="81"/>
      <c r="H30" s="117" t="s">
        <v>164</v>
      </c>
      <c r="I30" s="101">
        <v>21</v>
      </c>
      <c r="J30" s="104">
        <v>17</v>
      </c>
      <c r="K30" s="106"/>
      <c r="L30" s="107"/>
      <c r="M30" s="107"/>
    </row>
    <row r="31" spans="1:13" ht="18" customHeight="1">
      <c r="A31" s="100" t="s">
        <v>165</v>
      </c>
      <c r="B31" s="101">
        <v>0</v>
      </c>
      <c r="C31" s="101">
        <v>0</v>
      </c>
      <c r="D31" s="118" t="s">
        <v>166</v>
      </c>
      <c r="E31" s="101">
        <v>2</v>
      </c>
      <c r="F31" s="101">
        <v>1</v>
      </c>
      <c r="G31" s="81"/>
      <c r="H31" s="117" t="s">
        <v>167</v>
      </c>
      <c r="I31" s="101">
        <v>66</v>
      </c>
      <c r="J31" s="104">
        <v>52</v>
      </c>
      <c r="K31" s="106"/>
      <c r="L31" s="107"/>
      <c r="M31" s="107"/>
    </row>
    <row r="32" spans="1:13" ht="18" customHeight="1">
      <c r="A32" s="100" t="s">
        <v>168</v>
      </c>
      <c r="B32" s="101">
        <v>5</v>
      </c>
      <c r="C32" s="101">
        <v>2</v>
      </c>
      <c r="D32" s="118" t="s">
        <v>169</v>
      </c>
      <c r="E32" s="101">
        <v>0</v>
      </c>
      <c r="F32" s="101">
        <v>1</v>
      </c>
      <c r="G32" s="81"/>
      <c r="H32" s="117" t="s">
        <v>170</v>
      </c>
      <c r="I32" s="101">
        <v>28</v>
      </c>
      <c r="J32" s="104">
        <v>18</v>
      </c>
      <c r="K32" s="106"/>
      <c r="L32" s="107"/>
      <c r="M32" s="107"/>
    </row>
    <row r="33" spans="1:13" ht="18" customHeight="1">
      <c r="A33" s="117" t="s">
        <v>171</v>
      </c>
      <c r="B33" s="101">
        <v>12</v>
      </c>
      <c r="C33" s="101">
        <v>7</v>
      </c>
      <c r="D33" s="136"/>
      <c r="E33" s="108"/>
      <c r="F33" s="108"/>
      <c r="G33" s="81"/>
      <c r="H33" s="117" t="s">
        <v>172</v>
      </c>
      <c r="I33" s="101">
        <v>4</v>
      </c>
      <c r="J33" s="104">
        <v>9</v>
      </c>
      <c r="K33" s="106"/>
      <c r="L33" s="107"/>
      <c r="M33" s="107"/>
    </row>
    <row r="34" spans="1:13" ht="18" customHeight="1">
      <c r="A34" s="105" t="s">
        <v>173</v>
      </c>
      <c r="B34" s="101">
        <v>1</v>
      </c>
      <c r="C34" s="101">
        <v>0</v>
      </c>
      <c r="D34" s="114"/>
      <c r="E34" s="109"/>
      <c r="F34" s="110"/>
      <c r="G34" s="111"/>
      <c r="H34" s="117" t="s">
        <v>174</v>
      </c>
      <c r="I34" s="101">
        <v>1</v>
      </c>
      <c r="J34" s="104">
        <v>2</v>
      </c>
      <c r="K34" s="106"/>
      <c r="L34" s="107"/>
      <c r="M34" s="107"/>
    </row>
    <row r="35" spans="1:13" ht="18" customHeight="1">
      <c r="A35" s="105" t="s">
        <v>175</v>
      </c>
      <c r="B35" s="101">
        <v>1</v>
      </c>
      <c r="C35" s="101">
        <v>6</v>
      </c>
      <c r="D35" s="137" t="s">
        <v>201</v>
      </c>
      <c r="E35" s="104">
        <v>1</v>
      </c>
      <c r="F35" s="113">
        <v>2</v>
      </c>
      <c r="G35" s="81"/>
      <c r="H35" s="117" t="s">
        <v>176</v>
      </c>
      <c r="I35" s="101">
        <v>5</v>
      </c>
      <c r="J35" s="104">
        <v>4</v>
      </c>
      <c r="K35" s="106"/>
      <c r="L35" s="107"/>
      <c r="M35" s="107"/>
    </row>
    <row r="36" spans="1:13" ht="18" customHeight="1">
      <c r="A36" s="105" t="s">
        <v>177</v>
      </c>
      <c r="B36" s="101">
        <v>1</v>
      </c>
      <c r="C36" s="101">
        <v>0</v>
      </c>
      <c r="D36" s="137"/>
      <c r="E36" s="104"/>
      <c r="F36" s="113"/>
      <c r="G36" s="81"/>
      <c r="H36" s="117" t="s">
        <v>178</v>
      </c>
      <c r="I36" s="101">
        <v>2</v>
      </c>
      <c r="J36" s="104">
        <v>1</v>
      </c>
      <c r="K36" s="106"/>
      <c r="L36" s="107"/>
      <c r="M36" s="107"/>
    </row>
    <row r="37" spans="1:13" ht="18" customHeight="1">
      <c r="A37" s="105" t="s">
        <v>179</v>
      </c>
      <c r="B37" s="101">
        <v>7</v>
      </c>
      <c r="C37" s="101">
        <v>3</v>
      </c>
      <c r="D37" s="137" t="s">
        <v>15</v>
      </c>
      <c r="E37" s="104">
        <f>B6+B22+E35</f>
        <v>1015</v>
      </c>
      <c r="F37" s="113">
        <f>C6+C22+F35</f>
        <v>792</v>
      </c>
      <c r="G37" s="81"/>
      <c r="H37" s="117" t="s">
        <v>180</v>
      </c>
      <c r="I37" s="101">
        <v>14</v>
      </c>
      <c r="J37" s="104">
        <v>9</v>
      </c>
      <c r="K37" s="106"/>
      <c r="L37" s="107"/>
      <c r="M37" s="107"/>
    </row>
    <row r="38" spans="1:13" ht="18" customHeight="1">
      <c r="A38" s="105" t="s">
        <v>202</v>
      </c>
      <c r="B38" s="101">
        <v>11</v>
      </c>
      <c r="C38" s="101">
        <v>5</v>
      </c>
      <c r="D38" s="114"/>
      <c r="E38" s="115"/>
      <c r="F38" s="116"/>
      <c r="G38" s="111"/>
      <c r="H38" s="117" t="s">
        <v>182</v>
      </c>
      <c r="I38" s="101">
        <v>23</v>
      </c>
      <c r="J38" s="104">
        <v>10</v>
      </c>
      <c r="K38" s="106"/>
      <c r="L38" s="107"/>
      <c r="M38" s="107"/>
    </row>
    <row r="39" spans="1:13" ht="18" customHeight="1">
      <c r="A39" s="105" t="s">
        <v>183</v>
      </c>
      <c r="B39" s="101">
        <v>0</v>
      </c>
      <c r="C39" s="101">
        <v>0</v>
      </c>
      <c r="D39" s="114"/>
      <c r="E39" s="115"/>
      <c r="F39" s="116"/>
      <c r="G39" s="111"/>
      <c r="H39" s="117" t="s">
        <v>184</v>
      </c>
      <c r="I39" s="101">
        <v>7</v>
      </c>
      <c r="J39" s="104">
        <v>4</v>
      </c>
      <c r="K39" s="106"/>
      <c r="L39" s="107"/>
      <c r="M39" s="107"/>
    </row>
    <row r="40" spans="1:13" ht="18" customHeight="1">
      <c r="A40" s="105" t="s">
        <v>185</v>
      </c>
      <c r="B40" s="101">
        <v>0</v>
      </c>
      <c r="C40" s="101">
        <v>0</v>
      </c>
      <c r="D40" s="114"/>
      <c r="E40" s="115"/>
      <c r="F40" s="116"/>
      <c r="G40" s="111"/>
      <c r="H40" s="117" t="s">
        <v>186</v>
      </c>
      <c r="I40" s="101">
        <v>2</v>
      </c>
      <c r="J40" s="104">
        <v>1</v>
      </c>
      <c r="K40" s="106"/>
      <c r="L40" s="107"/>
      <c r="M40" s="107"/>
    </row>
    <row r="41" spans="1:13" ht="18" customHeight="1">
      <c r="A41" s="105" t="s">
        <v>187</v>
      </c>
      <c r="B41" s="101">
        <v>2</v>
      </c>
      <c r="C41" s="101">
        <v>0</v>
      </c>
      <c r="D41" s="114"/>
      <c r="E41" s="115"/>
      <c r="F41" s="116"/>
      <c r="G41" s="111"/>
      <c r="H41" s="117" t="s">
        <v>188</v>
      </c>
      <c r="I41" s="101">
        <v>11</v>
      </c>
      <c r="J41" s="104">
        <v>4</v>
      </c>
      <c r="K41" s="106"/>
      <c r="L41" s="107"/>
      <c r="M41" s="107"/>
    </row>
    <row r="42" spans="1:13" ht="18" customHeight="1">
      <c r="A42" s="105" t="s">
        <v>189</v>
      </c>
      <c r="B42" s="101">
        <v>0</v>
      </c>
      <c r="C42" s="101">
        <v>0</v>
      </c>
      <c r="D42" s="137"/>
      <c r="E42" s="119"/>
      <c r="F42" s="138"/>
      <c r="G42" s="81"/>
      <c r="H42" s="105" t="s">
        <v>190</v>
      </c>
      <c r="I42" s="104">
        <v>13</v>
      </c>
      <c r="J42" s="104">
        <v>5</v>
      </c>
      <c r="K42" s="106"/>
      <c r="L42" s="119"/>
      <c r="M42" s="138"/>
    </row>
    <row r="43" spans="1:13" ht="18" customHeight="1" thickBot="1">
      <c r="A43" s="139"/>
      <c r="B43" s="121"/>
      <c r="C43" s="121"/>
      <c r="D43" s="122"/>
      <c r="E43" s="123"/>
      <c r="F43" s="123"/>
      <c r="G43" s="81"/>
      <c r="H43" s="124"/>
      <c r="I43" s="125"/>
      <c r="J43" s="125"/>
      <c r="K43" s="126"/>
      <c r="L43" s="140"/>
      <c r="M43" s="141"/>
    </row>
    <row r="44" spans="1:13" ht="18" customHeight="1">
      <c r="A44" s="129"/>
      <c r="B44" s="129"/>
      <c r="C44" s="129"/>
      <c r="D44" s="129"/>
      <c r="E44" s="130"/>
      <c r="F44" s="131"/>
      <c r="G44" s="131"/>
      <c r="H44" s="131"/>
      <c r="I44" s="131"/>
      <c r="J44" s="131"/>
      <c r="K44" s="131"/>
      <c r="L44" s="130"/>
    </row>
    <row r="45" spans="1:13" ht="18" customHeight="1">
      <c r="A45" s="129"/>
      <c r="B45" s="129"/>
      <c r="C45" s="129"/>
      <c r="D45" s="129"/>
      <c r="E45" s="129"/>
      <c r="F45" s="131"/>
      <c r="G45" s="131"/>
      <c r="H45" s="131"/>
    </row>
    <row r="46" spans="1:13" ht="18" customHeight="1">
      <c r="A46" s="129"/>
      <c r="B46" s="129"/>
      <c r="C46" s="129"/>
      <c r="D46" s="129"/>
      <c r="E46" s="129"/>
      <c r="F46" s="131"/>
      <c r="G46" s="131"/>
      <c r="H46" s="131"/>
    </row>
    <row r="47" spans="1:13" ht="18" customHeight="1">
      <c r="A47" s="129"/>
      <c r="B47" s="129"/>
      <c r="C47" s="129"/>
      <c r="D47" s="129"/>
      <c r="E47" s="129"/>
      <c r="F47" s="131"/>
      <c r="G47" s="131"/>
      <c r="H47" s="131"/>
    </row>
    <row r="48" spans="1:13" ht="18" customHeight="1">
      <c r="A48" s="129"/>
      <c r="B48" s="129"/>
      <c r="C48" s="129"/>
      <c r="D48" s="129"/>
      <c r="E48" s="129"/>
      <c r="F48" s="131"/>
      <c r="G48" s="131"/>
      <c r="H48" s="131"/>
    </row>
    <row r="49" spans="1:8" ht="18" customHeight="1">
      <c r="A49" s="129"/>
      <c r="B49" s="129"/>
      <c r="C49" s="129"/>
      <c r="D49" s="129"/>
      <c r="E49" s="129"/>
      <c r="F49" s="131"/>
      <c r="G49" s="131"/>
      <c r="H49" s="131"/>
    </row>
    <row r="50" spans="1:8" ht="18" customHeight="1">
      <c r="A50" s="129"/>
      <c r="B50" s="129"/>
      <c r="C50" s="129"/>
      <c r="D50" s="129"/>
      <c r="E50" s="129"/>
      <c r="F50" s="131"/>
      <c r="G50" s="131"/>
      <c r="H50" s="131"/>
    </row>
    <row r="51" spans="1:8" ht="18" customHeight="1">
      <c r="A51" s="129"/>
      <c r="B51" s="129"/>
      <c r="C51" s="129"/>
      <c r="D51" s="129"/>
      <c r="E51" s="129"/>
      <c r="F51" s="131"/>
      <c r="G51" s="131"/>
      <c r="H51" s="131"/>
    </row>
    <row r="52" spans="1:8" ht="18" customHeight="1">
      <c r="A52" s="129"/>
      <c r="B52" s="129"/>
      <c r="C52" s="129"/>
      <c r="D52" s="129"/>
      <c r="E52" s="129"/>
      <c r="F52" s="131"/>
      <c r="G52" s="131"/>
      <c r="H52" s="131"/>
    </row>
    <row r="53" spans="1:8" ht="18" customHeight="1">
      <c r="A53" s="129"/>
      <c r="B53" s="129"/>
      <c r="C53" s="129"/>
      <c r="D53" s="129"/>
      <c r="E53" s="129"/>
      <c r="F53" s="131"/>
      <c r="G53" s="131"/>
      <c r="H53" s="131"/>
    </row>
    <row r="54" spans="1:8" ht="18" customHeight="1">
      <c r="A54" s="129"/>
      <c r="B54" s="129"/>
      <c r="C54" s="129"/>
      <c r="D54" s="129"/>
      <c r="E54" s="129"/>
      <c r="F54" s="131"/>
      <c r="G54" s="131"/>
      <c r="H54" s="131"/>
    </row>
    <row r="55" spans="1:8" ht="18" customHeight="1">
      <c r="A55" s="129"/>
      <c r="B55" s="129"/>
      <c r="C55" s="129"/>
      <c r="D55" s="129"/>
      <c r="E55" s="129"/>
      <c r="F55" s="131"/>
      <c r="G55" s="131"/>
      <c r="H55" s="131"/>
    </row>
    <row r="56" spans="1:8" ht="18" customHeight="1">
      <c r="A56" s="129"/>
      <c r="B56" s="129"/>
      <c r="C56" s="129"/>
      <c r="D56" s="129"/>
      <c r="E56" s="129"/>
      <c r="F56" s="131"/>
      <c r="G56" s="131"/>
      <c r="H56" s="131"/>
    </row>
    <row r="57" spans="1:8" ht="18" customHeight="1">
      <c r="A57" s="129"/>
      <c r="B57" s="129"/>
      <c r="C57" s="129"/>
      <c r="D57" s="129"/>
      <c r="E57" s="129"/>
      <c r="F57" s="131"/>
      <c r="G57" s="131"/>
      <c r="H57" s="131"/>
    </row>
    <row r="58" spans="1:8" ht="18" customHeight="1">
      <c r="A58" s="129"/>
      <c r="B58" s="129"/>
      <c r="C58" s="129"/>
      <c r="D58" s="129"/>
      <c r="E58" s="129"/>
      <c r="F58" s="131"/>
      <c r="G58" s="131"/>
      <c r="H58" s="131"/>
    </row>
    <row r="59" spans="1:8" ht="18" customHeight="1">
      <c r="A59" s="129"/>
      <c r="B59" s="129"/>
      <c r="C59" s="129"/>
      <c r="D59" s="129"/>
      <c r="E59" s="129"/>
      <c r="F59" s="131"/>
      <c r="G59" s="131"/>
      <c r="H59" s="131"/>
    </row>
    <row r="60" spans="1:8" ht="18" customHeight="1">
      <c r="A60" s="129"/>
      <c r="B60" s="129"/>
      <c r="C60" s="129"/>
      <c r="D60" s="129"/>
      <c r="E60" s="129"/>
      <c r="F60" s="131"/>
      <c r="G60" s="131"/>
      <c r="H60" s="131"/>
    </row>
    <row r="61" spans="1:8" ht="18" customHeight="1">
      <c r="A61" s="129"/>
      <c r="B61" s="129"/>
      <c r="C61" s="129"/>
      <c r="D61" s="129"/>
      <c r="E61" s="129"/>
      <c r="F61" s="131"/>
      <c r="G61" s="131"/>
      <c r="H61" s="131"/>
    </row>
    <row r="62" spans="1:8" ht="18" customHeight="1">
      <c r="A62" s="129"/>
      <c r="B62" s="129"/>
      <c r="C62" s="129"/>
      <c r="D62" s="129"/>
      <c r="E62" s="129"/>
      <c r="F62" s="131"/>
      <c r="G62" s="131"/>
      <c r="H62" s="131"/>
    </row>
    <row r="63" spans="1:8" ht="18" customHeight="1">
      <c r="A63" s="129"/>
      <c r="B63" s="129"/>
      <c r="C63" s="129"/>
      <c r="D63" s="129"/>
      <c r="E63" s="129"/>
      <c r="F63" s="131"/>
      <c r="G63" s="131"/>
      <c r="H63" s="131"/>
    </row>
    <row r="64" spans="1:8" ht="18" customHeight="1">
      <c r="A64" s="129"/>
      <c r="B64" s="129"/>
      <c r="C64" s="129"/>
      <c r="D64" s="129"/>
      <c r="E64" s="129"/>
      <c r="F64" s="131"/>
      <c r="G64" s="131"/>
      <c r="H64" s="131"/>
    </row>
    <row r="65" spans="1:8" ht="18" customHeight="1">
      <c r="A65" s="129"/>
      <c r="B65" s="129"/>
      <c r="C65" s="129"/>
      <c r="D65" s="129"/>
      <c r="E65" s="129"/>
      <c r="F65" s="131"/>
      <c r="G65" s="131"/>
      <c r="H65" s="131"/>
    </row>
    <row r="66" spans="1:8" ht="18" customHeight="1">
      <c r="A66" s="129"/>
      <c r="B66" s="129"/>
      <c r="C66" s="129"/>
      <c r="D66" s="129"/>
      <c r="E66" s="129"/>
      <c r="F66" s="131"/>
      <c r="G66" s="131"/>
      <c r="H66" s="131"/>
    </row>
    <row r="67" spans="1:8" ht="18" customHeight="1">
      <c r="A67" s="129"/>
      <c r="B67" s="129"/>
      <c r="C67" s="129"/>
      <c r="D67" s="129"/>
      <c r="E67" s="129"/>
      <c r="F67" s="131"/>
      <c r="G67" s="131"/>
      <c r="H67" s="131"/>
    </row>
    <row r="68" spans="1:8" ht="18" customHeight="1">
      <c r="A68" s="129"/>
      <c r="B68" s="129"/>
      <c r="C68" s="129"/>
      <c r="D68" s="129"/>
      <c r="E68" s="129"/>
      <c r="F68" s="131"/>
      <c r="G68" s="131"/>
      <c r="H68" s="131"/>
    </row>
    <row r="69" spans="1:8" ht="18" customHeight="1">
      <c r="A69" s="129"/>
      <c r="B69" s="129"/>
      <c r="C69" s="129"/>
      <c r="D69" s="129"/>
      <c r="E69" s="129"/>
      <c r="F69" s="131"/>
      <c r="G69" s="131"/>
      <c r="H69" s="131"/>
    </row>
    <row r="70" spans="1:8" ht="18" customHeight="1">
      <c r="A70" s="129"/>
      <c r="B70" s="129"/>
      <c r="C70" s="129"/>
      <c r="D70" s="129"/>
      <c r="E70" s="129"/>
      <c r="F70" s="131"/>
      <c r="G70" s="131"/>
      <c r="H70" s="131"/>
    </row>
    <row r="71" spans="1:8" ht="18" customHeight="1">
      <c r="A71" s="129"/>
      <c r="B71" s="129"/>
      <c r="C71" s="129"/>
      <c r="D71" s="129"/>
      <c r="E71" s="129"/>
      <c r="F71" s="131"/>
      <c r="G71" s="131"/>
      <c r="H71" s="131"/>
    </row>
    <row r="72" spans="1:8" ht="18" customHeight="1">
      <c r="A72" s="129"/>
      <c r="B72" s="129"/>
      <c r="C72" s="129"/>
      <c r="D72" s="129"/>
      <c r="E72" s="129"/>
    </row>
    <row r="73" spans="1:8" ht="18" customHeight="1">
      <c r="A73" s="129"/>
      <c r="B73" s="129"/>
      <c r="C73" s="129"/>
      <c r="D73" s="129"/>
      <c r="E73" s="129"/>
    </row>
    <row r="74" spans="1:8" ht="18" customHeight="1">
      <c r="A74" s="129"/>
      <c r="B74" s="129"/>
      <c r="C74" s="129"/>
      <c r="D74" s="129"/>
      <c r="E74" s="129"/>
    </row>
    <row r="75" spans="1:8" ht="18" customHeight="1">
      <c r="A75" s="129"/>
      <c r="B75" s="129"/>
      <c r="C75" s="129"/>
      <c r="D75" s="129"/>
      <c r="E75" s="129"/>
    </row>
    <row r="76" spans="1:8" ht="18" customHeight="1">
      <c r="A76" s="129"/>
      <c r="B76" s="129"/>
      <c r="C76" s="129"/>
      <c r="D76" s="129"/>
      <c r="E76" s="129"/>
    </row>
    <row r="77" spans="1:8" ht="18" customHeight="1">
      <c r="A77" s="129"/>
      <c r="B77" s="129"/>
      <c r="C77" s="129"/>
      <c r="D77" s="129"/>
      <c r="E77" s="129"/>
    </row>
    <row r="78" spans="1:8" ht="18" customHeight="1">
      <c r="A78" s="129"/>
      <c r="B78" s="129"/>
      <c r="C78" s="129"/>
      <c r="D78" s="129"/>
      <c r="E78" s="129"/>
    </row>
    <row r="79" spans="1:8" ht="18" customHeight="1">
      <c r="A79" s="129"/>
      <c r="B79" s="129"/>
      <c r="C79" s="129"/>
      <c r="D79" s="129"/>
      <c r="E79" s="129"/>
    </row>
    <row r="80" spans="1:8" ht="18" customHeight="1">
      <c r="A80" s="129"/>
      <c r="B80" s="129"/>
      <c r="C80" s="129"/>
      <c r="D80" s="129"/>
      <c r="E80" s="129"/>
    </row>
    <row r="81" spans="1:5" ht="18" customHeight="1">
      <c r="A81" s="129"/>
      <c r="B81" s="129"/>
      <c r="C81" s="129"/>
      <c r="D81" s="129"/>
      <c r="E81" s="129"/>
    </row>
    <row r="82" spans="1:5" ht="18" customHeight="1">
      <c r="A82" s="129"/>
      <c r="B82" s="129"/>
      <c r="C82" s="129"/>
      <c r="D82" s="129"/>
      <c r="E82" s="129"/>
    </row>
    <row r="83" spans="1:5" ht="18" customHeight="1">
      <c r="A83" s="129"/>
      <c r="B83" s="129"/>
      <c r="C83" s="129"/>
      <c r="D83" s="129"/>
      <c r="E83" s="129"/>
    </row>
    <row r="84" spans="1:5" ht="18" customHeight="1">
      <c r="A84" s="129"/>
      <c r="B84" s="129"/>
      <c r="C84" s="129"/>
      <c r="D84" s="129"/>
      <c r="E84" s="129"/>
    </row>
    <row r="85" spans="1:5" ht="18" customHeight="1">
      <c r="A85" s="129"/>
      <c r="B85" s="129"/>
      <c r="C85" s="129"/>
      <c r="D85" s="129"/>
      <c r="E85" s="129"/>
    </row>
    <row r="86" spans="1:5" ht="18" customHeight="1">
      <c r="A86" s="129"/>
      <c r="B86" s="129"/>
      <c r="C86" s="129"/>
      <c r="D86" s="129"/>
      <c r="E86" s="129"/>
    </row>
    <row r="87" spans="1:5" ht="18" customHeight="1">
      <c r="A87" s="129"/>
      <c r="B87" s="129"/>
      <c r="C87" s="129"/>
      <c r="D87" s="129"/>
      <c r="E87" s="129"/>
    </row>
    <row r="88" spans="1:5" ht="18" customHeight="1">
      <c r="A88" s="129"/>
      <c r="B88" s="129"/>
      <c r="C88" s="129"/>
      <c r="D88" s="129"/>
      <c r="E88" s="129"/>
    </row>
    <row r="89" spans="1:5" ht="18" customHeight="1">
      <c r="A89" s="129"/>
      <c r="B89" s="129"/>
      <c r="C89" s="129"/>
      <c r="D89" s="129"/>
      <c r="E89" s="129"/>
    </row>
  </sheetData>
  <mergeCells count="1">
    <mergeCell ref="E4:F4"/>
  </mergeCells>
  <phoneticPr fontId="2"/>
  <pageMargins left="0.78740157480314965" right="0.39370078740157483" top="0.6692913385826772" bottom="0.9055118110236221" header="0.51181102362204722" footer="0.51181102362204722"/>
  <pageSetup paperSize="9" firstPageNumber="118" orientation="portrait" useFirstPageNumber="1" r:id="rId1"/>
  <headerFooter alignWithMargins="0">
    <oddFooter>&amp;C&amp;11-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Y142"/>
  <sheetViews>
    <sheetView defaultGridColor="0" colorId="22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57" sqref="H57"/>
    </sheetView>
  </sheetViews>
  <sheetFormatPr defaultColWidth="10.625" defaultRowHeight="13.5" customHeight="1"/>
  <cols>
    <col min="1" max="17" width="9.375" style="143" customWidth="1"/>
    <col min="18" max="18" width="10.625" style="143"/>
    <col min="19" max="20" width="0" style="143" hidden="1" customWidth="1"/>
    <col min="21" max="256" width="10.625" style="143"/>
    <col min="257" max="273" width="9.375" style="143" customWidth="1"/>
    <col min="274" max="274" width="10.625" style="143"/>
    <col min="275" max="276" width="0" style="143" hidden="1" customWidth="1"/>
    <col min="277" max="512" width="10.625" style="143"/>
    <col min="513" max="529" width="9.375" style="143" customWidth="1"/>
    <col min="530" max="530" width="10.625" style="143"/>
    <col min="531" max="532" width="0" style="143" hidden="1" customWidth="1"/>
    <col min="533" max="768" width="10.625" style="143"/>
    <col min="769" max="785" width="9.375" style="143" customWidth="1"/>
    <col min="786" max="786" width="10.625" style="143"/>
    <col min="787" max="788" width="0" style="143" hidden="1" customWidth="1"/>
    <col min="789" max="1024" width="10.625" style="143"/>
    <col min="1025" max="1041" width="9.375" style="143" customWidth="1"/>
    <col min="1042" max="1042" width="10.625" style="143"/>
    <col min="1043" max="1044" width="0" style="143" hidden="1" customWidth="1"/>
    <col min="1045" max="1280" width="10.625" style="143"/>
    <col min="1281" max="1297" width="9.375" style="143" customWidth="1"/>
    <col min="1298" max="1298" width="10.625" style="143"/>
    <col min="1299" max="1300" width="0" style="143" hidden="1" customWidth="1"/>
    <col min="1301" max="1536" width="10.625" style="143"/>
    <col min="1537" max="1553" width="9.375" style="143" customWidth="1"/>
    <col min="1554" max="1554" width="10.625" style="143"/>
    <col min="1555" max="1556" width="0" style="143" hidden="1" customWidth="1"/>
    <col min="1557" max="1792" width="10.625" style="143"/>
    <col min="1793" max="1809" width="9.375" style="143" customWidth="1"/>
    <col min="1810" max="1810" width="10.625" style="143"/>
    <col min="1811" max="1812" width="0" style="143" hidden="1" customWidth="1"/>
    <col min="1813" max="2048" width="10.625" style="143"/>
    <col min="2049" max="2065" width="9.375" style="143" customWidth="1"/>
    <col min="2066" max="2066" width="10.625" style="143"/>
    <col min="2067" max="2068" width="0" style="143" hidden="1" customWidth="1"/>
    <col min="2069" max="2304" width="10.625" style="143"/>
    <col min="2305" max="2321" width="9.375" style="143" customWidth="1"/>
    <col min="2322" max="2322" width="10.625" style="143"/>
    <col min="2323" max="2324" width="0" style="143" hidden="1" customWidth="1"/>
    <col min="2325" max="2560" width="10.625" style="143"/>
    <col min="2561" max="2577" width="9.375" style="143" customWidth="1"/>
    <col min="2578" max="2578" width="10.625" style="143"/>
    <col min="2579" max="2580" width="0" style="143" hidden="1" customWidth="1"/>
    <col min="2581" max="2816" width="10.625" style="143"/>
    <col min="2817" max="2833" width="9.375" style="143" customWidth="1"/>
    <col min="2834" max="2834" width="10.625" style="143"/>
    <col min="2835" max="2836" width="0" style="143" hidden="1" customWidth="1"/>
    <col min="2837" max="3072" width="10.625" style="143"/>
    <col min="3073" max="3089" width="9.375" style="143" customWidth="1"/>
    <col min="3090" max="3090" width="10.625" style="143"/>
    <col min="3091" max="3092" width="0" style="143" hidden="1" customWidth="1"/>
    <col min="3093" max="3328" width="10.625" style="143"/>
    <col min="3329" max="3345" width="9.375" style="143" customWidth="1"/>
    <col min="3346" max="3346" width="10.625" style="143"/>
    <col min="3347" max="3348" width="0" style="143" hidden="1" customWidth="1"/>
    <col min="3349" max="3584" width="10.625" style="143"/>
    <col min="3585" max="3601" width="9.375" style="143" customWidth="1"/>
    <col min="3602" max="3602" width="10.625" style="143"/>
    <col min="3603" max="3604" width="0" style="143" hidden="1" customWidth="1"/>
    <col min="3605" max="3840" width="10.625" style="143"/>
    <col min="3841" max="3857" width="9.375" style="143" customWidth="1"/>
    <col min="3858" max="3858" width="10.625" style="143"/>
    <col min="3859" max="3860" width="0" style="143" hidden="1" customWidth="1"/>
    <col min="3861" max="4096" width="10.625" style="143"/>
    <col min="4097" max="4113" width="9.375" style="143" customWidth="1"/>
    <col min="4114" max="4114" width="10.625" style="143"/>
    <col min="4115" max="4116" width="0" style="143" hidden="1" customWidth="1"/>
    <col min="4117" max="4352" width="10.625" style="143"/>
    <col min="4353" max="4369" width="9.375" style="143" customWidth="1"/>
    <col min="4370" max="4370" width="10.625" style="143"/>
    <col min="4371" max="4372" width="0" style="143" hidden="1" customWidth="1"/>
    <col min="4373" max="4608" width="10.625" style="143"/>
    <col min="4609" max="4625" width="9.375" style="143" customWidth="1"/>
    <col min="4626" max="4626" width="10.625" style="143"/>
    <col min="4627" max="4628" width="0" style="143" hidden="1" customWidth="1"/>
    <col min="4629" max="4864" width="10.625" style="143"/>
    <col min="4865" max="4881" width="9.375" style="143" customWidth="1"/>
    <col min="4882" max="4882" width="10.625" style="143"/>
    <col min="4883" max="4884" width="0" style="143" hidden="1" customWidth="1"/>
    <col min="4885" max="5120" width="10.625" style="143"/>
    <col min="5121" max="5137" width="9.375" style="143" customWidth="1"/>
    <col min="5138" max="5138" width="10.625" style="143"/>
    <col min="5139" max="5140" width="0" style="143" hidden="1" customWidth="1"/>
    <col min="5141" max="5376" width="10.625" style="143"/>
    <col min="5377" max="5393" width="9.375" style="143" customWidth="1"/>
    <col min="5394" max="5394" width="10.625" style="143"/>
    <col min="5395" max="5396" width="0" style="143" hidden="1" customWidth="1"/>
    <col min="5397" max="5632" width="10.625" style="143"/>
    <col min="5633" max="5649" width="9.375" style="143" customWidth="1"/>
    <col min="5650" max="5650" width="10.625" style="143"/>
    <col min="5651" max="5652" width="0" style="143" hidden="1" customWidth="1"/>
    <col min="5653" max="5888" width="10.625" style="143"/>
    <col min="5889" max="5905" width="9.375" style="143" customWidth="1"/>
    <col min="5906" max="5906" width="10.625" style="143"/>
    <col min="5907" max="5908" width="0" style="143" hidden="1" customWidth="1"/>
    <col min="5909" max="6144" width="10.625" style="143"/>
    <col min="6145" max="6161" width="9.375" style="143" customWidth="1"/>
    <col min="6162" max="6162" width="10.625" style="143"/>
    <col min="6163" max="6164" width="0" style="143" hidden="1" customWidth="1"/>
    <col min="6165" max="6400" width="10.625" style="143"/>
    <col min="6401" max="6417" width="9.375" style="143" customWidth="1"/>
    <col min="6418" max="6418" width="10.625" style="143"/>
    <col min="6419" max="6420" width="0" style="143" hidden="1" customWidth="1"/>
    <col min="6421" max="6656" width="10.625" style="143"/>
    <col min="6657" max="6673" width="9.375" style="143" customWidth="1"/>
    <col min="6674" max="6674" width="10.625" style="143"/>
    <col min="6675" max="6676" width="0" style="143" hidden="1" customWidth="1"/>
    <col min="6677" max="6912" width="10.625" style="143"/>
    <col min="6913" max="6929" width="9.375" style="143" customWidth="1"/>
    <col min="6930" max="6930" width="10.625" style="143"/>
    <col min="6931" max="6932" width="0" style="143" hidden="1" customWidth="1"/>
    <col min="6933" max="7168" width="10.625" style="143"/>
    <col min="7169" max="7185" width="9.375" style="143" customWidth="1"/>
    <col min="7186" max="7186" width="10.625" style="143"/>
    <col min="7187" max="7188" width="0" style="143" hidden="1" customWidth="1"/>
    <col min="7189" max="7424" width="10.625" style="143"/>
    <col min="7425" max="7441" width="9.375" style="143" customWidth="1"/>
    <col min="7442" max="7442" width="10.625" style="143"/>
    <col min="7443" max="7444" width="0" style="143" hidden="1" customWidth="1"/>
    <col min="7445" max="7680" width="10.625" style="143"/>
    <col min="7681" max="7697" width="9.375" style="143" customWidth="1"/>
    <col min="7698" max="7698" width="10.625" style="143"/>
    <col min="7699" max="7700" width="0" style="143" hidden="1" customWidth="1"/>
    <col min="7701" max="7936" width="10.625" style="143"/>
    <col min="7937" max="7953" width="9.375" style="143" customWidth="1"/>
    <col min="7954" max="7954" width="10.625" style="143"/>
    <col min="7955" max="7956" width="0" style="143" hidden="1" customWidth="1"/>
    <col min="7957" max="8192" width="10.625" style="143"/>
    <col min="8193" max="8209" width="9.375" style="143" customWidth="1"/>
    <col min="8210" max="8210" width="10.625" style="143"/>
    <col min="8211" max="8212" width="0" style="143" hidden="1" customWidth="1"/>
    <col min="8213" max="8448" width="10.625" style="143"/>
    <col min="8449" max="8465" width="9.375" style="143" customWidth="1"/>
    <col min="8466" max="8466" width="10.625" style="143"/>
    <col min="8467" max="8468" width="0" style="143" hidden="1" customWidth="1"/>
    <col min="8469" max="8704" width="10.625" style="143"/>
    <col min="8705" max="8721" width="9.375" style="143" customWidth="1"/>
    <col min="8722" max="8722" width="10.625" style="143"/>
    <col min="8723" max="8724" width="0" style="143" hidden="1" customWidth="1"/>
    <col min="8725" max="8960" width="10.625" style="143"/>
    <col min="8961" max="8977" width="9.375" style="143" customWidth="1"/>
    <col min="8978" max="8978" width="10.625" style="143"/>
    <col min="8979" max="8980" width="0" style="143" hidden="1" customWidth="1"/>
    <col min="8981" max="9216" width="10.625" style="143"/>
    <col min="9217" max="9233" width="9.375" style="143" customWidth="1"/>
    <col min="9234" max="9234" width="10.625" style="143"/>
    <col min="9235" max="9236" width="0" style="143" hidden="1" customWidth="1"/>
    <col min="9237" max="9472" width="10.625" style="143"/>
    <col min="9473" max="9489" width="9.375" style="143" customWidth="1"/>
    <col min="9490" max="9490" width="10.625" style="143"/>
    <col min="9491" max="9492" width="0" style="143" hidden="1" customWidth="1"/>
    <col min="9493" max="9728" width="10.625" style="143"/>
    <col min="9729" max="9745" width="9.375" style="143" customWidth="1"/>
    <col min="9746" max="9746" width="10.625" style="143"/>
    <col min="9747" max="9748" width="0" style="143" hidden="1" customWidth="1"/>
    <col min="9749" max="9984" width="10.625" style="143"/>
    <col min="9985" max="10001" width="9.375" style="143" customWidth="1"/>
    <col min="10002" max="10002" width="10.625" style="143"/>
    <col min="10003" max="10004" width="0" style="143" hidden="1" customWidth="1"/>
    <col min="10005" max="10240" width="10.625" style="143"/>
    <col min="10241" max="10257" width="9.375" style="143" customWidth="1"/>
    <col min="10258" max="10258" width="10.625" style="143"/>
    <col min="10259" max="10260" width="0" style="143" hidden="1" customWidth="1"/>
    <col min="10261" max="10496" width="10.625" style="143"/>
    <col min="10497" max="10513" width="9.375" style="143" customWidth="1"/>
    <col min="10514" max="10514" width="10.625" style="143"/>
    <col min="10515" max="10516" width="0" style="143" hidden="1" customWidth="1"/>
    <col min="10517" max="10752" width="10.625" style="143"/>
    <col min="10753" max="10769" width="9.375" style="143" customWidth="1"/>
    <col min="10770" max="10770" width="10.625" style="143"/>
    <col min="10771" max="10772" width="0" style="143" hidden="1" customWidth="1"/>
    <col min="10773" max="11008" width="10.625" style="143"/>
    <col min="11009" max="11025" width="9.375" style="143" customWidth="1"/>
    <col min="11026" max="11026" width="10.625" style="143"/>
    <col min="11027" max="11028" width="0" style="143" hidden="1" customWidth="1"/>
    <col min="11029" max="11264" width="10.625" style="143"/>
    <col min="11265" max="11281" width="9.375" style="143" customWidth="1"/>
    <col min="11282" max="11282" width="10.625" style="143"/>
    <col min="11283" max="11284" width="0" style="143" hidden="1" customWidth="1"/>
    <col min="11285" max="11520" width="10.625" style="143"/>
    <col min="11521" max="11537" width="9.375" style="143" customWidth="1"/>
    <col min="11538" max="11538" width="10.625" style="143"/>
    <col min="11539" max="11540" width="0" style="143" hidden="1" customWidth="1"/>
    <col min="11541" max="11776" width="10.625" style="143"/>
    <col min="11777" max="11793" width="9.375" style="143" customWidth="1"/>
    <col min="11794" max="11794" width="10.625" style="143"/>
    <col min="11795" max="11796" width="0" style="143" hidden="1" customWidth="1"/>
    <col min="11797" max="12032" width="10.625" style="143"/>
    <col min="12033" max="12049" width="9.375" style="143" customWidth="1"/>
    <col min="12050" max="12050" width="10.625" style="143"/>
    <col min="12051" max="12052" width="0" style="143" hidden="1" customWidth="1"/>
    <col min="12053" max="12288" width="10.625" style="143"/>
    <col min="12289" max="12305" width="9.375" style="143" customWidth="1"/>
    <col min="12306" max="12306" width="10.625" style="143"/>
    <col min="12307" max="12308" width="0" style="143" hidden="1" customWidth="1"/>
    <col min="12309" max="12544" width="10.625" style="143"/>
    <col min="12545" max="12561" width="9.375" style="143" customWidth="1"/>
    <col min="12562" max="12562" width="10.625" style="143"/>
    <col min="12563" max="12564" width="0" style="143" hidden="1" customWidth="1"/>
    <col min="12565" max="12800" width="10.625" style="143"/>
    <col min="12801" max="12817" width="9.375" style="143" customWidth="1"/>
    <col min="12818" max="12818" width="10.625" style="143"/>
    <col min="12819" max="12820" width="0" style="143" hidden="1" customWidth="1"/>
    <col min="12821" max="13056" width="10.625" style="143"/>
    <col min="13057" max="13073" width="9.375" style="143" customWidth="1"/>
    <col min="13074" max="13074" width="10.625" style="143"/>
    <col min="13075" max="13076" width="0" style="143" hidden="1" customWidth="1"/>
    <col min="13077" max="13312" width="10.625" style="143"/>
    <col min="13313" max="13329" width="9.375" style="143" customWidth="1"/>
    <col min="13330" max="13330" width="10.625" style="143"/>
    <col min="13331" max="13332" width="0" style="143" hidden="1" customWidth="1"/>
    <col min="13333" max="13568" width="10.625" style="143"/>
    <col min="13569" max="13585" width="9.375" style="143" customWidth="1"/>
    <col min="13586" max="13586" width="10.625" style="143"/>
    <col min="13587" max="13588" width="0" style="143" hidden="1" customWidth="1"/>
    <col min="13589" max="13824" width="10.625" style="143"/>
    <col min="13825" max="13841" width="9.375" style="143" customWidth="1"/>
    <col min="13842" max="13842" width="10.625" style="143"/>
    <col min="13843" max="13844" width="0" style="143" hidden="1" customWidth="1"/>
    <col min="13845" max="14080" width="10.625" style="143"/>
    <col min="14081" max="14097" width="9.375" style="143" customWidth="1"/>
    <col min="14098" max="14098" width="10.625" style="143"/>
    <col min="14099" max="14100" width="0" style="143" hidden="1" customWidth="1"/>
    <col min="14101" max="14336" width="10.625" style="143"/>
    <col min="14337" max="14353" width="9.375" style="143" customWidth="1"/>
    <col min="14354" max="14354" width="10.625" style="143"/>
    <col min="14355" max="14356" width="0" style="143" hidden="1" customWidth="1"/>
    <col min="14357" max="14592" width="10.625" style="143"/>
    <col min="14593" max="14609" width="9.375" style="143" customWidth="1"/>
    <col min="14610" max="14610" width="10.625" style="143"/>
    <col min="14611" max="14612" width="0" style="143" hidden="1" customWidth="1"/>
    <col min="14613" max="14848" width="10.625" style="143"/>
    <col min="14849" max="14865" width="9.375" style="143" customWidth="1"/>
    <col min="14866" max="14866" width="10.625" style="143"/>
    <col min="14867" max="14868" width="0" style="143" hidden="1" customWidth="1"/>
    <col min="14869" max="15104" width="10.625" style="143"/>
    <col min="15105" max="15121" width="9.375" style="143" customWidth="1"/>
    <col min="15122" max="15122" width="10.625" style="143"/>
    <col min="15123" max="15124" width="0" style="143" hidden="1" customWidth="1"/>
    <col min="15125" max="15360" width="10.625" style="143"/>
    <col min="15361" max="15377" width="9.375" style="143" customWidth="1"/>
    <col min="15378" max="15378" width="10.625" style="143"/>
    <col min="15379" max="15380" width="0" style="143" hidden="1" customWidth="1"/>
    <col min="15381" max="15616" width="10.625" style="143"/>
    <col min="15617" max="15633" width="9.375" style="143" customWidth="1"/>
    <col min="15634" max="15634" width="10.625" style="143"/>
    <col min="15635" max="15636" width="0" style="143" hidden="1" customWidth="1"/>
    <col min="15637" max="15872" width="10.625" style="143"/>
    <col min="15873" max="15889" width="9.375" style="143" customWidth="1"/>
    <col min="15890" max="15890" width="10.625" style="143"/>
    <col min="15891" max="15892" width="0" style="143" hidden="1" customWidth="1"/>
    <col min="15893" max="16128" width="10.625" style="143"/>
    <col min="16129" max="16145" width="9.375" style="143" customWidth="1"/>
    <col min="16146" max="16146" width="10.625" style="143"/>
    <col min="16147" max="16148" width="0" style="143" hidden="1" customWidth="1"/>
    <col min="16149" max="16384" width="10.625" style="143"/>
  </cols>
  <sheetData>
    <row r="1" spans="1:25" ht="13.5" customHeight="1">
      <c r="A1" s="142" t="s">
        <v>203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</row>
    <row r="2" spans="1:25" ht="13.5" customHeight="1" thickBo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</row>
    <row r="3" spans="1:25" ht="13.5" customHeight="1">
      <c r="A3" s="144" t="s">
        <v>204</v>
      </c>
      <c r="B3" s="145" t="s">
        <v>205</v>
      </c>
      <c r="C3" s="145" t="s">
        <v>17</v>
      </c>
      <c r="D3" s="145" t="s">
        <v>20</v>
      </c>
      <c r="E3" s="145" t="s">
        <v>206</v>
      </c>
      <c r="F3" s="145" t="s">
        <v>207</v>
      </c>
      <c r="G3" s="145" t="s">
        <v>208</v>
      </c>
      <c r="H3" s="145" t="s">
        <v>209</v>
      </c>
      <c r="I3" s="146" t="s">
        <v>210</v>
      </c>
      <c r="J3" s="145" t="s">
        <v>211</v>
      </c>
      <c r="K3" s="145" t="s">
        <v>212</v>
      </c>
      <c r="L3" s="145" t="s">
        <v>213</v>
      </c>
      <c r="M3" s="145" t="s">
        <v>214</v>
      </c>
      <c r="N3" s="145" t="s">
        <v>215</v>
      </c>
      <c r="O3" s="145" t="s">
        <v>216</v>
      </c>
      <c r="P3" s="145" t="s">
        <v>217</v>
      </c>
      <c r="Q3" s="147" t="s">
        <v>15</v>
      </c>
      <c r="R3" s="142"/>
      <c r="S3" s="142"/>
      <c r="T3" s="142"/>
      <c r="U3" s="142"/>
      <c r="V3" s="142"/>
      <c r="W3" s="142"/>
      <c r="X3" s="142"/>
      <c r="Y3" s="142"/>
    </row>
    <row r="4" spans="1:25" ht="13.5" customHeight="1">
      <c r="A4" s="148" t="s">
        <v>17</v>
      </c>
      <c r="B4" s="149" t="s">
        <v>4</v>
      </c>
      <c r="C4" s="150">
        <v>988</v>
      </c>
      <c r="D4" s="142">
        <v>191</v>
      </c>
      <c r="E4" s="142">
        <v>58</v>
      </c>
      <c r="F4" s="142">
        <v>92</v>
      </c>
      <c r="G4" s="142">
        <v>119</v>
      </c>
      <c r="H4" s="142">
        <v>33</v>
      </c>
      <c r="I4" s="142">
        <v>9</v>
      </c>
      <c r="J4" s="142">
        <v>24</v>
      </c>
      <c r="K4" s="142">
        <v>77</v>
      </c>
      <c r="L4" s="142">
        <v>6</v>
      </c>
      <c r="M4" s="142">
        <v>3</v>
      </c>
      <c r="N4" s="142">
        <v>0</v>
      </c>
      <c r="O4" s="142">
        <v>9</v>
      </c>
      <c r="P4" s="142">
        <v>3</v>
      </c>
      <c r="Q4" s="151">
        <f>SUM(C4:P4)</f>
        <v>1612</v>
      </c>
      <c r="R4" s="142"/>
      <c r="S4" s="142"/>
      <c r="T4" s="142"/>
      <c r="U4" s="142"/>
      <c r="V4" s="142"/>
      <c r="W4" s="142"/>
      <c r="X4" s="142"/>
      <c r="Y4" s="142"/>
    </row>
    <row r="5" spans="1:25" ht="13.5" customHeight="1">
      <c r="A5" s="148"/>
      <c r="B5" s="149" t="s">
        <v>18</v>
      </c>
      <c r="C5" s="150">
        <v>1183</v>
      </c>
      <c r="D5" s="142">
        <v>284</v>
      </c>
      <c r="E5" s="142">
        <v>60</v>
      </c>
      <c r="F5" s="142">
        <v>118</v>
      </c>
      <c r="G5" s="142">
        <v>126</v>
      </c>
      <c r="H5" s="142">
        <v>39</v>
      </c>
      <c r="I5" s="142">
        <v>7</v>
      </c>
      <c r="J5" s="142">
        <v>22</v>
      </c>
      <c r="K5" s="142">
        <v>105</v>
      </c>
      <c r="L5" s="142">
        <v>6</v>
      </c>
      <c r="M5" s="142">
        <v>3</v>
      </c>
      <c r="N5" s="142">
        <v>1</v>
      </c>
      <c r="O5" s="142">
        <v>6</v>
      </c>
      <c r="P5" s="142">
        <v>3</v>
      </c>
      <c r="Q5" s="151">
        <f>SUM(C5:P5)</f>
        <v>1963</v>
      </c>
      <c r="R5" s="142"/>
      <c r="S5" s="142"/>
      <c r="T5" s="142"/>
      <c r="U5" s="142"/>
      <c r="V5" s="142"/>
      <c r="W5" s="142"/>
      <c r="X5" s="142"/>
      <c r="Y5" s="142"/>
    </row>
    <row r="6" spans="1:25" ht="13.5" customHeight="1">
      <c r="A6" s="148"/>
      <c r="B6" s="149" t="s">
        <v>19</v>
      </c>
      <c r="C6" s="150">
        <v>1163</v>
      </c>
      <c r="D6" s="142">
        <v>235</v>
      </c>
      <c r="E6" s="142">
        <v>60</v>
      </c>
      <c r="F6" s="142">
        <v>123</v>
      </c>
      <c r="G6" s="142">
        <v>135</v>
      </c>
      <c r="H6" s="142">
        <v>34</v>
      </c>
      <c r="I6" s="142">
        <v>8</v>
      </c>
      <c r="J6" s="142">
        <v>30</v>
      </c>
      <c r="K6" s="142">
        <v>93</v>
      </c>
      <c r="L6" s="142">
        <v>8</v>
      </c>
      <c r="M6" s="142">
        <v>2</v>
      </c>
      <c r="N6" s="142">
        <v>0</v>
      </c>
      <c r="O6" s="142">
        <v>15</v>
      </c>
      <c r="P6" s="142">
        <v>1</v>
      </c>
      <c r="Q6" s="151">
        <f>SUM(C6:P6)</f>
        <v>1907</v>
      </c>
      <c r="R6" s="142"/>
      <c r="S6" s="142"/>
      <c r="T6" s="142"/>
      <c r="U6" s="142"/>
      <c r="V6" s="142"/>
      <c r="W6" s="142"/>
      <c r="X6" s="142"/>
      <c r="Y6" s="142"/>
    </row>
    <row r="7" spans="1:25" ht="13.5" customHeight="1">
      <c r="A7" s="148"/>
      <c r="B7" s="152" t="s">
        <v>15</v>
      </c>
      <c r="C7" s="153">
        <f t="shared" ref="C7:P7" si="0">SUM(C5:C6)</f>
        <v>2346</v>
      </c>
      <c r="D7" s="154">
        <f t="shared" si="0"/>
        <v>519</v>
      </c>
      <c r="E7" s="154">
        <f t="shared" si="0"/>
        <v>120</v>
      </c>
      <c r="F7" s="154">
        <f t="shared" si="0"/>
        <v>241</v>
      </c>
      <c r="G7" s="154">
        <f t="shared" si="0"/>
        <v>261</v>
      </c>
      <c r="H7" s="154">
        <f t="shared" si="0"/>
        <v>73</v>
      </c>
      <c r="I7" s="154">
        <f t="shared" si="0"/>
        <v>15</v>
      </c>
      <c r="J7" s="154">
        <f t="shared" si="0"/>
        <v>52</v>
      </c>
      <c r="K7" s="154">
        <f t="shared" si="0"/>
        <v>198</v>
      </c>
      <c r="L7" s="154">
        <f t="shared" si="0"/>
        <v>14</v>
      </c>
      <c r="M7" s="154">
        <f t="shared" si="0"/>
        <v>5</v>
      </c>
      <c r="N7" s="154">
        <f t="shared" si="0"/>
        <v>1</v>
      </c>
      <c r="O7" s="154">
        <f t="shared" si="0"/>
        <v>21</v>
      </c>
      <c r="P7" s="154">
        <f t="shared" si="0"/>
        <v>4</v>
      </c>
      <c r="Q7" s="151">
        <f>SUM(Q5:Q6)</f>
        <v>3870</v>
      </c>
      <c r="R7" s="142"/>
      <c r="S7" s="142"/>
      <c r="T7" s="142"/>
      <c r="U7" s="142"/>
      <c r="V7" s="142"/>
      <c r="W7" s="142"/>
      <c r="X7" s="142"/>
      <c r="Y7" s="142"/>
    </row>
    <row r="8" spans="1:25" ht="13.5" customHeight="1">
      <c r="A8" s="148"/>
      <c r="B8" s="149"/>
      <c r="C8" s="15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51"/>
      <c r="R8" s="142"/>
      <c r="S8" s="142"/>
      <c r="T8" s="142"/>
      <c r="U8" s="142"/>
      <c r="V8" s="142"/>
      <c r="W8" s="142"/>
      <c r="X8" s="142"/>
      <c r="Y8" s="142"/>
    </row>
    <row r="9" spans="1:25" s="159" customFormat="1" ht="13.5" customHeight="1">
      <c r="A9" s="155" t="s">
        <v>20</v>
      </c>
      <c r="B9" s="156" t="s">
        <v>4</v>
      </c>
      <c r="C9" s="157">
        <v>137</v>
      </c>
      <c r="D9" s="158">
        <v>971</v>
      </c>
      <c r="E9" s="158">
        <v>87</v>
      </c>
      <c r="F9" s="158">
        <v>91</v>
      </c>
      <c r="G9" s="158">
        <v>34</v>
      </c>
      <c r="H9" s="158">
        <v>11</v>
      </c>
      <c r="I9" s="158">
        <v>12</v>
      </c>
      <c r="J9" s="158">
        <v>2</v>
      </c>
      <c r="K9" s="158">
        <v>15</v>
      </c>
      <c r="L9" s="158">
        <v>0</v>
      </c>
      <c r="M9" s="158">
        <v>0</v>
      </c>
      <c r="N9" s="158">
        <v>0</v>
      </c>
      <c r="O9" s="158">
        <v>4</v>
      </c>
      <c r="P9" s="158">
        <v>1</v>
      </c>
      <c r="Q9" s="151">
        <f>SUM(C9:P9)</f>
        <v>1365</v>
      </c>
      <c r="R9" s="158"/>
      <c r="S9" s="158"/>
      <c r="T9" s="158"/>
      <c r="U9" s="158"/>
      <c r="V9" s="158"/>
      <c r="W9" s="158"/>
      <c r="X9" s="158"/>
      <c r="Y9" s="158"/>
    </row>
    <row r="10" spans="1:25" s="159" customFormat="1" ht="13.5" customHeight="1">
      <c r="A10" s="155"/>
      <c r="B10" s="156" t="s">
        <v>18</v>
      </c>
      <c r="C10" s="157">
        <v>193</v>
      </c>
      <c r="D10" s="158">
        <v>1339</v>
      </c>
      <c r="E10" s="158">
        <v>107</v>
      </c>
      <c r="F10" s="158">
        <v>117</v>
      </c>
      <c r="G10" s="158">
        <v>40</v>
      </c>
      <c r="H10" s="158">
        <v>11</v>
      </c>
      <c r="I10" s="158">
        <v>16</v>
      </c>
      <c r="J10" s="158">
        <v>1</v>
      </c>
      <c r="K10" s="158">
        <v>21</v>
      </c>
      <c r="L10" s="158">
        <v>0</v>
      </c>
      <c r="M10" s="158">
        <v>1</v>
      </c>
      <c r="N10" s="158">
        <v>0</v>
      </c>
      <c r="O10" s="158">
        <v>5</v>
      </c>
      <c r="P10" s="158">
        <v>1</v>
      </c>
      <c r="Q10" s="151">
        <f>SUM(C10:P10)</f>
        <v>1852</v>
      </c>
      <c r="R10" s="158"/>
      <c r="S10" s="158"/>
      <c r="T10" s="158"/>
      <c r="U10" s="158"/>
      <c r="V10" s="158"/>
      <c r="W10" s="158"/>
      <c r="X10" s="158"/>
      <c r="Y10" s="158"/>
    </row>
    <row r="11" spans="1:25" s="159" customFormat="1" ht="13.5" customHeight="1">
      <c r="A11" s="155"/>
      <c r="B11" s="156" t="s">
        <v>19</v>
      </c>
      <c r="C11" s="157">
        <v>189</v>
      </c>
      <c r="D11" s="158">
        <v>1350</v>
      </c>
      <c r="E11" s="158">
        <v>108</v>
      </c>
      <c r="F11" s="158">
        <v>108</v>
      </c>
      <c r="G11" s="158">
        <v>45</v>
      </c>
      <c r="H11" s="158">
        <v>19</v>
      </c>
      <c r="I11" s="158">
        <v>14</v>
      </c>
      <c r="J11" s="158">
        <v>4</v>
      </c>
      <c r="K11" s="158">
        <v>20</v>
      </c>
      <c r="L11" s="158">
        <v>1</v>
      </c>
      <c r="M11" s="158">
        <v>1</v>
      </c>
      <c r="N11" s="158">
        <v>1</v>
      </c>
      <c r="O11" s="158">
        <v>3</v>
      </c>
      <c r="P11" s="158">
        <v>1</v>
      </c>
      <c r="Q11" s="151">
        <f>SUM(C11:P11)</f>
        <v>1864</v>
      </c>
      <c r="R11" s="158"/>
      <c r="S11" s="158"/>
      <c r="T11" s="158"/>
      <c r="U11" s="158"/>
      <c r="V11" s="158"/>
      <c r="W11" s="158"/>
      <c r="X11" s="158"/>
      <c r="Y11" s="158"/>
    </row>
    <row r="12" spans="1:25" s="159" customFormat="1" ht="13.5" customHeight="1">
      <c r="A12" s="155"/>
      <c r="B12" s="160" t="s">
        <v>15</v>
      </c>
      <c r="C12" s="161">
        <f t="shared" ref="C12:P12" si="1">SUM(C10:C11)</f>
        <v>382</v>
      </c>
      <c r="D12" s="151">
        <f t="shared" si="1"/>
        <v>2689</v>
      </c>
      <c r="E12" s="151">
        <f t="shared" si="1"/>
        <v>215</v>
      </c>
      <c r="F12" s="151">
        <f t="shared" si="1"/>
        <v>225</v>
      </c>
      <c r="G12" s="151">
        <f t="shared" si="1"/>
        <v>85</v>
      </c>
      <c r="H12" s="151">
        <f t="shared" si="1"/>
        <v>30</v>
      </c>
      <c r="I12" s="151">
        <f t="shared" si="1"/>
        <v>30</v>
      </c>
      <c r="J12" s="151">
        <f t="shared" si="1"/>
        <v>5</v>
      </c>
      <c r="K12" s="151">
        <f t="shared" si="1"/>
        <v>41</v>
      </c>
      <c r="L12" s="151">
        <f t="shared" si="1"/>
        <v>1</v>
      </c>
      <c r="M12" s="151">
        <f t="shared" si="1"/>
        <v>2</v>
      </c>
      <c r="N12" s="151">
        <f t="shared" si="1"/>
        <v>1</v>
      </c>
      <c r="O12" s="151">
        <f t="shared" si="1"/>
        <v>8</v>
      </c>
      <c r="P12" s="151">
        <f t="shared" si="1"/>
        <v>2</v>
      </c>
      <c r="Q12" s="151">
        <f>SUM(C12:P12)</f>
        <v>3716</v>
      </c>
      <c r="R12" s="158"/>
      <c r="S12" s="158"/>
      <c r="T12" s="158"/>
      <c r="U12" s="158"/>
      <c r="V12" s="158"/>
      <c r="W12" s="158"/>
      <c r="X12" s="158"/>
      <c r="Y12" s="158"/>
    </row>
    <row r="13" spans="1:25" s="159" customFormat="1" ht="13.5" customHeight="1">
      <c r="A13" s="155"/>
      <c r="B13" s="156"/>
      <c r="C13" s="157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1"/>
      <c r="R13" s="158"/>
      <c r="S13" s="158"/>
      <c r="T13" s="158"/>
      <c r="U13" s="158"/>
      <c r="V13" s="158"/>
      <c r="W13" s="158"/>
      <c r="X13" s="158"/>
      <c r="Y13" s="158"/>
    </row>
    <row r="14" spans="1:25" s="159" customFormat="1" ht="13.5" customHeight="1">
      <c r="A14" s="155" t="s">
        <v>206</v>
      </c>
      <c r="B14" s="156" t="s">
        <v>4</v>
      </c>
      <c r="C14" s="157">
        <v>47</v>
      </c>
      <c r="D14" s="158">
        <v>97</v>
      </c>
      <c r="E14" s="158">
        <v>541</v>
      </c>
      <c r="F14" s="158">
        <v>19</v>
      </c>
      <c r="G14" s="158">
        <v>20</v>
      </c>
      <c r="H14" s="158">
        <v>4</v>
      </c>
      <c r="I14" s="158">
        <v>6</v>
      </c>
      <c r="J14" s="158">
        <v>4</v>
      </c>
      <c r="K14" s="158">
        <v>9</v>
      </c>
      <c r="L14" s="158">
        <v>2</v>
      </c>
      <c r="M14" s="158">
        <v>5</v>
      </c>
      <c r="N14" s="158">
        <v>1</v>
      </c>
      <c r="O14" s="158">
        <v>1</v>
      </c>
      <c r="P14" s="158">
        <v>0</v>
      </c>
      <c r="Q14" s="151">
        <f>SUM(C14:P14)</f>
        <v>756</v>
      </c>
      <c r="R14" s="158"/>
      <c r="S14" s="158"/>
      <c r="T14" s="158"/>
      <c r="U14" s="158"/>
      <c r="V14" s="158"/>
      <c r="W14" s="158"/>
      <c r="X14" s="158"/>
      <c r="Y14" s="158"/>
    </row>
    <row r="15" spans="1:25" s="159" customFormat="1" ht="13.5" customHeight="1">
      <c r="A15" s="155"/>
      <c r="B15" s="156" t="s">
        <v>18</v>
      </c>
      <c r="C15" s="157">
        <v>66</v>
      </c>
      <c r="D15" s="158">
        <v>144</v>
      </c>
      <c r="E15" s="158">
        <v>714</v>
      </c>
      <c r="F15" s="158">
        <v>29</v>
      </c>
      <c r="G15" s="158">
        <v>24</v>
      </c>
      <c r="H15" s="158">
        <v>5</v>
      </c>
      <c r="I15" s="158">
        <v>5</v>
      </c>
      <c r="J15" s="158">
        <v>4</v>
      </c>
      <c r="K15" s="158">
        <v>8</v>
      </c>
      <c r="L15" s="158">
        <v>1</v>
      </c>
      <c r="M15" s="158">
        <v>6</v>
      </c>
      <c r="N15" s="158">
        <v>1</v>
      </c>
      <c r="O15" s="158">
        <v>2</v>
      </c>
      <c r="P15" s="158">
        <v>0</v>
      </c>
      <c r="Q15" s="151">
        <f>SUM(C15:P15)</f>
        <v>1009</v>
      </c>
      <c r="R15" s="158"/>
      <c r="S15" s="158"/>
      <c r="T15" s="158"/>
      <c r="U15" s="158"/>
      <c r="V15" s="158"/>
      <c r="W15" s="158"/>
      <c r="X15" s="158"/>
      <c r="Y15" s="158"/>
    </row>
    <row r="16" spans="1:25" s="159" customFormat="1" ht="13.5" customHeight="1">
      <c r="A16" s="155"/>
      <c r="B16" s="156" t="s">
        <v>19</v>
      </c>
      <c r="C16" s="157">
        <v>74</v>
      </c>
      <c r="D16" s="158">
        <v>134</v>
      </c>
      <c r="E16" s="158">
        <v>769</v>
      </c>
      <c r="F16" s="158">
        <v>26</v>
      </c>
      <c r="G16" s="158">
        <v>23</v>
      </c>
      <c r="H16" s="158">
        <v>6</v>
      </c>
      <c r="I16" s="158">
        <v>6</v>
      </c>
      <c r="J16" s="158">
        <v>2</v>
      </c>
      <c r="K16" s="158">
        <v>10</v>
      </c>
      <c r="L16" s="158">
        <v>1</v>
      </c>
      <c r="M16" s="158">
        <v>5</v>
      </c>
      <c r="N16" s="158">
        <v>4</v>
      </c>
      <c r="O16" s="158">
        <v>0</v>
      </c>
      <c r="P16" s="158">
        <v>1</v>
      </c>
      <c r="Q16" s="151">
        <f>SUM(C16:P16)</f>
        <v>1061</v>
      </c>
      <c r="R16" s="158"/>
      <c r="S16" s="158"/>
      <c r="T16" s="158"/>
      <c r="U16" s="158"/>
      <c r="V16" s="158"/>
      <c r="W16" s="158"/>
      <c r="X16" s="158"/>
      <c r="Y16" s="158"/>
    </row>
    <row r="17" spans="1:25" s="159" customFormat="1" ht="13.5" customHeight="1">
      <c r="A17" s="155"/>
      <c r="B17" s="160" t="s">
        <v>15</v>
      </c>
      <c r="C17" s="161">
        <f t="shared" ref="C17:P17" si="2">SUM(C15:C16)</f>
        <v>140</v>
      </c>
      <c r="D17" s="151">
        <f t="shared" si="2"/>
        <v>278</v>
      </c>
      <c r="E17" s="151">
        <f t="shared" si="2"/>
        <v>1483</v>
      </c>
      <c r="F17" s="151">
        <f t="shared" si="2"/>
        <v>55</v>
      </c>
      <c r="G17" s="151">
        <f t="shared" si="2"/>
        <v>47</v>
      </c>
      <c r="H17" s="151">
        <f t="shared" si="2"/>
        <v>11</v>
      </c>
      <c r="I17" s="151">
        <f t="shared" si="2"/>
        <v>11</v>
      </c>
      <c r="J17" s="151">
        <f t="shared" si="2"/>
        <v>6</v>
      </c>
      <c r="K17" s="151">
        <f t="shared" si="2"/>
        <v>18</v>
      </c>
      <c r="L17" s="151">
        <f t="shared" si="2"/>
        <v>2</v>
      </c>
      <c r="M17" s="151">
        <f t="shared" si="2"/>
        <v>11</v>
      </c>
      <c r="N17" s="151">
        <f t="shared" si="2"/>
        <v>5</v>
      </c>
      <c r="O17" s="151">
        <f t="shared" si="2"/>
        <v>2</v>
      </c>
      <c r="P17" s="151">
        <f t="shared" si="2"/>
        <v>1</v>
      </c>
      <c r="Q17" s="151">
        <f>SUM(C17:P17)</f>
        <v>2070</v>
      </c>
      <c r="R17" s="158"/>
      <c r="S17" s="158"/>
      <c r="T17" s="158"/>
      <c r="U17" s="158"/>
      <c r="V17" s="158"/>
      <c r="W17" s="158"/>
      <c r="X17" s="158"/>
      <c r="Y17" s="158"/>
    </row>
    <row r="18" spans="1:25" s="159" customFormat="1" ht="13.5" customHeight="1">
      <c r="A18" s="155"/>
      <c r="B18" s="156"/>
      <c r="C18" s="157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1"/>
      <c r="R18" s="158"/>
      <c r="S18" s="158"/>
      <c r="T18" s="158"/>
      <c r="U18" s="158"/>
      <c r="W18" s="158"/>
      <c r="X18" s="158"/>
      <c r="Y18" s="158"/>
    </row>
    <row r="19" spans="1:25" s="159" customFormat="1" ht="13.5" customHeight="1">
      <c r="A19" s="155" t="s">
        <v>207</v>
      </c>
      <c r="B19" s="156" t="s">
        <v>4</v>
      </c>
      <c r="C19" s="157">
        <v>61</v>
      </c>
      <c r="D19" s="158">
        <v>105</v>
      </c>
      <c r="E19" s="158">
        <v>24</v>
      </c>
      <c r="F19" s="158">
        <v>232</v>
      </c>
      <c r="G19" s="158">
        <v>34</v>
      </c>
      <c r="H19" s="158">
        <v>2</v>
      </c>
      <c r="I19" s="158">
        <v>10</v>
      </c>
      <c r="J19" s="158">
        <v>0</v>
      </c>
      <c r="K19" s="158">
        <v>8</v>
      </c>
      <c r="L19" s="158">
        <v>1</v>
      </c>
      <c r="M19" s="158">
        <v>1</v>
      </c>
      <c r="N19" s="158">
        <v>0</v>
      </c>
      <c r="O19" s="158">
        <v>3</v>
      </c>
      <c r="P19" s="158">
        <v>0</v>
      </c>
      <c r="Q19" s="151">
        <f>SUM(C19:P19)</f>
        <v>481</v>
      </c>
      <c r="R19" s="162"/>
      <c r="S19" s="158"/>
      <c r="T19" s="158"/>
      <c r="U19" s="158"/>
      <c r="V19" s="158"/>
      <c r="W19" s="158"/>
      <c r="X19" s="158"/>
      <c r="Y19" s="158"/>
    </row>
    <row r="20" spans="1:25" s="159" customFormat="1" ht="13.5" customHeight="1">
      <c r="A20" s="155"/>
      <c r="B20" s="156" t="s">
        <v>18</v>
      </c>
      <c r="C20" s="157">
        <v>94</v>
      </c>
      <c r="D20" s="158">
        <v>153</v>
      </c>
      <c r="E20" s="158">
        <v>32</v>
      </c>
      <c r="F20" s="158">
        <v>325</v>
      </c>
      <c r="G20" s="158">
        <v>48</v>
      </c>
      <c r="H20" s="158">
        <v>2</v>
      </c>
      <c r="I20" s="158">
        <v>7</v>
      </c>
      <c r="J20" s="158">
        <v>0</v>
      </c>
      <c r="K20" s="158">
        <v>12</v>
      </c>
      <c r="L20" s="158">
        <v>0</v>
      </c>
      <c r="M20" s="158">
        <v>1</v>
      </c>
      <c r="N20" s="158">
        <v>0</v>
      </c>
      <c r="O20" s="158">
        <v>5</v>
      </c>
      <c r="P20" s="158">
        <v>0</v>
      </c>
      <c r="Q20" s="151">
        <f>SUM(C20:P20)</f>
        <v>679</v>
      </c>
      <c r="R20" s="158"/>
      <c r="S20" s="158"/>
      <c r="T20" s="158"/>
      <c r="U20" s="158"/>
      <c r="V20" s="158"/>
      <c r="W20" s="158"/>
      <c r="X20" s="158"/>
      <c r="Y20" s="158"/>
    </row>
    <row r="21" spans="1:25" s="159" customFormat="1" ht="13.5" customHeight="1">
      <c r="A21" s="155"/>
      <c r="B21" s="156" t="s">
        <v>19</v>
      </c>
      <c r="C21" s="157">
        <v>74</v>
      </c>
      <c r="D21" s="158">
        <v>150</v>
      </c>
      <c r="E21" s="158">
        <v>30</v>
      </c>
      <c r="F21" s="158">
        <v>326</v>
      </c>
      <c r="G21" s="158">
        <v>49</v>
      </c>
      <c r="H21" s="158">
        <v>3</v>
      </c>
      <c r="I21" s="158">
        <v>12</v>
      </c>
      <c r="J21" s="158">
        <v>2</v>
      </c>
      <c r="K21" s="158">
        <v>19</v>
      </c>
      <c r="L21" s="158">
        <v>2</v>
      </c>
      <c r="M21" s="158">
        <v>3</v>
      </c>
      <c r="N21" s="158">
        <v>0</v>
      </c>
      <c r="O21" s="158">
        <v>3</v>
      </c>
      <c r="P21" s="158">
        <v>2</v>
      </c>
      <c r="Q21" s="151">
        <f>SUM(C21:P21)</f>
        <v>675</v>
      </c>
      <c r="R21" s="158"/>
      <c r="S21" s="158"/>
      <c r="T21" s="158"/>
      <c r="U21" s="158"/>
      <c r="V21" s="158"/>
      <c r="W21" s="158"/>
      <c r="X21" s="158"/>
      <c r="Y21" s="158"/>
    </row>
    <row r="22" spans="1:25" s="159" customFormat="1" ht="13.5" customHeight="1">
      <c r="A22" s="155"/>
      <c r="B22" s="160" t="s">
        <v>15</v>
      </c>
      <c r="C22" s="161">
        <f t="shared" ref="C22:P22" si="3">SUM(C20:C21)</f>
        <v>168</v>
      </c>
      <c r="D22" s="151">
        <f t="shared" si="3"/>
        <v>303</v>
      </c>
      <c r="E22" s="151">
        <f t="shared" si="3"/>
        <v>62</v>
      </c>
      <c r="F22" s="151">
        <f t="shared" si="3"/>
        <v>651</v>
      </c>
      <c r="G22" s="151">
        <f t="shared" si="3"/>
        <v>97</v>
      </c>
      <c r="H22" s="151">
        <f t="shared" si="3"/>
        <v>5</v>
      </c>
      <c r="I22" s="151">
        <f t="shared" si="3"/>
        <v>19</v>
      </c>
      <c r="J22" s="151">
        <f t="shared" si="3"/>
        <v>2</v>
      </c>
      <c r="K22" s="151">
        <f t="shared" si="3"/>
        <v>31</v>
      </c>
      <c r="L22" s="151">
        <f t="shared" si="3"/>
        <v>2</v>
      </c>
      <c r="M22" s="151">
        <f t="shared" si="3"/>
        <v>4</v>
      </c>
      <c r="N22" s="151">
        <f t="shared" si="3"/>
        <v>0</v>
      </c>
      <c r="O22" s="151">
        <f t="shared" si="3"/>
        <v>8</v>
      </c>
      <c r="P22" s="151">
        <f t="shared" si="3"/>
        <v>2</v>
      </c>
      <c r="Q22" s="151">
        <f>SUM(C22:P22)</f>
        <v>1354</v>
      </c>
      <c r="R22" s="158"/>
      <c r="S22" s="158"/>
      <c r="T22" s="158"/>
      <c r="U22" s="158"/>
      <c r="V22" s="158"/>
      <c r="W22" s="158"/>
      <c r="X22" s="158"/>
      <c r="Y22" s="158"/>
    </row>
    <row r="23" spans="1:25" s="159" customFormat="1" ht="13.5" customHeight="1">
      <c r="A23" s="155"/>
      <c r="B23" s="156"/>
      <c r="C23" s="157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1"/>
      <c r="R23" s="158"/>
      <c r="S23" s="158"/>
      <c r="T23" s="158"/>
      <c r="U23" s="158"/>
      <c r="V23" s="158"/>
      <c r="W23" s="158"/>
      <c r="X23" s="158"/>
      <c r="Y23" s="158"/>
    </row>
    <row r="24" spans="1:25" s="159" customFormat="1" ht="13.5" customHeight="1">
      <c r="A24" s="155" t="s">
        <v>208</v>
      </c>
      <c r="B24" s="156" t="s">
        <v>4</v>
      </c>
      <c r="C24" s="157">
        <v>104</v>
      </c>
      <c r="D24" s="158">
        <v>53</v>
      </c>
      <c r="E24" s="158">
        <v>25</v>
      </c>
      <c r="F24" s="158">
        <v>34</v>
      </c>
      <c r="G24" s="158">
        <v>222</v>
      </c>
      <c r="H24" s="158">
        <v>9</v>
      </c>
      <c r="I24" s="158">
        <v>8</v>
      </c>
      <c r="J24" s="158">
        <v>5</v>
      </c>
      <c r="K24" s="158">
        <v>28</v>
      </c>
      <c r="L24" s="158">
        <v>2</v>
      </c>
      <c r="M24" s="158">
        <v>0</v>
      </c>
      <c r="N24" s="158">
        <v>0</v>
      </c>
      <c r="O24" s="158">
        <v>0</v>
      </c>
      <c r="P24" s="158">
        <v>1</v>
      </c>
      <c r="Q24" s="151">
        <f>SUM(C24:P24)</f>
        <v>491</v>
      </c>
      <c r="R24" s="158"/>
      <c r="S24" s="158"/>
      <c r="T24" s="158"/>
      <c r="U24" s="158"/>
      <c r="V24" s="158"/>
      <c r="W24" s="158"/>
      <c r="X24" s="158"/>
      <c r="Y24" s="158"/>
    </row>
    <row r="25" spans="1:25" s="159" customFormat="1" ht="13.5" customHeight="1">
      <c r="A25" s="155"/>
      <c r="B25" s="156" t="s">
        <v>18</v>
      </c>
      <c r="C25" s="157">
        <v>132</v>
      </c>
      <c r="D25" s="158">
        <v>60</v>
      </c>
      <c r="E25" s="158">
        <v>24</v>
      </c>
      <c r="F25" s="158">
        <v>40</v>
      </c>
      <c r="G25" s="158">
        <v>242</v>
      </c>
      <c r="H25" s="158">
        <v>13</v>
      </c>
      <c r="I25" s="158">
        <v>3</v>
      </c>
      <c r="J25" s="158">
        <v>4</v>
      </c>
      <c r="K25" s="158">
        <v>31</v>
      </c>
      <c r="L25" s="158">
        <v>2</v>
      </c>
      <c r="M25" s="158">
        <v>0</v>
      </c>
      <c r="N25" s="158">
        <v>0</v>
      </c>
      <c r="O25" s="158">
        <v>0</v>
      </c>
      <c r="P25" s="158">
        <v>1</v>
      </c>
      <c r="Q25" s="151">
        <f>SUM(C25:P25)</f>
        <v>552</v>
      </c>
      <c r="R25" s="158"/>
      <c r="S25" s="158"/>
      <c r="T25" s="158"/>
      <c r="U25" s="158"/>
      <c r="V25" s="158"/>
      <c r="W25" s="158"/>
      <c r="X25" s="158"/>
      <c r="Y25" s="158"/>
    </row>
    <row r="26" spans="1:25" s="159" customFormat="1" ht="13.5" customHeight="1">
      <c r="A26" s="155"/>
      <c r="B26" s="156" t="s">
        <v>19</v>
      </c>
      <c r="C26" s="157">
        <v>126</v>
      </c>
      <c r="D26" s="158">
        <v>63</v>
      </c>
      <c r="E26" s="158">
        <v>21</v>
      </c>
      <c r="F26" s="158">
        <v>55</v>
      </c>
      <c r="G26" s="158">
        <v>268</v>
      </c>
      <c r="H26" s="158">
        <v>19</v>
      </c>
      <c r="I26" s="158">
        <v>6</v>
      </c>
      <c r="J26" s="158">
        <v>4</v>
      </c>
      <c r="K26" s="158">
        <v>54</v>
      </c>
      <c r="L26" s="158">
        <v>2</v>
      </c>
      <c r="M26" s="158">
        <v>1</v>
      </c>
      <c r="N26" s="158">
        <v>0</v>
      </c>
      <c r="O26" s="158">
        <v>0</v>
      </c>
      <c r="P26" s="158">
        <v>0</v>
      </c>
      <c r="Q26" s="151">
        <f>SUM(C26:P26)</f>
        <v>619</v>
      </c>
      <c r="R26" s="158"/>
      <c r="S26" s="158"/>
      <c r="T26" s="158"/>
      <c r="U26" s="158"/>
      <c r="V26" s="158"/>
      <c r="W26" s="158"/>
      <c r="X26" s="158"/>
      <c r="Y26" s="158"/>
    </row>
    <row r="27" spans="1:25" s="159" customFormat="1" ht="13.5" customHeight="1">
      <c r="A27" s="155"/>
      <c r="B27" s="160" t="s">
        <v>15</v>
      </c>
      <c r="C27" s="161">
        <f t="shared" ref="C27:P27" si="4">SUM(C25:C26)</f>
        <v>258</v>
      </c>
      <c r="D27" s="151">
        <f t="shared" si="4"/>
        <v>123</v>
      </c>
      <c r="E27" s="151">
        <f t="shared" si="4"/>
        <v>45</v>
      </c>
      <c r="F27" s="151">
        <f t="shared" si="4"/>
        <v>95</v>
      </c>
      <c r="G27" s="151">
        <f t="shared" si="4"/>
        <v>510</v>
      </c>
      <c r="H27" s="151">
        <f t="shared" si="4"/>
        <v>32</v>
      </c>
      <c r="I27" s="151">
        <f t="shared" si="4"/>
        <v>9</v>
      </c>
      <c r="J27" s="151">
        <f t="shared" si="4"/>
        <v>8</v>
      </c>
      <c r="K27" s="151">
        <f t="shared" si="4"/>
        <v>85</v>
      </c>
      <c r="L27" s="151">
        <f t="shared" si="4"/>
        <v>4</v>
      </c>
      <c r="M27" s="151">
        <f t="shared" si="4"/>
        <v>1</v>
      </c>
      <c r="N27" s="151">
        <f t="shared" si="4"/>
        <v>0</v>
      </c>
      <c r="O27" s="151">
        <f t="shared" si="4"/>
        <v>0</v>
      </c>
      <c r="P27" s="151">
        <f t="shared" si="4"/>
        <v>1</v>
      </c>
      <c r="Q27" s="151">
        <f>SUM(C27:P27)</f>
        <v>1171</v>
      </c>
      <c r="R27" s="158"/>
      <c r="S27" s="158"/>
      <c r="T27" s="158"/>
      <c r="U27" s="158"/>
      <c r="V27" s="158"/>
      <c r="W27" s="158"/>
      <c r="X27" s="158"/>
      <c r="Y27" s="158"/>
    </row>
    <row r="28" spans="1:25" s="159" customFormat="1" ht="13.5" customHeight="1">
      <c r="A28" s="155"/>
      <c r="B28" s="156"/>
      <c r="C28" s="157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1"/>
      <c r="R28" s="158"/>
      <c r="S28" s="158"/>
      <c r="T28" s="158"/>
      <c r="U28" s="158"/>
      <c r="V28" s="158"/>
      <c r="W28" s="158"/>
      <c r="X28" s="158"/>
      <c r="Y28" s="158"/>
    </row>
    <row r="29" spans="1:25" s="159" customFormat="1" ht="13.5" customHeight="1">
      <c r="A29" s="155" t="s">
        <v>209</v>
      </c>
      <c r="B29" s="156" t="s">
        <v>4</v>
      </c>
      <c r="C29" s="157">
        <v>47</v>
      </c>
      <c r="D29" s="158">
        <v>8</v>
      </c>
      <c r="E29" s="158">
        <v>7</v>
      </c>
      <c r="F29" s="158">
        <v>0</v>
      </c>
      <c r="G29" s="158">
        <v>4</v>
      </c>
      <c r="H29" s="158">
        <v>60</v>
      </c>
      <c r="I29" s="158">
        <v>0</v>
      </c>
      <c r="J29" s="158">
        <v>1</v>
      </c>
      <c r="K29" s="158">
        <v>0</v>
      </c>
      <c r="L29" s="158">
        <v>0</v>
      </c>
      <c r="M29" s="158">
        <v>0</v>
      </c>
      <c r="N29" s="158">
        <v>0</v>
      </c>
      <c r="O29" s="158">
        <v>1</v>
      </c>
      <c r="P29" s="158">
        <v>1</v>
      </c>
      <c r="Q29" s="151">
        <f>SUM(C29:P29)</f>
        <v>129</v>
      </c>
      <c r="R29" s="158"/>
      <c r="S29" s="158"/>
      <c r="T29" s="158"/>
      <c r="U29" s="158"/>
      <c r="V29" s="158"/>
      <c r="W29" s="158"/>
      <c r="X29" s="158"/>
      <c r="Y29" s="158"/>
    </row>
    <row r="30" spans="1:25" s="159" customFormat="1" ht="13.5" customHeight="1">
      <c r="A30" s="155"/>
      <c r="B30" s="156" t="s">
        <v>18</v>
      </c>
      <c r="C30" s="157">
        <v>69</v>
      </c>
      <c r="D30" s="158">
        <v>14</v>
      </c>
      <c r="E30" s="158">
        <v>8</v>
      </c>
      <c r="F30" s="158">
        <v>4</v>
      </c>
      <c r="G30" s="158">
        <v>8</v>
      </c>
      <c r="H30" s="158">
        <v>79</v>
      </c>
      <c r="I30" s="158">
        <v>0</v>
      </c>
      <c r="J30" s="158">
        <v>1</v>
      </c>
      <c r="K30" s="158">
        <v>2</v>
      </c>
      <c r="L30" s="158">
        <v>0</v>
      </c>
      <c r="M30" s="158">
        <v>0</v>
      </c>
      <c r="N30" s="158">
        <v>0</v>
      </c>
      <c r="O30" s="158">
        <v>4</v>
      </c>
      <c r="P30" s="158">
        <v>2</v>
      </c>
      <c r="Q30" s="151">
        <f>SUM(C30:P30)</f>
        <v>191</v>
      </c>
      <c r="R30" s="158"/>
      <c r="S30" s="158"/>
      <c r="T30" s="158"/>
      <c r="U30" s="158"/>
      <c r="V30" s="158"/>
      <c r="W30" s="158"/>
      <c r="X30" s="158"/>
      <c r="Y30" s="158"/>
    </row>
    <row r="31" spans="1:25" s="159" customFormat="1" ht="13.5" customHeight="1">
      <c r="A31" s="155"/>
      <c r="B31" s="156" t="s">
        <v>19</v>
      </c>
      <c r="C31" s="157">
        <v>78</v>
      </c>
      <c r="D31" s="158">
        <v>20</v>
      </c>
      <c r="E31" s="158">
        <v>5</v>
      </c>
      <c r="F31" s="158">
        <v>5</v>
      </c>
      <c r="G31" s="158">
        <v>7</v>
      </c>
      <c r="H31" s="158">
        <v>79</v>
      </c>
      <c r="I31" s="158">
        <v>0</v>
      </c>
      <c r="J31" s="158">
        <v>2</v>
      </c>
      <c r="K31" s="158">
        <v>5</v>
      </c>
      <c r="L31" s="158">
        <v>0</v>
      </c>
      <c r="M31" s="158">
        <v>2</v>
      </c>
      <c r="N31" s="158">
        <v>0</v>
      </c>
      <c r="O31" s="158">
        <v>3</v>
      </c>
      <c r="P31" s="158">
        <v>3</v>
      </c>
      <c r="Q31" s="151">
        <f>SUM(C31:P31)</f>
        <v>209</v>
      </c>
      <c r="R31" s="158"/>
      <c r="S31" s="158"/>
      <c r="T31" s="158"/>
      <c r="U31" s="158"/>
      <c r="V31" s="158"/>
      <c r="W31" s="158"/>
      <c r="X31" s="158"/>
      <c r="Y31" s="158"/>
    </row>
    <row r="32" spans="1:25" s="159" customFormat="1" ht="13.5" customHeight="1">
      <c r="A32" s="155"/>
      <c r="B32" s="160" t="s">
        <v>15</v>
      </c>
      <c r="C32" s="161">
        <f t="shared" ref="C32:P32" si="5">SUM(C30:C31)</f>
        <v>147</v>
      </c>
      <c r="D32" s="151">
        <f t="shared" si="5"/>
        <v>34</v>
      </c>
      <c r="E32" s="151">
        <f t="shared" si="5"/>
        <v>13</v>
      </c>
      <c r="F32" s="151">
        <f t="shared" si="5"/>
        <v>9</v>
      </c>
      <c r="G32" s="151">
        <f t="shared" si="5"/>
        <v>15</v>
      </c>
      <c r="H32" s="151">
        <f t="shared" si="5"/>
        <v>158</v>
      </c>
      <c r="I32" s="151">
        <f t="shared" si="5"/>
        <v>0</v>
      </c>
      <c r="J32" s="151">
        <f t="shared" si="5"/>
        <v>3</v>
      </c>
      <c r="K32" s="151">
        <f t="shared" si="5"/>
        <v>7</v>
      </c>
      <c r="L32" s="151">
        <f t="shared" si="5"/>
        <v>0</v>
      </c>
      <c r="M32" s="151">
        <f t="shared" si="5"/>
        <v>2</v>
      </c>
      <c r="N32" s="151">
        <f t="shared" si="5"/>
        <v>0</v>
      </c>
      <c r="O32" s="151">
        <f t="shared" si="5"/>
        <v>7</v>
      </c>
      <c r="P32" s="151">
        <f t="shared" si="5"/>
        <v>5</v>
      </c>
      <c r="Q32" s="151">
        <f>SUM(C32:P32)</f>
        <v>400</v>
      </c>
      <c r="R32" s="158"/>
      <c r="S32" s="158"/>
      <c r="T32" s="158"/>
      <c r="U32" s="158"/>
      <c r="V32" s="158"/>
      <c r="W32" s="158"/>
      <c r="X32" s="158"/>
      <c r="Y32" s="158"/>
    </row>
    <row r="33" spans="1:25" s="159" customFormat="1" ht="13.5" customHeight="1">
      <c r="A33" s="155"/>
      <c r="B33" s="156"/>
      <c r="C33" s="157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1"/>
      <c r="R33" s="158"/>
      <c r="S33" s="158"/>
      <c r="T33" s="158"/>
      <c r="U33" s="158"/>
      <c r="V33" s="158"/>
      <c r="W33" s="158"/>
      <c r="X33" s="158"/>
      <c r="Y33" s="158"/>
    </row>
    <row r="34" spans="1:25" s="159" customFormat="1" ht="13.5" customHeight="1">
      <c r="A34" s="155" t="s">
        <v>210</v>
      </c>
      <c r="B34" s="156" t="s">
        <v>4</v>
      </c>
      <c r="C34" s="157">
        <v>4</v>
      </c>
      <c r="D34" s="158">
        <v>11</v>
      </c>
      <c r="E34" s="158">
        <v>11</v>
      </c>
      <c r="F34" s="158">
        <v>8</v>
      </c>
      <c r="G34" s="158">
        <v>2</v>
      </c>
      <c r="H34" s="158">
        <v>0</v>
      </c>
      <c r="I34" s="158">
        <v>18</v>
      </c>
      <c r="J34" s="158">
        <v>0</v>
      </c>
      <c r="K34" s="158">
        <v>0</v>
      </c>
      <c r="L34" s="158">
        <v>0</v>
      </c>
      <c r="M34" s="158">
        <v>1</v>
      </c>
      <c r="N34" s="158">
        <v>0</v>
      </c>
      <c r="O34" s="158">
        <v>0</v>
      </c>
      <c r="P34" s="158">
        <v>0</v>
      </c>
      <c r="Q34" s="151">
        <f>SUM(C34:P34)</f>
        <v>55</v>
      </c>
      <c r="R34" s="158"/>
      <c r="S34" s="158"/>
      <c r="T34" s="158"/>
      <c r="U34" s="158"/>
      <c r="V34" s="158"/>
      <c r="W34" s="158"/>
      <c r="X34" s="158"/>
      <c r="Y34" s="158"/>
    </row>
    <row r="35" spans="1:25" s="159" customFormat="1" ht="13.5" customHeight="1">
      <c r="A35" s="155"/>
      <c r="B35" s="156" t="s">
        <v>18</v>
      </c>
      <c r="C35" s="157">
        <v>5</v>
      </c>
      <c r="D35" s="158">
        <v>21</v>
      </c>
      <c r="E35" s="158">
        <v>17</v>
      </c>
      <c r="F35" s="158">
        <v>9</v>
      </c>
      <c r="G35" s="158">
        <v>4</v>
      </c>
      <c r="H35" s="158">
        <v>0</v>
      </c>
      <c r="I35" s="158">
        <v>19</v>
      </c>
      <c r="J35" s="158">
        <v>0</v>
      </c>
      <c r="K35" s="158">
        <v>0</v>
      </c>
      <c r="L35" s="158">
        <v>0</v>
      </c>
      <c r="M35" s="158">
        <v>1</v>
      </c>
      <c r="N35" s="158">
        <v>0</v>
      </c>
      <c r="O35" s="158">
        <v>0</v>
      </c>
      <c r="P35" s="158">
        <v>1</v>
      </c>
      <c r="Q35" s="151">
        <f>SUM(C35:P35)</f>
        <v>77</v>
      </c>
      <c r="R35" s="158"/>
      <c r="S35" s="158"/>
      <c r="T35" s="158"/>
      <c r="U35" s="158"/>
      <c r="V35" s="158"/>
      <c r="W35" s="158"/>
      <c r="X35" s="158"/>
      <c r="Y35" s="158"/>
    </row>
    <row r="36" spans="1:25" s="159" customFormat="1" ht="13.5" customHeight="1">
      <c r="A36" s="155"/>
      <c r="B36" s="156" t="s">
        <v>19</v>
      </c>
      <c r="C36" s="157">
        <v>13</v>
      </c>
      <c r="D36" s="158">
        <v>15</v>
      </c>
      <c r="E36" s="158">
        <v>16</v>
      </c>
      <c r="F36" s="158">
        <v>14</v>
      </c>
      <c r="G36" s="158">
        <v>4</v>
      </c>
      <c r="H36" s="158">
        <v>1</v>
      </c>
      <c r="I36" s="158">
        <v>29</v>
      </c>
      <c r="J36" s="158">
        <v>0</v>
      </c>
      <c r="K36" s="158">
        <v>2</v>
      </c>
      <c r="L36" s="158">
        <v>0</v>
      </c>
      <c r="M36" s="158">
        <v>1</v>
      </c>
      <c r="N36" s="158">
        <v>0</v>
      </c>
      <c r="O36" s="158">
        <v>0</v>
      </c>
      <c r="P36" s="158">
        <v>0</v>
      </c>
      <c r="Q36" s="151">
        <f>SUM(C36:P36)</f>
        <v>95</v>
      </c>
      <c r="R36" s="158"/>
      <c r="S36" s="158"/>
      <c r="T36" s="158"/>
      <c r="U36" s="158"/>
      <c r="V36" s="158"/>
      <c r="W36" s="158"/>
      <c r="X36" s="158"/>
      <c r="Y36" s="158"/>
    </row>
    <row r="37" spans="1:25" s="159" customFormat="1" ht="13.5" customHeight="1">
      <c r="A37" s="155"/>
      <c r="B37" s="160" t="s">
        <v>15</v>
      </c>
      <c r="C37" s="161">
        <f t="shared" ref="C37:Q37" si="6">SUM(C35:C36)</f>
        <v>18</v>
      </c>
      <c r="D37" s="151">
        <f t="shared" si="6"/>
        <v>36</v>
      </c>
      <c r="E37" s="151">
        <f t="shared" si="6"/>
        <v>33</v>
      </c>
      <c r="F37" s="151">
        <f t="shared" si="6"/>
        <v>23</v>
      </c>
      <c r="G37" s="151">
        <f t="shared" si="6"/>
        <v>8</v>
      </c>
      <c r="H37" s="151">
        <f t="shared" si="6"/>
        <v>1</v>
      </c>
      <c r="I37" s="151">
        <f t="shared" si="6"/>
        <v>48</v>
      </c>
      <c r="J37" s="151">
        <f t="shared" si="6"/>
        <v>0</v>
      </c>
      <c r="K37" s="151">
        <f t="shared" si="6"/>
        <v>2</v>
      </c>
      <c r="L37" s="151">
        <f t="shared" si="6"/>
        <v>0</v>
      </c>
      <c r="M37" s="151">
        <f t="shared" si="6"/>
        <v>2</v>
      </c>
      <c r="N37" s="151">
        <f t="shared" si="6"/>
        <v>0</v>
      </c>
      <c r="O37" s="151">
        <f t="shared" si="6"/>
        <v>0</v>
      </c>
      <c r="P37" s="151">
        <f t="shared" si="6"/>
        <v>1</v>
      </c>
      <c r="Q37" s="151">
        <f t="shared" si="6"/>
        <v>172</v>
      </c>
      <c r="R37" s="158"/>
      <c r="S37" s="158"/>
      <c r="T37" s="158"/>
      <c r="U37" s="158"/>
      <c r="V37" s="158"/>
      <c r="W37" s="158"/>
      <c r="X37" s="158"/>
      <c r="Y37" s="158"/>
    </row>
    <row r="38" spans="1:25" s="159" customFormat="1" ht="13.5" customHeight="1">
      <c r="A38" s="155"/>
      <c r="B38" s="156"/>
      <c r="C38" s="157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1"/>
      <c r="R38" s="158"/>
      <c r="S38" s="158"/>
      <c r="T38" s="158"/>
      <c r="U38" s="158"/>
      <c r="V38" s="158"/>
      <c r="W38" s="158"/>
      <c r="X38" s="158"/>
      <c r="Y38" s="158"/>
    </row>
    <row r="39" spans="1:25" s="159" customFormat="1" ht="13.5" customHeight="1">
      <c r="A39" s="155" t="s">
        <v>211</v>
      </c>
      <c r="B39" s="156" t="s">
        <v>4</v>
      </c>
      <c r="C39" s="157">
        <v>11</v>
      </c>
      <c r="D39" s="158">
        <v>5</v>
      </c>
      <c r="E39" s="158">
        <v>4</v>
      </c>
      <c r="F39" s="158">
        <v>2</v>
      </c>
      <c r="G39" s="158">
        <v>5</v>
      </c>
      <c r="H39" s="158">
        <v>0</v>
      </c>
      <c r="I39" s="158">
        <v>1</v>
      </c>
      <c r="J39" s="158">
        <v>10</v>
      </c>
      <c r="K39" s="158">
        <v>0</v>
      </c>
      <c r="L39" s="158">
        <v>1</v>
      </c>
      <c r="M39" s="158">
        <v>0</v>
      </c>
      <c r="N39" s="158">
        <v>0</v>
      </c>
      <c r="O39" s="158">
        <v>1</v>
      </c>
      <c r="P39" s="158">
        <v>0</v>
      </c>
      <c r="Q39" s="151">
        <f>SUM(C39:P39)</f>
        <v>40</v>
      </c>
      <c r="R39" s="158"/>
      <c r="S39" s="158"/>
      <c r="T39" s="158"/>
      <c r="U39" s="158"/>
      <c r="V39" s="158"/>
      <c r="W39" s="158"/>
      <c r="X39" s="158"/>
      <c r="Y39" s="158"/>
    </row>
    <row r="40" spans="1:25" s="159" customFormat="1" ht="13.5" customHeight="1">
      <c r="A40" s="155"/>
      <c r="B40" s="156" t="s">
        <v>18</v>
      </c>
      <c r="C40" s="157">
        <v>22</v>
      </c>
      <c r="D40" s="158">
        <v>11</v>
      </c>
      <c r="E40" s="158">
        <v>6</v>
      </c>
      <c r="F40" s="158">
        <v>3</v>
      </c>
      <c r="G40" s="158">
        <v>3</v>
      </c>
      <c r="H40" s="158">
        <v>1</v>
      </c>
      <c r="I40" s="158">
        <v>0</v>
      </c>
      <c r="J40" s="158">
        <v>13</v>
      </c>
      <c r="K40" s="158">
        <v>1</v>
      </c>
      <c r="L40" s="158">
        <v>3</v>
      </c>
      <c r="M40" s="158">
        <v>0</v>
      </c>
      <c r="N40" s="158">
        <v>0</v>
      </c>
      <c r="O40" s="158">
        <v>0</v>
      </c>
      <c r="P40" s="158">
        <v>0</v>
      </c>
      <c r="Q40" s="151">
        <f>SUM(C40:P40)</f>
        <v>63</v>
      </c>
      <c r="R40" s="158"/>
      <c r="S40" s="158"/>
      <c r="T40" s="158"/>
      <c r="U40" s="158"/>
      <c r="V40" s="158"/>
      <c r="W40" s="158"/>
      <c r="X40" s="158"/>
      <c r="Y40" s="158"/>
    </row>
    <row r="41" spans="1:25" s="159" customFormat="1" ht="13.5" customHeight="1">
      <c r="A41" s="155"/>
      <c r="B41" s="156" t="s">
        <v>19</v>
      </c>
      <c r="C41" s="157">
        <v>29</v>
      </c>
      <c r="D41" s="158">
        <v>8</v>
      </c>
      <c r="E41" s="158">
        <v>7</v>
      </c>
      <c r="F41" s="158">
        <v>1</v>
      </c>
      <c r="G41" s="158">
        <v>7</v>
      </c>
      <c r="H41" s="158">
        <v>1</v>
      </c>
      <c r="I41" s="158">
        <v>2</v>
      </c>
      <c r="J41" s="158">
        <v>18</v>
      </c>
      <c r="K41" s="158">
        <v>4</v>
      </c>
      <c r="L41" s="158">
        <v>1</v>
      </c>
      <c r="M41" s="158">
        <v>0</v>
      </c>
      <c r="N41" s="158">
        <v>0</v>
      </c>
      <c r="O41" s="158">
        <v>3</v>
      </c>
      <c r="P41" s="158">
        <v>0</v>
      </c>
      <c r="Q41" s="151">
        <f>SUM(C41:P41)</f>
        <v>81</v>
      </c>
      <c r="R41" s="158"/>
      <c r="S41" s="158"/>
      <c r="T41" s="158"/>
      <c r="U41" s="158"/>
      <c r="V41" s="158"/>
      <c r="W41" s="158"/>
      <c r="X41" s="158"/>
      <c r="Y41" s="158"/>
    </row>
    <row r="42" spans="1:25" s="159" customFormat="1" ht="13.5" customHeight="1">
      <c r="A42" s="155"/>
      <c r="B42" s="160" t="s">
        <v>15</v>
      </c>
      <c r="C42" s="161">
        <f t="shared" ref="C42:P42" si="7">SUM(C40:C41)</f>
        <v>51</v>
      </c>
      <c r="D42" s="151">
        <f t="shared" si="7"/>
        <v>19</v>
      </c>
      <c r="E42" s="151">
        <f t="shared" si="7"/>
        <v>13</v>
      </c>
      <c r="F42" s="151">
        <f t="shared" si="7"/>
        <v>4</v>
      </c>
      <c r="G42" s="151">
        <f t="shared" si="7"/>
        <v>10</v>
      </c>
      <c r="H42" s="151">
        <f t="shared" si="7"/>
        <v>2</v>
      </c>
      <c r="I42" s="151">
        <f t="shared" si="7"/>
        <v>2</v>
      </c>
      <c r="J42" s="151">
        <f t="shared" si="7"/>
        <v>31</v>
      </c>
      <c r="K42" s="151">
        <f t="shared" si="7"/>
        <v>5</v>
      </c>
      <c r="L42" s="151">
        <f t="shared" si="7"/>
        <v>4</v>
      </c>
      <c r="M42" s="151">
        <f t="shared" si="7"/>
        <v>0</v>
      </c>
      <c r="N42" s="151">
        <f t="shared" si="7"/>
        <v>0</v>
      </c>
      <c r="O42" s="151">
        <f t="shared" si="7"/>
        <v>3</v>
      </c>
      <c r="P42" s="151">
        <f t="shared" si="7"/>
        <v>0</v>
      </c>
      <c r="Q42" s="151">
        <f>SUM(C42:P42)</f>
        <v>144</v>
      </c>
      <c r="R42" s="158"/>
      <c r="S42" s="158"/>
      <c r="T42" s="158"/>
      <c r="U42" s="158"/>
      <c r="V42" s="158"/>
      <c r="W42" s="158"/>
      <c r="X42" s="158"/>
      <c r="Y42" s="158"/>
    </row>
    <row r="43" spans="1:25" s="159" customFormat="1" ht="13.5" customHeight="1">
      <c r="A43" s="155"/>
      <c r="B43" s="156"/>
      <c r="C43" s="157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1"/>
      <c r="R43" s="158"/>
      <c r="S43" s="158"/>
      <c r="T43" s="158"/>
      <c r="U43" s="158"/>
      <c r="V43" s="158"/>
      <c r="W43" s="158"/>
      <c r="X43" s="158"/>
      <c r="Y43" s="158"/>
    </row>
    <row r="44" spans="1:25" s="159" customFormat="1" ht="13.5" customHeight="1">
      <c r="A44" s="155" t="s">
        <v>212</v>
      </c>
      <c r="B44" s="156" t="s">
        <v>4</v>
      </c>
      <c r="C44" s="157">
        <v>79</v>
      </c>
      <c r="D44" s="158">
        <v>20</v>
      </c>
      <c r="E44" s="158">
        <v>6</v>
      </c>
      <c r="F44" s="158">
        <v>19</v>
      </c>
      <c r="G44" s="158">
        <v>13</v>
      </c>
      <c r="H44" s="158">
        <v>2</v>
      </c>
      <c r="I44" s="158">
        <v>2</v>
      </c>
      <c r="J44" s="158">
        <v>3</v>
      </c>
      <c r="K44" s="158">
        <v>78</v>
      </c>
      <c r="L44" s="158">
        <v>8</v>
      </c>
      <c r="M44" s="158">
        <v>0</v>
      </c>
      <c r="N44" s="158">
        <v>0</v>
      </c>
      <c r="O44" s="158">
        <v>1</v>
      </c>
      <c r="P44" s="158">
        <v>0</v>
      </c>
      <c r="Q44" s="151">
        <f>SUM(C44:P44)</f>
        <v>231</v>
      </c>
      <c r="R44" s="158"/>
      <c r="S44" s="158"/>
      <c r="T44" s="158"/>
      <c r="U44" s="158"/>
      <c r="V44" s="158"/>
      <c r="W44" s="158"/>
      <c r="X44" s="158"/>
      <c r="Y44" s="158"/>
    </row>
    <row r="45" spans="1:25" s="159" customFormat="1" ht="13.5" customHeight="1">
      <c r="A45" s="155"/>
      <c r="B45" s="156" t="s">
        <v>18</v>
      </c>
      <c r="C45" s="157">
        <v>100</v>
      </c>
      <c r="D45" s="158">
        <v>20</v>
      </c>
      <c r="E45" s="158">
        <v>4</v>
      </c>
      <c r="F45" s="158">
        <v>17</v>
      </c>
      <c r="G45" s="158">
        <v>21</v>
      </c>
      <c r="H45" s="158">
        <v>3</v>
      </c>
      <c r="I45" s="158">
        <v>2</v>
      </c>
      <c r="J45" s="158">
        <v>3</v>
      </c>
      <c r="K45" s="158">
        <v>90</v>
      </c>
      <c r="L45" s="158">
        <v>7</v>
      </c>
      <c r="M45" s="158">
        <v>0</v>
      </c>
      <c r="N45" s="158">
        <v>0</v>
      </c>
      <c r="O45" s="158">
        <v>1</v>
      </c>
      <c r="P45" s="158">
        <v>0</v>
      </c>
      <c r="Q45" s="151">
        <f>SUM(C45:P45)</f>
        <v>268</v>
      </c>
      <c r="R45" s="158"/>
      <c r="S45" s="158"/>
      <c r="T45" s="158"/>
      <c r="U45" s="158"/>
      <c r="V45" s="158"/>
      <c r="W45" s="158"/>
      <c r="X45" s="158"/>
      <c r="Y45" s="158"/>
    </row>
    <row r="46" spans="1:25" s="159" customFormat="1" ht="13.5" customHeight="1">
      <c r="A46" s="155"/>
      <c r="B46" s="156" t="s">
        <v>19</v>
      </c>
      <c r="C46" s="157">
        <v>73</v>
      </c>
      <c r="D46" s="158">
        <v>21</v>
      </c>
      <c r="E46" s="158">
        <v>8</v>
      </c>
      <c r="F46" s="158">
        <v>26</v>
      </c>
      <c r="G46" s="158">
        <v>20</v>
      </c>
      <c r="H46" s="158">
        <v>8</v>
      </c>
      <c r="I46" s="158">
        <v>3</v>
      </c>
      <c r="J46" s="158">
        <v>2</v>
      </c>
      <c r="K46" s="158">
        <v>111</v>
      </c>
      <c r="L46" s="158">
        <v>6</v>
      </c>
      <c r="M46" s="158">
        <v>0</v>
      </c>
      <c r="N46" s="158">
        <v>0</v>
      </c>
      <c r="O46" s="158">
        <v>2</v>
      </c>
      <c r="P46" s="158">
        <v>0</v>
      </c>
      <c r="Q46" s="151">
        <f>SUM(C46:P46)</f>
        <v>280</v>
      </c>
      <c r="R46" s="158"/>
      <c r="S46" s="158"/>
      <c r="T46" s="158"/>
      <c r="U46" s="158"/>
      <c r="V46" s="158"/>
      <c r="W46" s="158"/>
      <c r="X46" s="158"/>
      <c r="Y46" s="158"/>
    </row>
    <row r="47" spans="1:25" s="159" customFormat="1" ht="13.5" customHeight="1">
      <c r="A47" s="155"/>
      <c r="B47" s="160" t="s">
        <v>15</v>
      </c>
      <c r="C47" s="161">
        <f t="shared" ref="C47:P47" si="8">SUM(C45:C46)</f>
        <v>173</v>
      </c>
      <c r="D47" s="151">
        <f t="shared" si="8"/>
        <v>41</v>
      </c>
      <c r="E47" s="151">
        <f t="shared" si="8"/>
        <v>12</v>
      </c>
      <c r="F47" s="151">
        <f t="shared" si="8"/>
        <v>43</v>
      </c>
      <c r="G47" s="151">
        <f t="shared" si="8"/>
        <v>41</v>
      </c>
      <c r="H47" s="151">
        <f t="shared" si="8"/>
        <v>11</v>
      </c>
      <c r="I47" s="151">
        <f t="shared" si="8"/>
        <v>5</v>
      </c>
      <c r="J47" s="151">
        <f t="shared" si="8"/>
        <v>5</v>
      </c>
      <c r="K47" s="151">
        <f t="shared" si="8"/>
        <v>201</v>
      </c>
      <c r="L47" s="151">
        <f t="shared" si="8"/>
        <v>13</v>
      </c>
      <c r="M47" s="151">
        <f t="shared" si="8"/>
        <v>0</v>
      </c>
      <c r="N47" s="151">
        <f t="shared" si="8"/>
        <v>0</v>
      </c>
      <c r="O47" s="151">
        <f t="shared" si="8"/>
        <v>3</v>
      </c>
      <c r="P47" s="151">
        <f t="shared" si="8"/>
        <v>0</v>
      </c>
      <c r="Q47" s="151">
        <f>SUM(C47:P47)</f>
        <v>548</v>
      </c>
      <c r="R47" s="158"/>
      <c r="S47" s="158"/>
      <c r="T47" s="158"/>
      <c r="U47" s="158"/>
      <c r="V47" s="158"/>
      <c r="W47" s="158"/>
      <c r="X47" s="158"/>
      <c r="Y47" s="158"/>
    </row>
    <row r="48" spans="1:25" s="159" customFormat="1" ht="13.5" customHeight="1">
      <c r="A48" s="155"/>
      <c r="B48" s="156"/>
      <c r="C48" s="157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1"/>
      <c r="R48" s="158"/>
      <c r="S48" s="158"/>
      <c r="T48" s="158"/>
      <c r="U48" s="158"/>
      <c r="V48" s="158"/>
      <c r="W48" s="158"/>
      <c r="X48" s="158"/>
      <c r="Y48" s="158"/>
    </row>
    <row r="49" spans="1:25" s="159" customFormat="1" ht="13.5" customHeight="1">
      <c r="A49" s="155" t="s">
        <v>213</v>
      </c>
      <c r="B49" s="156" t="s">
        <v>4</v>
      </c>
      <c r="C49" s="157">
        <v>7</v>
      </c>
      <c r="D49" s="158">
        <v>5</v>
      </c>
      <c r="E49" s="158">
        <v>0</v>
      </c>
      <c r="F49" s="158">
        <v>0</v>
      </c>
      <c r="G49" s="158">
        <v>4</v>
      </c>
      <c r="H49" s="158">
        <v>1</v>
      </c>
      <c r="I49" s="158">
        <v>0</v>
      </c>
      <c r="J49" s="158">
        <v>0</v>
      </c>
      <c r="K49" s="158">
        <v>2</v>
      </c>
      <c r="L49" s="158">
        <v>5</v>
      </c>
      <c r="M49" s="158">
        <v>0</v>
      </c>
      <c r="N49" s="158">
        <v>0</v>
      </c>
      <c r="O49" s="158">
        <v>0</v>
      </c>
      <c r="P49" s="158">
        <v>0</v>
      </c>
      <c r="Q49" s="151">
        <f>SUM(C49:P49)</f>
        <v>24</v>
      </c>
      <c r="R49" s="158"/>
      <c r="S49" s="158"/>
      <c r="T49" s="158"/>
      <c r="U49" s="158"/>
      <c r="V49" s="158"/>
      <c r="W49" s="158"/>
      <c r="X49" s="158"/>
      <c r="Y49" s="158"/>
    </row>
    <row r="50" spans="1:25" s="159" customFormat="1" ht="13.5" customHeight="1">
      <c r="A50" s="155"/>
      <c r="B50" s="156" t="s">
        <v>18</v>
      </c>
      <c r="C50" s="157">
        <v>13</v>
      </c>
      <c r="D50" s="158">
        <v>9</v>
      </c>
      <c r="E50" s="158">
        <v>0</v>
      </c>
      <c r="F50" s="158">
        <v>1</v>
      </c>
      <c r="G50" s="158">
        <v>5</v>
      </c>
      <c r="H50" s="158">
        <v>1</v>
      </c>
      <c r="I50" s="158">
        <v>0</v>
      </c>
      <c r="J50" s="158">
        <v>0</v>
      </c>
      <c r="K50" s="158">
        <v>3</v>
      </c>
      <c r="L50" s="158">
        <v>8</v>
      </c>
      <c r="M50" s="158">
        <v>0</v>
      </c>
      <c r="N50" s="158">
        <v>0</v>
      </c>
      <c r="O50" s="158">
        <v>0</v>
      </c>
      <c r="P50" s="158">
        <v>0</v>
      </c>
      <c r="Q50" s="151">
        <f>SUM(C50:P50)</f>
        <v>40</v>
      </c>
      <c r="R50" s="158"/>
      <c r="S50" s="158"/>
      <c r="T50" s="158"/>
      <c r="U50" s="158"/>
      <c r="V50" s="158"/>
      <c r="W50" s="158"/>
      <c r="X50" s="158"/>
      <c r="Y50" s="158"/>
    </row>
    <row r="51" spans="1:25" s="159" customFormat="1" ht="13.5" customHeight="1">
      <c r="A51" s="155"/>
      <c r="B51" s="156" t="s">
        <v>19</v>
      </c>
      <c r="C51" s="157">
        <v>12</v>
      </c>
      <c r="D51" s="158">
        <v>4</v>
      </c>
      <c r="E51" s="158">
        <v>2</v>
      </c>
      <c r="F51" s="158">
        <v>1</v>
      </c>
      <c r="G51" s="158">
        <v>10</v>
      </c>
      <c r="H51" s="158">
        <v>0</v>
      </c>
      <c r="I51" s="158">
        <v>1</v>
      </c>
      <c r="J51" s="158">
        <v>0</v>
      </c>
      <c r="K51" s="158">
        <v>5</v>
      </c>
      <c r="L51" s="158">
        <v>9</v>
      </c>
      <c r="M51" s="158">
        <v>1</v>
      </c>
      <c r="N51" s="158">
        <v>0</v>
      </c>
      <c r="O51" s="158">
        <v>0</v>
      </c>
      <c r="P51" s="158">
        <v>0</v>
      </c>
      <c r="Q51" s="151">
        <f>SUM(C51:P51)</f>
        <v>45</v>
      </c>
      <c r="R51" s="158"/>
      <c r="S51" s="158"/>
      <c r="T51" s="158"/>
      <c r="U51" s="158"/>
      <c r="V51" s="158"/>
      <c r="W51" s="158"/>
      <c r="X51" s="158"/>
      <c r="Y51" s="158"/>
    </row>
    <row r="52" spans="1:25" s="159" customFormat="1" ht="13.5" customHeight="1">
      <c r="A52" s="155"/>
      <c r="B52" s="160" t="s">
        <v>15</v>
      </c>
      <c r="C52" s="161">
        <f t="shared" ref="C52:P52" si="9">SUM(C50:C51)</f>
        <v>25</v>
      </c>
      <c r="D52" s="151">
        <f t="shared" si="9"/>
        <v>13</v>
      </c>
      <c r="E52" s="151">
        <f t="shared" si="9"/>
        <v>2</v>
      </c>
      <c r="F52" s="151">
        <f t="shared" si="9"/>
        <v>2</v>
      </c>
      <c r="G52" s="151">
        <f t="shared" si="9"/>
        <v>15</v>
      </c>
      <c r="H52" s="151">
        <f t="shared" si="9"/>
        <v>1</v>
      </c>
      <c r="I52" s="151">
        <f t="shared" si="9"/>
        <v>1</v>
      </c>
      <c r="J52" s="151">
        <f t="shared" si="9"/>
        <v>0</v>
      </c>
      <c r="K52" s="151">
        <f t="shared" si="9"/>
        <v>8</v>
      </c>
      <c r="L52" s="151">
        <f t="shared" si="9"/>
        <v>17</v>
      </c>
      <c r="M52" s="151">
        <f t="shared" si="9"/>
        <v>1</v>
      </c>
      <c r="N52" s="151">
        <f t="shared" si="9"/>
        <v>0</v>
      </c>
      <c r="O52" s="151">
        <f t="shared" si="9"/>
        <v>0</v>
      </c>
      <c r="P52" s="151">
        <f t="shared" si="9"/>
        <v>0</v>
      </c>
      <c r="Q52" s="151">
        <f>SUM(C52:P52)</f>
        <v>85</v>
      </c>
      <c r="R52" s="158"/>
      <c r="S52" s="158"/>
      <c r="T52" s="158"/>
      <c r="U52" s="158"/>
      <c r="V52" s="158"/>
      <c r="W52" s="158"/>
      <c r="X52" s="158"/>
      <c r="Y52" s="158"/>
    </row>
    <row r="53" spans="1:25" s="159" customFormat="1" ht="13.5" customHeight="1">
      <c r="A53" s="155"/>
      <c r="B53" s="156"/>
      <c r="C53" s="157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1"/>
      <c r="R53" s="158"/>
      <c r="S53" s="158"/>
      <c r="T53" s="158"/>
      <c r="U53" s="158"/>
      <c r="V53" s="158"/>
      <c r="W53" s="158"/>
      <c r="X53" s="158"/>
      <c r="Y53" s="158"/>
    </row>
    <row r="54" spans="1:25" s="159" customFormat="1" ht="13.5" customHeight="1">
      <c r="A54" s="155" t="s">
        <v>214</v>
      </c>
      <c r="B54" s="156" t="s">
        <v>4</v>
      </c>
      <c r="C54" s="157">
        <v>0</v>
      </c>
      <c r="D54" s="158">
        <v>5</v>
      </c>
      <c r="E54" s="158">
        <v>9</v>
      </c>
      <c r="F54" s="158">
        <v>1</v>
      </c>
      <c r="G54" s="158">
        <v>1</v>
      </c>
      <c r="H54" s="158">
        <v>0</v>
      </c>
      <c r="I54" s="158">
        <v>0</v>
      </c>
      <c r="J54" s="158">
        <v>0</v>
      </c>
      <c r="K54" s="158">
        <v>0</v>
      </c>
      <c r="L54" s="158">
        <v>0</v>
      </c>
      <c r="M54" s="158">
        <v>2</v>
      </c>
      <c r="N54" s="158">
        <v>0</v>
      </c>
      <c r="O54" s="158">
        <v>0</v>
      </c>
      <c r="P54" s="158">
        <v>0</v>
      </c>
      <c r="Q54" s="151">
        <f>SUM(C54:P54)</f>
        <v>18</v>
      </c>
      <c r="R54" s="158"/>
      <c r="S54" s="158"/>
      <c r="T54" s="158"/>
      <c r="U54" s="158"/>
      <c r="V54" s="158"/>
      <c r="W54" s="158"/>
      <c r="X54" s="158"/>
      <c r="Y54" s="158"/>
    </row>
    <row r="55" spans="1:25" s="159" customFormat="1" ht="13.5" customHeight="1">
      <c r="A55" s="155"/>
      <c r="B55" s="156" t="s">
        <v>18</v>
      </c>
      <c r="C55" s="157">
        <v>0</v>
      </c>
      <c r="D55" s="158">
        <v>9</v>
      </c>
      <c r="E55" s="158">
        <v>11</v>
      </c>
      <c r="F55" s="158">
        <v>2</v>
      </c>
      <c r="G55" s="158">
        <v>0</v>
      </c>
      <c r="H55" s="158">
        <v>0</v>
      </c>
      <c r="I55" s="158">
        <v>0</v>
      </c>
      <c r="J55" s="158">
        <v>0</v>
      </c>
      <c r="K55" s="158">
        <v>0</v>
      </c>
      <c r="L55" s="158">
        <v>0</v>
      </c>
      <c r="M55" s="158">
        <v>2</v>
      </c>
      <c r="N55" s="158">
        <v>0</v>
      </c>
      <c r="O55" s="158">
        <v>0</v>
      </c>
      <c r="P55" s="158">
        <v>0</v>
      </c>
      <c r="Q55" s="151">
        <f>SUM(C55:P55)</f>
        <v>24</v>
      </c>
      <c r="R55" s="158"/>
      <c r="S55" s="158"/>
      <c r="T55" s="158"/>
      <c r="U55" s="158"/>
      <c r="V55" s="158"/>
      <c r="W55" s="158"/>
      <c r="X55" s="158"/>
      <c r="Y55" s="158"/>
    </row>
    <row r="56" spans="1:25" s="159" customFormat="1" ht="13.5" customHeight="1">
      <c r="A56" s="155"/>
      <c r="B56" s="156" t="s">
        <v>19</v>
      </c>
      <c r="C56" s="157">
        <v>1</v>
      </c>
      <c r="D56" s="158">
        <v>10</v>
      </c>
      <c r="E56" s="158">
        <v>13</v>
      </c>
      <c r="F56" s="158">
        <v>3</v>
      </c>
      <c r="G56" s="158">
        <v>2</v>
      </c>
      <c r="H56" s="158">
        <v>2</v>
      </c>
      <c r="I56" s="158">
        <v>0</v>
      </c>
      <c r="J56" s="158">
        <v>0</v>
      </c>
      <c r="K56" s="158">
        <v>0</v>
      </c>
      <c r="L56" s="158">
        <v>0</v>
      </c>
      <c r="M56" s="158">
        <v>1</v>
      </c>
      <c r="N56" s="158">
        <v>0</v>
      </c>
      <c r="O56" s="158">
        <v>0</v>
      </c>
      <c r="P56" s="158">
        <v>0</v>
      </c>
      <c r="Q56" s="151">
        <f>SUM(C56:P56)</f>
        <v>32</v>
      </c>
      <c r="R56" s="158"/>
      <c r="S56" s="158"/>
      <c r="T56" s="158"/>
      <c r="U56" s="158"/>
      <c r="V56" s="158"/>
      <c r="W56" s="158"/>
      <c r="X56" s="158"/>
      <c r="Y56" s="158"/>
    </row>
    <row r="57" spans="1:25" s="159" customFormat="1" ht="13.5" customHeight="1" thickBot="1">
      <c r="A57" s="163"/>
      <c r="B57" s="164" t="s">
        <v>15</v>
      </c>
      <c r="C57" s="165">
        <f t="shared" ref="C57:P57" si="10">SUM(C55:C56)</f>
        <v>1</v>
      </c>
      <c r="D57" s="166">
        <f t="shared" si="10"/>
        <v>19</v>
      </c>
      <c r="E57" s="166">
        <f t="shared" si="10"/>
        <v>24</v>
      </c>
      <c r="F57" s="166">
        <f t="shared" si="10"/>
        <v>5</v>
      </c>
      <c r="G57" s="166">
        <f t="shared" si="10"/>
        <v>2</v>
      </c>
      <c r="H57" s="166">
        <f t="shared" si="10"/>
        <v>2</v>
      </c>
      <c r="I57" s="166">
        <f t="shared" si="10"/>
        <v>0</v>
      </c>
      <c r="J57" s="166">
        <f t="shared" si="10"/>
        <v>0</v>
      </c>
      <c r="K57" s="166">
        <f t="shared" si="10"/>
        <v>0</v>
      </c>
      <c r="L57" s="166">
        <f t="shared" si="10"/>
        <v>0</v>
      </c>
      <c r="M57" s="166">
        <f t="shared" si="10"/>
        <v>3</v>
      </c>
      <c r="N57" s="166">
        <f t="shared" si="10"/>
        <v>0</v>
      </c>
      <c r="O57" s="166">
        <f t="shared" si="10"/>
        <v>0</v>
      </c>
      <c r="P57" s="166">
        <f t="shared" si="10"/>
        <v>0</v>
      </c>
      <c r="Q57" s="166">
        <f>SUM(C57:P57)</f>
        <v>56</v>
      </c>
      <c r="R57" s="158"/>
      <c r="S57" s="158"/>
      <c r="T57" s="158"/>
      <c r="U57" s="158"/>
      <c r="V57" s="158"/>
      <c r="W57" s="158"/>
      <c r="X57" s="158"/>
      <c r="Y57" s="158"/>
    </row>
    <row r="58" spans="1:25" s="159" customFormat="1" ht="13.5" customHeight="1">
      <c r="A58" s="155"/>
      <c r="B58" s="155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1"/>
      <c r="R58" s="158"/>
      <c r="S58" s="158"/>
      <c r="T58" s="158"/>
      <c r="U58" s="158"/>
      <c r="V58" s="158"/>
      <c r="W58" s="158"/>
      <c r="X58" s="158"/>
      <c r="Y58" s="158"/>
    </row>
    <row r="59" spans="1:25" s="159" customFormat="1" ht="13.5" customHeight="1">
      <c r="A59" s="155"/>
      <c r="B59" s="15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1"/>
      <c r="R59" s="158"/>
      <c r="S59" s="158"/>
      <c r="T59" s="158"/>
      <c r="U59" s="158"/>
      <c r="V59" s="158"/>
      <c r="W59" s="158"/>
      <c r="X59" s="158"/>
      <c r="Y59" s="158"/>
    </row>
    <row r="60" spans="1:25" s="159" customFormat="1" ht="13.5" customHeight="1">
      <c r="A60" s="158" t="s">
        <v>218</v>
      </c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1"/>
      <c r="R60" s="158"/>
      <c r="S60" s="158"/>
      <c r="T60" s="158"/>
      <c r="U60" s="158"/>
      <c r="V60" s="158"/>
      <c r="W60" s="158"/>
      <c r="X60" s="158"/>
      <c r="Y60" s="158"/>
    </row>
    <row r="61" spans="1:25" s="159" customFormat="1" ht="13.5" customHeight="1" thickBot="1">
      <c r="A61" s="158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1"/>
      <c r="R61" s="158"/>
      <c r="S61" s="158"/>
      <c r="T61" s="158"/>
      <c r="U61" s="158"/>
      <c r="V61" s="158"/>
      <c r="W61" s="158"/>
      <c r="X61" s="158"/>
      <c r="Y61" s="158"/>
    </row>
    <row r="62" spans="1:25" s="159" customFormat="1" ht="13.5" customHeight="1">
      <c r="A62" s="167" t="s">
        <v>204</v>
      </c>
      <c r="B62" s="168" t="s">
        <v>205</v>
      </c>
      <c r="C62" s="168" t="s">
        <v>17</v>
      </c>
      <c r="D62" s="168" t="s">
        <v>20</v>
      </c>
      <c r="E62" s="168" t="s">
        <v>206</v>
      </c>
      <c r="F62" s="168" t="s">
        <v>207</v>
      </c>
      <c r="G62" s="168" t="s">
        <v>208</v>
      </c>
      <c r="H62" s="168" t="s">
        <v>209</v>
      </c>
      <c r="I62" s="169" t="s">
        <v>210</v>
      </c>
      <c r="J62" s="168" t="s">
        <v>211</v>
      </c>
      <c r="K62" s="168" t="s">
        <v>212</v>
      </c>
      <c r="L62" s="168" t="s">
        <v>213</v>
      </c>
      <c r="M62" s="168" t="s">
        <v>214</v>
      </c>
      <c r="N62" s="168" t="s">
        <v>215</v>
      </c>
      <c r="O62" s="168" t="s">
        <v>216</v>
      </c>
      <c r="P62" s="168" t="s">
        <v>217</v>
      </c>
      <c r="Q62" s="147" t="s">
        <v>15</v>
      </c>
      <c r="R62" s="158"/>
      <c r="S62" s="158"/>
      <c r="T62" s="158"/>
      <c r="U62" s="158"/>
      <c r="V62" s="158"/>
      <c r="W62" s="158"/>
      <c r="X62" s="158"/>
      <c r="Y62" s="158"/>
    </row>
    <row r="63" spans="1:25" s="159" customFormat="1" ht="13.5" customHeight="1">
      <c r="A63" s="155" t="s">
        <v>215</v>
      </c>
      <c r="B63" s="156" t="s">
        <v>4</v>
      </c>
      <c r="C63" s="157">
        <v>4</v>
      </c>
      <c r="D63" s="158">
        <v>1</v>
      </c>
      <c r="E63" s="158">
        <v>1</v>
      </c>
      <c r="F63" s="158">
        <v>0</v>
      </c>
      <c r="G63" s="158">
        <v>1</v>
      </c>
      <c r="H63" s="158">
        <v>0</v>
      </c>
      <c r="I63" s="158">
        <v>0</v>
      </c>
      <c r="J63" s="158">
        <v>0</v>
      </c>
      <c r="K63" s="158">
        <v>1</v>
      </c>
      <c r="L63" s="158">
        <v>0</v>
      </c>
      <c r="M63" s="158">
        <v>0</v>
      </c>
      <c r="N63" s="158">
        <v>5</v>
      </c>
      <c r="O63" s="158">
        <v>0</v>
      </c>
      <c r="P63" s="158">
        <v>0</v>
      </c>
      <c r="Q63" s="151">
        <f>SUM(C63:P63)</f>
        <v>13</v>
      </c>
      <c r="R63" s="158"/>
      <c r="S63" s="158"/>
      <c r="T63" s="158"/>
      <c r="U63" s="158"/>
      <c r="V63" s="158"/>
      <c r="W63" s="158"/>
      <c r="X63" s="158"/>
      <c r="Y63" s="158"/>
    </row>
    <row r="64" spans="1:25" s="159" customFormat="1" ht="13.5" customHeight="1">
      <c r="A64" s="155"/>
      <c r="B64" s="156" t="s">
        <v>18</v>
      </c>
      <c r="C64" s="157">
        <v>2</v>
      </c>
      <c r="D64" s="158">
        <v>3</v>
      </c>
      <c r="E64" s="158">
        <v>2</v>
      </c>
      <c r="F64" s="158">
        <v>0</v>
      </c>
      <c r="G64" s="158">
        <v>2</v>
      </c>
      <c r="H64" s="158">
        <v>0</v>
      </c>
      <c r="I64" s="158">
        <v>0</v>
      </c>
      <c r="J64" s="158">
        <v>0</v>
      </c>
      <c r="K64" s="158">
        <v>4</v>
      </c>
      <c r="L64" s="158">
        <v>0</v>
      </c>
      <c r="M64" s="158">
        <v>0</v>
      </c>
      <c r="N64" s="158">
        <v>6</v>
      </c>
      <c r="O64" s="158">
        <v>0</v>
      </c>
      <c r="P64" s="158">
        <v>0</v>
      </c>
      <c r="Q64" s="151">
        <f>SUM(C64:P64)</f>
        <v>19</v>
      </c>
      <c r="R64" s="158"/>
      <c r="S64" s="158"/>
      <c r="T64" s="158"/>
      <c r="U64" s="158"/>
      <c r="V64" s="158"/>
      <c r="W64" s="158"/>
      <c r="X64" s="158"/>
      <c r="Y64" s="158"/>
    </row>
    <row r="65" spans="1:25" s="159" customFormat="1" ht="13.5" customHeight="1">
      <c r="A65" s="155"/>
      <c r="B65" s="156" t="s">
        <v>19</v>
      </c>
      <c r="C65" s="157">
        <v>6</v>
      </c>
      <c r="D65" s="158">
        <v>5</v>
      </c>
      <c r="E65" s="158">
        <v>0</v>
      </c>
      <c r="F65" s="158">
        <v>1</v>
      </c>
      <c r="G65" s="158">
        <v>1</v>
      </c>
      <c r="H65" s="158">
        <v>1</v>
      </c>
      <c r="I65" s="158">
        <v>0</v>
      </c>
      <c r="J65" s="158">
        <v>0</v>
      </c>
      <c r="K65" s="158">
        <v>3</v>
      </c>
      <c r="L65" s="158">
        <v>0</v>
      </c>
      <c r="M65" s="158">
        <v>0</v>
      </c>
      <c r="N65" s="158">
        <v>4</v>
      </c>
      <c r="O65" s="158">
        <v>0</v>
      </c>
      <c r="P65" s="158">
        <v>0</v>
      </c>
      <c r="Q65" s="151">
        <f>SUM(C65:P65)</f>
        <v>21</v>
      </c>
      <c r="R65" s="158"/>
      <c r="S65" s="158"/>
      <c r="T65" s="158"/>
      <c r="U65" s="158"/>
      <c r="V65" s="158"/>
      <c r="W65" s="158"/>
      <c r="X65" s="158"/>
      <c r="Y65" s="158"/>
    </row>
    <row r="66" spans="1:25" s="159" customFormat="1" ht="13.5" customHeight="1">
      <c r="A66" s="155"/>
      <c r="B66" s="160" t="s">
        <v>15</v>
      </c>
      <c r="C66" s="161">
        <f t="shared" ref="C66:P66" si="11">SUM(C64:C65)</f>
        <v>8</v>
      </c>
      <c r="D66" s="151">
        <f t="shared" si="11"/>
        <v>8</v>
      </c>
      <c r="E66" s="151">
        <f t="shared" si="11"/>
        <v>2</v>
      </c>
      <c r="F66" s="151">
        <f t="shared" si="11"/>
        <v>1</v>
      </c>
      <c r="G66" s="151">
        <f t="shared" si="11"/>
        <v>3</v>
      </c>
      <c r="H66" s="151">
        <f t="shared" si="11"/>
        <v>1</v>
      </c>
      <c r="I66" s="151">
        <f t="shared" si="11"/>
        <v>0</v>
      </c>
      <c r="J66" s="151">
        <f t="shared" si="11"/>
        <v>0</v>
      </c>
      <c r="K66" s="151">
        <f t="shared" si="11"/>
        <v>7</v>
      </c>
      <c r="L66" s="151">
        <f t="shared" si="11"/>
        <v>0</v>
      </c>
      <c r="M66" s="151">
        <f t="shared" si="11"/>
        <v>0</v>
      </c>
      <c r="N66" s="151">
        <f t="shared" si="11"/>
        <v>10</v>
      </c>
      <c r="O66" s="151">
        <f t="shared" si="11"/>
        <v>0</v>
      </c>
      <c r="P66" s="151">
        <f t="shared" si="11"/>
        <v>0</v>
      </c>
      <c r="Q66" s="151">
        <f>SUM(C66:P66)</f>
        <v>40</v>
      </c>
      <c r="R66" s="158"/>
      <c r="S66" s="158"/>
      <c r="T66" s="158"/>
      <c r="U66" s="158"/>
      <c r="V66" s="158"/>
      <c r="W66" s="158"/>
      <c r="X66" s="158"/>
      <c r="Y66" s="158"/>
    </row>
    <row r="67" spans="1:25" s="159" customFormat="1" ht="13.5" customHeight="1">
      <c r="A67" s="155"/>
      <c r="B67" s="156"/>
      <c r="C67" s="157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1"/>
      <c r="R67" s="158"/>
      <c r="S67" s="158"/>
      <c r="T67" s="158"/>
      <c r="U67" s="158"/>
      <c r="V67" s="158"/>
      <c r="W67" s="158"/>
      <c r="X67" s="158"/>
      <c r="Y67" s="158"/>
    </row>
    <row r="68" spans="1:25" s="159" customFormat="1" ht="13.5" customHeight="1">
      <c r="A68" s="155" t="s">
        <v>216</v>
      </c>
      <c r="B68" s="156" t="s">
        <v>4</v>
      </c>
      <c r="C68" s="157">
        <v>18</v>
      </c>
      <c r="D68" s="158">
        <v>3</v>
      </c>
      <c r="E68" s="158">
        <v>0</v>
      </c>
      <c r="F68" s="158">
        <v>2</v>
      </c>
      <c r="G68" s="158">
        <v>3</v>
      </c>
      <c r="H68" s="158">
        <v>9</v>
      </c>
      <c r="I68" s="158">
        <v>0</v>
      </c>
      <c r="J68" s="158">
        <v>2</v>
      </c>
      <c r="K68" s="158">
        <v>1</v>
      </c>
      <c r="L68" s="158">
        <v>0</v>
      </c>
      <c r="M68" s="158">
        <v>0</v>
      </c>
      <c r="N68" s="158">
        <v>1</v>
      </c>
      <c r="O68" s="158">
        <v>19</v>
      </c>
      <c r="P68" s="158">
        <v>4</v>
      </c>
      <c r="Q68" s="151">
        <f>SUM(C68:P68)</f>
        <v>62</v>
      </c>
      <c r="R68" s="158"/>
      <c r="S68" s="158"/>
      <c r="T68" s="158"/>
      <c r="U68" s="158"/>
      <c r="V68" s="158"/>
      <c r="W68" s="158"/>
      <c r="X68" s="158"/>
      <c r="Y68" s="158"/>
    </row>
    <row r="69" spans="1:25" s="159" customFormat="1" ht="13.5" customHeight="1">
      <c r="A69" s="155"/>
      <c r="B69" s="156" t="s">
        <v>18</v>
      </c>
      <c r="C69" s="157">
        <v>28</v>
      </c>
      <c r="D69" s="158">
        <v>5</v>
      </c>
      <c r="E69" s="158">
        <v>1</v>
      </c>
      <c r="F69" s="158">
        <v>3</v>
      </c>
      <c r="G69" s="158">
        <v>7</v>
      </c>
      <c r="H69" s="158">
        <v>11</v>
      </c>
      <c r="I69" s="158">
        <v>0</v>
      </c>
      <c r="J69" s="158">
        <v>1</v>
      </c>
      <c r="K69" s="158">
        <v>1</v>
      </c>
      <c r="L69" s="158">
        <v>0</v>
      </c>
      <c r="M69" s="158">
        <v>0</v>
      </c>
      <c r="N69" s="158">
        <v>1</v>
      </c>
      <c r="O69" s="158">
        <v>26</v>
      </c>
      <c r="P69" s="158">
        <v>4</v>
      </c>
      <c r="Q69" s="151">
        <f>SUM(C69:P69)</f>
        <v>88</v>
      </c>
      <c r="R69" s="158"/>
      <c r="S69" s="158"/>
      <c r="T69" s="158"/>
      <c r="U69" s="158"/>
      <c r="V69" s="158"/>
      <c r="W69" s="158"/>
      <c r="X69" s="158"/>
      <c r="Y69" s="158"/>
    </row>
    <row r="70" spans="1:25" s="159" customFormat="1" ht="13.5" customHeight="1">
      <c r="A70" s="155"/>
      <c r="B70" s="156" t="s">
        <v>19</v>
      </c>
      <c r="C70" s="157">
        <v>32</v>
      </c>
      <c r="D70" s="158">
        <v>10</v>
      </c>
      <c r="E70" s="158">
        <v>0</v>
      </c>
      <c r="F70" s="158">
        <v>1</v>
      </c>
      <c r="G70" s="158">
        <v>8</v>
      </c>
      <c r="H70" s="158">
        <v>12</v>
      </c>
      <c r="I70" s="158">
        <v>0</v>
      </c>
      <c r="J70" s="158">
        <v>2</v>
      </c>
      <c r="K70" s="158">
        <v>1</v>
      </c>
      <c r="L70" s="158">
        <v>0</v>
      </c>
      <c r="M70" s="158">
        <v>0</v>
      </c>
      <c r="N70" s="158">
        <v>0</v>
      </c>
      <c r="O70" s="158">
        <v>27</v>
      </c>
      <c r="P70" s="158">
        <v>6</v>
      </c>
      <c r="Q70" s="151">
        <f>SUM(C70:P70)</f>
        <v>99</v>
      </c>
      <c r="R70" s="158"/>
      <c r="S70" s="158"/>
      <c r="T70" s="158"/>
      <c r="U70" s="158"/>
      <c r="V70" s="158"/>
      <c r="W70" s="158"/>
      <c r="X70" s="158"/>
      <c r="Y70" s="158"/>
    </row>
    <row r="71" spans="1:25" s="159" customFormat="1" ht="13.5" customHeight="1">
      <c r="A71" s="155"/>
      <c r="B71" s="160" t="s">
        <v>15</v>
      </c>
      <c r="C71" s="161">
        <f t="shared" ref="C71:P71" si="12">SUM(C69:C70)</f>
        <v>60</v>
      </c>
      <c r="D71" s="151">
        <f t="shared" si="12"/>
        <v>15</v>
      </c>
      <c r="E71" s="151">
        <f t="shared" si="12"/>
        <v>1</v>
      </c>
      <c r="F71" s="151">
        <f t="shared" si="12"/>
        <v>4</v>
      </c>
      <c r="G71" s="151">
        <f t="shared" si="12"/>
        <v>15</v>
      </c>
      <c r="H71" s="151">
        <f t="shared" si="12"/>
        <v>23</v>
      </c>
      <c r="I71" s="151">
        <f t="shared" si="12"/>
        <v>0</v>
      </c>
      <c r="J71" s="151">
        <f t="shared" si="12"/>
        <v>3</v>
      </c>
      <c r="K71" s="151">
        <f t="shared" si="12"/>
        <v>2</v>
      </c>
      <c r="L71" s="151">
        <f t="shared" si="12"/>
        <v>0</v>
      </c>
      <c r="M71" s="151">
        <f t="shared" si="12"/>
        <v>0</v>
      </c>
      <c r="N71" s="151">
        <f t="shared" si="12"/>
        <v>1</v>
      </c>
      <c r="O71" s="151">
        <f t="shared" si="12"/>
        <v>53</v>
      </c>
      <c r="P71" s="151">
        <f t="shared" si="12"/>
        <v>10</v>
      </c>
      <c r="Q71" s="151">
        <f>SUM(C71:P71)</f>
        <v>187</v>
      </c>
      <c r="R71" s="158"/>
      <c r="S71" s="158"/>
      <c r="T71" s="158"/>
      <c r="U71" s="158"/>
      <c r="V71" s="158"/>
      <c r="W71" s="158"/>
      <c r="X71" s="158"/>
      <c r="Y71" s="158"/>
    </row>
    <row r="72" spans="1:25" s="159" customFormat="1" ht="13.5" customHeight="1">
      <c r="A72" s="155"/>
      <c r="B72" s="156"/>
      <c r="C72" s="157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1"/>
      <c r="R72" s="158"/>
      <c r="S72" s="158"/>
      <c r="T72" s="158"/>
      <c r="U72" s="158"/>
      <c r="V72" s="158"/>
      <c r="W72" s="158"/>
      <c r="X72" s="158"/>
      <c r="Y72" s="158"/>
    </row>
    <row r="73" spans="1:25" s="159" customFormat="1" ht="13.5" customHeight="1">
      <c r="A73" s="155" t="s">
        <v>217</v>
      </c>
      <c r="B73" s="156" t="s">
        <v>4</v>
      </c>
      <c r="C73" s="157">
        <v>2</v>
      </c>
      <c r="D73" s="158">
        <v>1</v>
      </c>
      <c r="E73" s="158">
        <v>0</v>
      </c>
      <c r="F73" s="158">
        <v>1</v>
      </c>
      <c r="G73" s="158">
        <v>1</v>
      </c>
      <c r="H73" s="158">
        <v>2</v>
      </c>
      <c r="I73" s="158">
        <v>0</v>
      </c>
      <c r="J73" s="158">
        <v>0</v>
      </c>
      <c r="K73" s="158">
        <v>0</v>
      </c>
      <c r="L73" s="158">
        <v>0</v>
      </c>
      <c r="M73" s="158">
        <v>0</v>
      </c>
      <c r="N73" s="158">
        <v>0</v>
      </c>
      <c r="O73" s="158">
        <v>4</v>
      </c>
      <c r="P73" s="158">
        <v>1</v>
      </c>
      <c r="Q73" s="151">
        <f>SUM(C73:P73)</f>
        <v>12</v>
      </c>
      <c r="R73" s="158"/>
      <c r="S73" s="158"/>
      <c r="T73" s="158"/>
      <c r="U73" s="158"/>
      <c r="V73" s="158"/>
      <c r="W73" s="158"/>
      <c r="X73" s="158"/>
      <c r="Y73" s="158"/>
    </row>
    <row r="74" spans="1:25" s="159" customFormat="1" ht="13.5" customHeight="1">
      <c r="A74" s="155"/>
      <c r="B74" s="156" t="s">
        <v>18</v>
      </c>
      <c r="C74" s="157">
        <v>7</v>
      </c>
      <c r="D74" s="158">
        <v>2</v>
      </c>
      <c r="E74" s="158">
        <v>0</v>
      </c>
      <c r="F74" s="158">
        <v>1</v>
      </c>
      <c r="G74" s="158">
        <v>3</v>
      </c>
      <c r="H74" s="158">
        <v>5</v>
      </c>
      <c r="I74" s="158">
        <v>0</v>
      </c>
      <c r="J74" s="158">
        <v>0</v>
      </c>
      <c r="K74" s="158">
        <v>0</v>
      </c>
      <c r="L74" s="158">
        <v>0</v>
      </c>
      <c r="M74" s="158">
        <v>0</v>
      </c>
      <c r="N74" s="158">
        <v>0</v>
      </c>
      <c r="O74" s="158">
        <v>4</v>
      </c>
      <c r="P74" s="158">
        <v>2</v>
      </c>
      <c r="Q74" s="151">
        <f>SUM(C74:P74)</f>
        <v>24</v>
      </c>
      <c r="R74" s="158"/>
      <c r="S74" s="170">
        <f>Q69+Q74</f>
        <v>112</v>
      </c>
      <c r="T74" s="171">
        <v>99</v>
      </c>
      <c r="U74" s="158"/>
      <c r="V74" s="158"/>
      <c r="W74" s="158"/>
      <c r="X74" s="158"/>
      <c r="Y74" s="158"/>
    </row>
    <row r="75" spans="1:25" s="159" customFormat="1" ht="13.5" customHeight="1">
      <c r="A75" s="155"/>
      <c r="B75" s="156" t="s">
        <v>19</v>
      </c>
      <c r="C75" s="157">
        <v>2</v>
      </c>
      <c r="D75" s="158">
        <v>4</v>
      </c>
      <c r="E75" s="158">
        <v>0</v>
      </c>
      <c r="F75" s="158">
        <v>0</v>
      </c>
      <c r="G75" s="158">
        <v>1</v>
      </c>
      <c r="H75" s="158">
        <v>2</v>
      </c>
      <c r="I75" s="158">
        <v>0</v>
      </c>
      <c r="J75" s="158">
        <v>0</v>
      </c>
      <c r="K75" s="158">
        <v>1</v>
      </c>
      <c r="L75" s="158">
        <v>0</v>
      </c>
      <c r="M75" s="158">
        <v>0</v>
      </c>
      <c r="N75" s="158">
        <v>0</v>
      </c>
      <c r="O75" s="158">
        <v>3</v>
      </c>
      <c r="P75" s="158">
        <v>0</v>
      </c>
      <c r="Q75" s="151">
        <f>SUM(C75:P75)</f>
        <v>13</v>
      </c>
      <c r="R75" s="158"/>
      <c r="S75" s="170">
        <f>Q70+Q75</f>
        <v>112</v>
      </c>
      <c r="T75" s="171">
        <v>134</v>
      </c>
      <c r="U75" s="158"/>
      <c r="V75" s="158"/>
      <c r="W75" s="158"/>
      <c r="X75" s="158"/>
      <c r="Y75" s="158"/>
    </row>
    <row r="76" spans="1:25" s="159" customFormat="1" ht="13.5" customHeight="1">
      <c r="A76" s="155"/>
      <c r="B76" s="160" t="s">
        <v>15</v>
      </c>
      <c r="C76" s="161">
        <f>SUM(C74:C75)</f>
        <v>9</v>
      </c>
      <c r="D76" s="151">
        <f t="shared" ref="D76:P76" si="13">SUM(D74:D75)</f>
        <v>6</v>
      </c>
      <c r="E76" s="151">
        <f t="shared" si="13"/>
        <v>0</v>
      </c>
      <c r="F76" s="151">
        <f t="shared" si="13"/>
        <v>1</v>
      </c>
      <c r="G76" s="151">
        <f t="shared" si="13"/>
        <v>4</v>
      </c>
      <c r="H76" s="151">
        <f t="shared" si="13"/>
        <v>7</v>
      </c>
      <c r="I76" s="151">
        <f t="shared" si="13"/>
        <v>0</v>
      </c>
      <c r="J76" s="151">
        <f t="shared" si="13"/>
        <v>0</v>
      </c>
      <c r="K76" s="151">
        <f t="shared" si="13"/>
        <v>1</v>
      </c>
      <c r="L76" s="151">
        <f t="shared" si="13"/>
        <v>0</v>
      </c>
      <c r="M76" s="151">
        <f t="shared" si="13"/>
        <v>0</v>
      </c>
      <c r="N76" s="151">
        <f t="shared" si="13"/>
        <v>0</v>
      </c>
      <c r="O76" s="151">
        <f t="shared" si="13"/>
        <v>7</v>
      </c>
      <c r="P76" s="151">
        <f t="shared" si="13"/>
        <v>2</v>
      </c>
      <c r="Q76" s="151">
        <f>SUM(C76:P76)</f>
        <v>37</v>
      </c>
      <c r="R76" s="158"/>
      <c r="S76" s="170">
        <f>Q71+Q76</f>
        <v>224</v>
      </c>
      <c r="T76" s="171">
        <v>233</v>
      </c>
      <c r="U76" s="158"/>
      <c r="V76" s="158"/>
      <c r="W76" s="158"/>
      <c r="X76" s="158"/>
      <c r="Y76" s="158"/>
    </row>
    <row r="77" spans="1:25" s="159" customFormat="1" ht="13.5" customHeight="1">
      <c r="A77" s="155"/>
      <c r="B77" s="156"/>
      <c r="C77" s="157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1"/>
      <c r="R77" s="158"/>
      <c r="S77" s="158"/>
      <c r="T77" s="158"/>
      <c r="U77" s="158"/>
      <c r="V77" s="158"/>
      <c r="W77" s="158"/>
      <c r="X77" s="158"/>
      <c r="Y77" s="158"/>
    </row>
    <row r="78" spans="1:25" s="159" customFormat="1" ht="13.5" customHeight="1">
      <c r="A78" s="155" t="s">
        <v>15</v>
      </c>
      <c r="B78" s="156" t="s">
        <v>4</v>
      </c>
      <c r="C78" s="157">
        <f>C4+C9+C14+C19+C24+C29+C34+C39+C44+C49+C54+C63+C68+C73</f>
        <v>1509</v>
      </c>
      <c r="D78" s="172">
        <f t="shared" ref="D78:P78" si="14">D4+D9+D14+D19+D24+D29+D34+D39+D44+D49+D54+D63+D68+D73</f>
        <v>1476</v>
      </c>
      <c r="E78" s="172">
        <f t="shared" si="14"/>
        <v>773</v>
      </c>
      <c r="F78" s="172">
        <f t="shared" si="14"/>
        <v>501</v>
      </c>
      <c r="G78" s="172">
        <f t="shared" si="14"/>
        <v>463</v>
      </c>
      <c r="H78" s="172">
        <f t="shared" si="14"/>
        <v>133</v>
      </c>
      <c r="I78" s="172">
        <f t="shared" si="14"/>
        <v>66</v>
      </c>
      <c r="J78" s="172">
        <f t="shared" si="14"/>
        <v>51</v>
      </c>
      <c r="K78" s="172">
        <f t="shared" si="14"/>
        <v>219</v>
      </c>
      <c r="L78" s="172">
        <f t="shared" si="14"/>
        <v>25</v>
      </c>
      <c r="M78" s="172">
        <f t="shared" si="14"/>
        <v>12</v>
      </c>
      <c r="N78" s="172">
        <f t="shared" si="14"/>
        <v>7</v>
      </c>
      <c r="O78" s="172">
        <f t="shared" si="14"/>
        <v>43</v>
      </c>
      <c r="P78" s="172">
        <f t="shared" si="14"/>
        <v>11</v>
      </c>
      <c r="Q78" s="170">
        <f>SUM(C78:P78)</f>
        <v>5289</v>
      </c>
      <c r="R78" s="158"/>
      <c r="S78" s="158"/>
      <c r="T78" s="158"/>
      <c r="U78" s="158"/>
      <c r="V78" s="158"/>
      <c r="W78" s="158"/>
      <c r="X78" s="158"/>
      <c r="Y78" s="158"/>
    </row>
    <row r="79" spans="1:25" s="159" customFormat="1" ht="13.5" customHeight="1">
      <c r="A79" s="155"/>
      <c r="B79" s="156" t="s">
        <v>18</v>
      </c>
      <c r="C79" s="157">
        <f t="shared" ref="C79:P80" si="15">C5+C10+C15+C20+C25+C30+C35+C40+C45+C50+C55+C64+C69+C74</f>
        <v>1914</v>
      </c>
      <c r="D79" s="172">
        <f t="shared" si="15"/>
        <v>2074</v>
      </c>
      <c r="E79" s="172">
        <f t="shared" si="15"/>
        <v>986</v>
      </c>
      <c r="F79" s="172">
        <f t="shared" si="15"/>
        <v>669</v>
      </c>
      <c r="G79" s="172">
        <f t="shared" si="15"/>
        <v>533</v>
      </c>
      <c r="H79" s="172">
        <f t="shared" si="15"/>
        <v>170</v>
      </c>
      <c r="I79" s="172">
        <f t="shared" si="15"/>
        <v>59</v>
      </c>
      <c r="J79" s="172">
        <f t="shared" si="15"/>
        <v>49</v>
      </c>
      <c r="K79" s="172">
        <f t="shared" si="15"/>
        <v>278</v>
      </c>
      <c r="L79" s="172">
        <f t="shared" si="15"/>
        <v>27</v>
      </c>
      <c r="M79" s="172">
        <f t="shared" si="15"/>
        <v>14</v>
      </c>
      <c r="N79" s="172">
        <f t="shared" si="15"/>
        <v>9</v>
      </c>
      <c r="O79" s="172">
        <f t="shared" si="15"/>
        <v>53</v>
      </c>
      <c r="P79" s="172">
        <f t="shared" si="15"/>
        <v>14</v>
      </c>
      <c r="Q79" s="170">
        <f>SUM(C79:P79)</f>
        <v>6849</v>
      </c>
      <c r="R79" s="158"/>
      <c r="S79" s="158"/>
      <c r="T79" s="173">
        <v>8633</v>
      </c>
      <c r="U79" s="158"/>
      <c r="V79" s="158"/>
      <c r="W79" s="158"/>
      <c r="X79" s="158"/>
      <c r="Y79" s="158"/>
    </row>
    <row r="80" spans="1:25" s="159" customFormat="1" ht="13.5" customHeight="1">
      <c r="A80" s="155"/>
      <c r="B80" s="156" t="s">
        <v>19</v>
      </c>
      <c r="C80" s="157">
        <f t="shared" si="15"/>
        <v>1872</v>
      </c>
      <c r="D80" s="172">
        <f t="shared" si="15"/>
        <v>2029</v>
      </c>
      <c r="E80" s="172">
        <f t="shared" si="15"/>
        <v>1039</v>
      </c>
      <c r="F80" s="172">
        <f t="shared" si="15"/>
        <v>690</v>
      </c>
      <c r="G80" s="172">
        <f t="shared" si="15"/>
        <v>580</v>
      </c>
      <c r="H80" s="172">
        <f t="shared" si="15"/>
        <v>187</v>
      </c>
      <c r="I80" s="172">
        <f t="shared" si="15"/>
        <v>81</v>
      </c>
      <c r="J80" s="172">
        <f t="shared" si="15"/>
        <v>66</v>
      </c>
      <c r="K80" s="172">
        <f t="shared" si="15"/>
        <v>328</v>
      </c>
      <c r="L80" s="172">
        <f t="shared" si="15"/>
        <v>30</v>
      </c>
      <c r="M80" s="172">
        <f t="shared" si="15"/>
        <v>17</v>
      </c>
      <c r="N80" s="172">
        <f t="shared" si="15"/>
        <v>9</v>
      </c>
      <c r="O80" s="172">
        <f t="shared" si="15"/>
        <v>59</v>
      </c>
      <c r="P80" s="172">
        <f t="shared" si="15"/>
        <v>14</v>
      </c>
      <c r="Q80" s="170">
        <f>SUM(C80:P80)</f>
        <v>7001</v>
      </c>
      <c r="R80" s="158"/>
      <c r="S80" s="158"/>
      <c r="T80" s="173">
        <v>9098</v>
      </c>
      <c r="U80" s="158"/>
      <c r="V80" s="158"/>
      <c r="W80" s="158"/>
      <c r="X80" s="158"/>
      <c r="Y80" s="158"/>
    </row>
    <row r="81" spans="1:25" s="159" customFormat="1" ht="13.5" customHeight="1">
      <c r="A81" s="155"/>
      <c r="B81" s="160" t="s">
        <v>15</v>
      </c>
      <c r="C81" s="161">
        <f>SUM(C79:C80)</f>
        <v>3786</v>
      </c>
      <c r="D81" s="174">
        <f t="shared" ref="D81:P81" si="16">SUM(D79:D80)</f>
        <v>4103</v>
      </c>
      <c r="E81" s="174">
        <f t="shared" si="16"/>
        <v>2025</v>
      </c>
      <c r="F81" s="174">
        <f t="shared" si="16"/>
        <v>1359</v>
      </c>
      <c r="G81" s="174">
        <f t="shared" si="16"/>
        <v>1113</v>
      </c>
      <c r="H81" s="174">
        <f t="shared" si="16"/>
        <v>357</v>
      </c>
      <c r="I81" s="174">
        <f t="shared" si="16"/>
        <v>140</v>
      </c>
      <c r="J81" s="174">
        <f t="shared" si="16"/>
        <v>115</v>
      </c>
      <c r="K81" s="174">
        <f t="shared" si="16"/>
        <v>606</v>
      </c>
      <c r="L81" s="174">
        <f t="shared" si="16"/>
        <v>57</v>
      </c>
      <c r="M81" s="174">
        <f t="shared" si="16"/>
        <v>31</v>
      </c>
      <c r="N81" s="174">
        <f t="shared" si="16"/>
        <v>18</v>
      </c>
      <c r="O81" s="174">
        <f t="shared" si="16"/>
        <v>112</v>
      </c>
      <c r="P81" s="174">
        <f t="shared" si="16"/>
        <v>28</v>
      </c>
      <c r="Q81" s="170">
        <f>SUM(C81:P81)</f>
        <v>13850</v>
      </c>
      <c r="R81" s="158"/>
      <c r="S81" s="158"/>
      <c r="T81" s="173">
        <v>17731</v>
      </c>
      <c r="U81" s="158"/>
      <c r="V81" s="158"/>
      <c r="W81" s="158"/>
      <c r="X81" s="158"/>
      <c r="Y81" s="158"/>
    </row>
    <row r="82" spans="1:25" ht="13.5" customHeight="1">
      <c r="A82" s="148"/>
      <c r="B82" s="149"/>
      <c r="C82" s="150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42"/>
      <c r="R82" s="142"/>
      <c r="S82" s="142"/>
      <c r="T82" s="142"/>
      <c r="U82" s="142"/>
      <c r="V82" s="142"/>
      <c r="W82" s="142"/>
      <c r="X82" s="142"/>
      <c r="Y82" s="142"/>
    </row>
    <row r="83" spans="1:25" ht="13.5" customHeight="1">
      <c r="A83" s="148"/>
      <c r="B83" s="149"/>
      <c r="C83" s="150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</row>
    <row r="84" spans="1:25" ht="13.5" customHeight="1">
      <c r="A84" s="148"/>
      <c r="B84" s="149"/>
      <c r="C84" s="150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</row>
    <row r="85" spans="1:25" ht="13.5" customHeight="1">
      <c r="A85" s="148"/>
      <c r="B85" s="149"/>
      <c r="C85" s="150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</row>
    <row r="86" spans="1:25" ht="13.5" customHeight="1">
      <c r="A86" s="148"/>
      <c r="B86" s="149"/>
      <c r="C86" s="150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</row>
    <row r="87" spans="1:25" ht="13.5" customHeight="1">
      <c r="A87" s="148"/>
      <c r="B87" s="149"/>
      <c r="C87" s="150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</row>
    <row r="88" spans="1:25" ht="13.5" customHeight="1">
      <c r="A88" s="148"/>
      <c r="B88" s="149"/>
      <c r="C88" s="150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</row>
    <row r="89" spans="1:25" ht="13.5" customHeight="1">
      <c r="A89" s="148"/>
      <c r="B89" s="149"/>
      <c r="C89" s="150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</row>
    <row r="90" spans="1:25" ht="13.5" customHeight="1">
      <c r="A90" s="148"/>
      <c r="B90" s="149"/>
      <c r="C90" s="150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</row>
    <row r="91" spans="1:25" ht="13.5" customHeight="1">
      <c r="A91" s="148"/>
      <c r="B91" s="149"/>
      <c r="C91" s="150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</row>
    <row r="92" spans="1:25" ht="13.5" customHeight="1">
      <c r="A92" s="148"/>
      <c r="B92" s="149"/>
      <c r="C92" s="150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</row>
    <row r="93" spans="1:25" ht="13.5" customHeight="1">
      <c r="A93" s="148"/>
      <c r="B93" s="149"/>
      <c r="C93" s="150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</row>
    <row r="94" spans="1:25" ht="13.5" customHeight="1">
      <c r="A94" s="148"/>
      <c r="B94" s="149"/>
      <c r="C94" s="150"/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</row>
    <row r="95" spans="1:25" ht="13.5" customHeight="1">
      <c r="A95" s="148"/>
      <c r="B95" s="149"/>
      <c r="C95" s="150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</row>
    <row r="96" spans="1:25" ht="13.5" customHeight="1">
      <c r="A96" s="148"/>
      <c r="B96" s="149"/>
      <c r="C96" s="150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</row>
    <row r="97" spans="1:25" ht="13.5" customHeight="1">
      <c r="A97" s="148"/>
      <c r="B97" s="149"/>
      <c r="C97" s="150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</row>
    <row r="98" spans="1:25" ht="13.5" customHeight="1">
      <c r="A98" s="148"/>
      <c r="B98" s="149"/>
      <c r="C98" s="150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</row>
    <row r="99" spans="1:25" ht="13.5" customHeight="1">
      <c r="A99" s="148"/>
      <c r="B99" s="149"/>
      <c r="C99" s="150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</row>
    <row r="100" spans="1:25" ht="13.5" customHeight="1">
      <c r="A100" s="148"/>
      <c r="B100" s="149"/>
      <c r="C100" s="150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</row>
    <row r="101" spans="1:25" ht="13.5" customHeight="1">
      <c r="A101" s="148"/>
      <c r="B101" s="149"/>
      <c r="C101" s="150"/>
      <c r="D101" s="142"/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</row>
    <row r="102" spans="1:25" ht="13.5" customHeight="1">
      <c r="A102" s="148"/>
      <c r="B102" s="149"/>
      <c r="C102" s="150"/>
      <c r="D102" s="14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</row>
    <row r="103" spans="1:25" ht="13.5" customHeight="1">
      <c r="A103" s="148"/>
      <c r="B103" s="149"/>
      <c r="C103" s="150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</row>
    <row r="104" spans="1:25" ht="13.5" customHeight="1">
      <c r="A104" s="148"/>
      <c r="B104" s="149"/>
      <c r="C104" s="150"/>
      <c r="D104" s="142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</row>
    <row r="105" spans="1:25" ht="13.5" customHeight="1">
      <c r="A105" s="148"/>
      <c r="B105" s="149"/>
      <c r="C105" s="150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</row>
    <row r="106" spans="1:25" ht="13.5" customHeight="1">
      <c r="A106" s="148"/>
      <c r="B106" s="149"/>
      <c r="C106" s="150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</row>
    <row r="107" spans="1:25" ht="13.5" customHeight="1">
      <c r="A107" s="148"/>
      <c r="B107" s="149"/>
      <c r="C107" s="150"/>
      <c r="D107" s="142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</row>
    <row r="108" spans="1:25" ht="13.5" customHeight="1">
      <c r="A108" s="148"/>
      <c r="B108" s="149"/>
      <c r="C108" s="150"/>
      <c r="D108" s="142"/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</row>
    <row r="109" spans="1:25" ht="13.5" customHeight="1">
      <c r="A109" s="148"/>
      <c r="B109" s="149"/>
      <c r="C109" s="150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</row>
    <row r="110" spans="1:25" ht="13.5" customHeight="1">
      <c r="A110" s="148"/>
      <c r="B110" s="149"/>
      <c r="C110" s="150"/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</row>
    <row r="111" spans="1:25" ht="13.5" customHeight="1">
      <c r="A111" s="148"/>
      <c r="B111" s="149"/>
      <c r="C111" s="150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</row>
    <row r="112" spans="1:25" ht="13.5" customHeight="1">
      <c r="A112" s="148"/>
      <c r="B112" s="149"/>
      <c r="C112" s="150"/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</row>
    <row r="113" spans="1:25" ht="13.5" customHeight="1">
      <c r="A113" s="148"/>
      <c r="B113" s="149"/>
      <c r="C113" s="150"/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</row>
    <row r="114" spans="1:25" ht="13.5" customHeight="1">
      <c r="A114" s="148"/>
      <c r="B114" s="149"/>
      <c r="C114" s="150"/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</row>
    <row r="115" spans="1:25" ht="13.5" customHeight="1">
      <c r="A115" s="148"/>
      <c r="B115" s="149"/>
      <c r="C115" s="150"/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</row>
    <row r="116" spans="1:25" ht="13.5" customHeight="1" thickBot="1">
      <c r="A116" s="176"/>
      <c r="B116" s="177"/>
      <c r="C116" s="178"/>
      <c r="D116" s="179"/>
      <c r="E116" s="179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  <c r="R116" s="142"/>
      <c r="S116" s="142"/>
      <c r="T116" s="142"/>
      <c r="U116" s="142"/>
      <c r="V116" s="142"/>
      <c r="W116" s="142"/>
      <c r="X116" s="142"/>
      <c r="Y116" s="142"/>
    </row>
    <row r="117" spans="1:25" ht="13.5" customHeight="1">
      <c r="A117" s="142"/>
      <c r="B117" s="142"/>
      <c r="C117" s="142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</row>
    <row r="118" spans="1:25" ht="13.5" customHeight="1">
      <c r="A118" s="142"/>
      <c r="B118" s="142"/>
      <c r="C118" s="142"/>
      <c r="D118" s="142"/>
      <c r="E118" s="180"/>
      <c r="F118" s="142"/>
      <c r="G118" s="142"/>
      <c r="H118" s="142"/>
      <c r="I118" s="142"/>
      <c r="J118" s="142"/>
      <c r="K118" s="142"/>
      <c r="L118" s="142"/>
      <c r="M118" s="142"/>
      <c r="N118" s="180"/>
      <c r="O118" s="142"/>
      <c r="P118" s="142"/>
      <c r="Q118" s="142"/>
      <c r="R118" s="142"/>
      <c r="S118" s="142"/>
      <c r="T118" s="142"/>
      <c r="U118" s="142"/>
      <c r="V118" s="142"/>
      <c r="W118" s="142"/>
      <c r="X118" s="142"/>
      <c r="Y118" s="142"/>
    </row>
    <row r="119" spans="1:25" ht="13.5" customHeight="1">
      <c r="A119" s="142"/>
      <c r="B119" s="142"/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</row>
    <row r="120" spans="1:25" ht="13.5" customHeight="1">
      <c r="A120" s="142"/>
      <c r="B120" s="142"/>
      <c r="C120" s="142"/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</row>
    <row r="121" spans="1:25" ht="13.5" customHeight="1">
      <c r="A121" s="142"/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</row>
    <row r="122" spans="1:25" ht="13.5" customHeight="1">
      <c r="A122" s="142"/>
      <c r="B122" s="142"/>
      <c r="C122" s="142"/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142"/>
    </row>
    <row r="123" spans="1:25" ht="13.5" customHeight="1">
      <c r="A123" s="142"/>
      <c r="B123" s="142"/>
      <c r="C123" s="142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</row>
    <row r="124" spans="1:25" ht="13.5" customHeight="1">
      <c r="A124" s="142"/>
      <c r="B124" s="142"/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</row>
    <row r="125" spans="1:25" ht="13.5" customHeight="1">
      <c r="A125" s="142"/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</row>
    <row r="126" spans="1:25" ht="13.5" customHeight="1">
      <c r="A126" s="142"/>
      <c r="B126" s="142"/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</row>
    <row r="127" spans="1:25" ht="13.5" customHeight="1">
      <c r="A127" s="142"/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</row>
    <row r="128" spans="1:25" ht="13.5" customHeight="1">
      <c r="A128" s="142"/>
      <c r="B128" s="142"/>
      <c r="C128" s="142"/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</row>
    <row r="129" spans="1:25" ht="13.5" customHeight="1">
      <c r="A129" s="142"/>
      <c r="B129" s="142"/>
      <c r="C129" s="142"/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</row>
    <row r="130" spans="1:25" ht="13.5" customHeight="1">
      <c r="A130" s="142"/>
      <c r="B130" s="142"/>
      <c r="C130" s="142"/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</row>
    <row r="131" spans="1:25" ht="13.5" customHeight="1">
      <c r="A131" s="142"/>
      <c r="B131" s="142"/>
      <c r="C131" s="142"/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</row>
    <row r="132" spans="1:25" ht="13.5" customHeight="1">
      <c r="A132" s="142"/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</row>
    <row r="133" spans="1:25" ht="13.5" customHeight="1">
      <c r="A133" s="142"/>
      <c r="B133" s="142"/>
      <c r="C133" s="142"/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</row>
    <row r="134" spans="1:25" ht="13.5" customHeight="1">
      <c r="A134" s="142"/>
      <c r="B134" s="142"/>
      <c r="C134" s="142"/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</row>
    <row r="135" spans="1:25" ht="13.5" customHeight="1">
      <c r="A135" s="142"/>
      <c r="B135" s="142"/>
      <c r="C135" s="142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</row>
    <row r="136" spans="1:25" ht="13.5" customHeight="1">
      <c r="A136" s="142"/>
      <c r="B136" s="142"/>
      <c r="C136" s="142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</row>
    <row r="137" spans="1:25" ht="13.5" customHeight="1">
      <c r="A137" s="142"/>
      <c r="B137" s="142"/>
      <c r="C137" s="142"/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</row>
    <row r="138" spans="1:25" ht="13.5" customHeight="1">
      <c r="A138" s="142"/>
      <c r="B138" s="142"/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</row>
    <row r="139" spans="1:25" ht="13.5" customHeight="1">
      <c r="A139" s="142"/>
      <c r="B139" s="142"/>
      <c r="C139" s="142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</row>
    <row r="140" spans="1:25" ht="13.5" customHeight="1">
      <c r="A140" s="142"/>
      <c r="B140" s="142"/>
      <c r="C140" s="142"/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</row>
    <row r="141" spans="1:25" ht="13.5" customHeight="1">
      <c r="A141" s="142"/>
      <c r="B141" s="142"/>
      <c r="C141" s="142"/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</row>
    <row r="142" spans="1:25" ht="13.5" customHeight="1">
      <c r="A142" s="142"/>
      <c r="B142" s="142"/>
      <c r="C142" s="142"/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  <c r="X142" s="142"/>
      <c r="Y142" s="142"/>
    </row>
  </sheetData>
  <phoneticPr fontId="2"/>
  <pageMargins left="0.86614173228346458" right="0.59055118110236227" top="0.6692913385826772" bottom="0.9055118110236221" header="0.51181102362204722" footer="0.51181102362204722"/>
  <pageSetup paperSize="9" firstPageNumber="120" pageOrder="overThenDown" orientation="portrait" useFirstPageNumber="1" verticalDpi="300" r:id="rId1"/>
  <headerFooter alignWithMargins="0">
    <oddFooter>&amp;C&amp;"ＭＳ 明朝,標準"- &amp;P -</oddFooter>
  </headerFooter>
  <rowBreaks count="1" manualBreakCount="1">
    <brk id="5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501"/>
  <sheetViews>
    <sheetView defaultGridColor="0" view="pageBreakPreview" colorId="22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0.625" defaultRowHeight="14.25" customHeight="1"/>
  <cols>
    <col min="1" max="1" width="6.125" style="182" customWidth="1"/>
    <col min="2" max="2" width="10" style="182" customWidth="1"/>
    <col min="3" max="3" width="10" style="246" customWidth="1"/>
    <col min="4" max="9" width="10" style="182" customWidth="1"/>
    <col min="10" max="11" width="2.875" style="182" customWidth="1"/>
    <col min="12" max="19" width="10" style="182" customWidth="1"/>
    <col min="20" max="20" width="6.25" style="182" customWidth="1"/>
    <col min="21" max="256" width="10.625" style="182"/>
    <col min="257" max="257" width="6.125" style="182" customWidth="1"/>
    <col min="258" max="265" width="10" style="182" customWidth="1"/>
    <col min="266" max="267" width="2.875" style="182" customWidth="1"/>
    <col min="268" max="275" width="10" style="182" customWidth="1"/>
    <col min="276" max="276" width="6.25" style="182" customWidth="1"/>
    <col min="277" max="512" width="10.625" style="182"/>
    <col min="513" max="513" width="6.125" style="182" customWidth="1"/>
    <col min="514" max="521" width="10" style="182" customWidth="1"/>
    <col min="522" max="523" width="2.875" style="182" customWidth="1"/>
    <col min="524" max="531" width="10" style="182" customWidth="1"/>
    <col min="532" max="532" width="6.25" style="182" customWidth="1"/>
    <col min="533" max="768" width="10.625" style="182"/>
    <col min="769" max="769" width="6.125" style="182" customWidth="1"/>
    <col min="770" max="777" width="10" style="182" customWidth="1"/>
    <col min="778" max="779" width="2.875" style="182" customWidth="1"/>
    <col min="780" max="787" width="10" style="182" customWidth="1"/>
    <col min="788" max="788" width="6.25" style="182" customWidth="1"/>
    <col min="789" max="1024" width="10.625" style="182"/>
    <col min="1025" max="1025" width="6.125" style="182" customWidth="1"/>
    <col min="1026" max="1033" width="10" style="182" customWidth="1"/>
    <col min="1034" max="1035" width="2.875" style="182" customWidth="1"/>
    <col min="1036" max="1043" width="10" style="182" customWidth="1"/>
    <col min="1044" max="1044" width="6.25" style="182" customWidth="1"/>
    <col min="1045" max="1280" width="10.625" style="182"/>
    <col min="1281" max="1281" width="6.125" style="182" customWidth="1"/>
    <col min="1282" max="1289" width="10" style="182" customWidth="1"/>
    <col min="1290" max="1291" width="2.875" style="182" customWidth="1"/>
    <col min="1292" max="1299" width="10" style="182" customWidth="1"/>
    <col min="1300" max="1300" width="6.25" style="182" customWidth="1"/>
    <col min="1301" max="1536" width="10.625" style="182"/>
    <col min="1537" max="1537" width="6.125" style="182" customWidth="1"/>
    <col min="1538" max="1545" width="10" style="182" customWidth="1"/>
    <col min="1546" max="1547" width="2.875" style="182" customWidth="1"/>
    <col min="1548" max="1555" width="10" style="182" customWidth="1"/>
    <col min="1556" max="1556" width="6.25" style="182" customWidth="1"/>
    <col min="1557" max="1792" width="10.625" style="182"/>
    <col min="1793" max="1793" width="6.125" style="182" customWidth="1"/>
    <col min="1794" max="1801" width="10" style="182" customWidth="1"/>
    <col min="1802" max="1803" width="2.875" style="182" customWidth="1"/>
    <col min="1804" max="1811" width="10" style="182" customWidth="1"/>
    <col min="1812" max="1812" width="6.25" style="182" customWidth="1"/>
    <col min="1813" max="2048" width="10.625" style="182"/>
    <col min="2049" max="2049" width="6.125" style="182" customWidth="1"/>
    <col min="2050" max="2057" width="10" style="182" customWidth="1"/>
    <col min="2058" max="2059" width="2.875" style="182" customWidth="1"/>
    <col min="2060" max="2067" width="10" style="182" customWidth="1"/>
    <col min="2068" max="2068" width="6.25" style="182" customWidth="1"/>
    <col min="2069" max="2304" width="10.625" style="182"/>
    <col min="2305" max="2305" width="6.125" style="182" customWidth="1"/>
    <col min="2306" max="2313" width="10" style="182" customWidth="1"/>
    <col min="2314" max="2315" width="2.875" style="182" customWidth="1"/>
    <col min="2316" max="2323" width="10" style="182" customWidth="1"/>
    <col min="2324" max="2324" width="6.25" style="182" customWidth="1"/>
    <col min="2325" max="2560" width="10.625" style="182"/>
    <col min="2561" max="2561" width="6.125" style="182" customWidth="1"/>
    <col min="2562" max="2569" width="10" style="182" customWidth="1"/>
    <col min="2570" max="2571" width="2.875" style="182" customWidth="1"/>
    <col min="2572" max="2579" width="10" style="182" customWidth="1"/>
    <col min="2580" max="2580" width="6.25" style="182" customWidth="1"/>
    <col min="2581" max="2816" width="10.625" style="182"/>
    <col min="2817" max="2817" width="6.125" style="182" customWidth="1"/>
    <col min="2818" max="2825" width="10" style="182" customWidth="1"/>
    <col min="2826" max="2827" width="2.875" style="182" customWidth="1"/>
    <col min="2828" max="2835" width="10" style="182" customWidth="1"/>
    <col min="2836" max="2836" width="6.25" style="182" customWidth="1"/>
    <col min="2837" max="3072" width="10.625" style="182"/>
    <col min="3073" max="3073" width="6.125" style="182" customWidth="1"/>
    <col min="3074" max="3081" width="10" style="182" customWidth="1"/>
    <col min="3082" max="3083" width="2.875" style="182" customWidth="1"/>
    <col min="3084" max="3091" width="10" style="182" customWidth="1"/>
    <col min="3092" max="3092" width="6.25" style="182" customWidth="1"/>
    <col min="3093" max="3328" width="10.625" style="182"/>
    <col min="3329" max="3329" width="6.125" style="182" customWidth="1"/>
    <col min="3330" max="3337" width="10" style="182" customWidth="1"/>
    <col min="3338" max="3339" width="2.875" style="182" customWidth="1"/>
    <col min="3340" max="3347" width="10" style="182" customWidth="1"/>
    <col min="3348" max="3348" width="6.25" style="182" customWidth="1"/>
    <col min="3349" max="3584" width="10.625" style="182"/>
    <col min="3585" max="3585" width="6.125" style="182" customWidth="1"/>
    <col min="3586" max="3593" width="10" style="182" customWidth="1"/>
    <col min="3594" max="3595" width="2.875" style="182" customWidth="1"/>
    <col min="3596" max="3603" width="10" style="182" customWidth="1"/>
    <col min="3604" max="3604" width="6.25" style="182" customWidth="1"/>
    <col min="3605" max="3840" width="10.625" style="182"/>
    <col min="3841" max="3841" width="6.125" style="182" customWidth="1"/>
    <col min="3842" max="3849" width="10" style="182" customWidth="1"/>
    <col min="3850" max="3851" width="2.875" style="182" customWidth="1"/>
    <col min="3852" max="3859" width="10" style="182" customWidth="1"/>
    <col min="3860" max="3860" width="6.25" style="182" customWidth="1"/>
    <col min="3861" max="4096" width="10.625" style="182"/>
    <col min="4097" max="4097" width="6.125" style="182" customWidth="1"/>
    <col min="4098" max="4105" width="10" style="182" customWidth="1"/>
    <col min="4106" max="4107" width="2.875" style="182" customWidth="1"/>
    <col min="4108" max="4115" width="10" style="182" customWidth="1"/>
    <col min="4116" max="4116" width="6.25" style="182" customWidth="1"/>
    <col min="4117" max="4352" width="10.625" style="182"/>
    <col min="4353" max="4353" width="6.125" style="182" customWidth="1"/>
    <col min="4354" max="4361" width="10" style="182" customWidth="1"/>
    <col min="4362" max="4363" width="2.875" style="182" customWidth="1"/>
    <col min="4364" max="4371" width="10" style="182" customWidth="1"/>
    <col min="4372" max="4372" width="6.25" style="182" customWidth="1"/>
    <col min="4373" max="4608" width="10.625" style="182"/>
    <col min="4609" max="4609" width="6.125" style="182" customWidth="1"/>
    <col min="4610" max="4617" width="10" style="182" customWidth="1"/>
    <col min="4618" max="4619" width="2.875" style="182" customWidth="1"/>
    <col min="4620" max="4627" width="10" style="182" customWidth="1"/>
    <col min="4628" max="4628" width="6.25" style="182" customWidth="1"/>
    <col min="4629" max="4864" width="10.625" style="182"/>
    <col min="4865" max="4865" width="6.125" style="182" customWidth="1"/>
    <col min="4866" max="4873" width="10" style="182" customWidth="1"/>
    <col min="4874" max="4875" width="2.875" style="182" customWidth="1"/>
    <col min="4876" max="4883" width="10" style="182" customWidth="1"/>
    <col min="4884" max="4884" width="6.25" style="182" customWidth="1"/>
    <col min="4885" max="5120" width="10.625" style="182"/>
    <col min="5121" max="5121" width="6.125" style="182" customWidth="1"/>
    <col min="5122" max="5129" width="10" style="182" customWidth="1"/>
    <col min="5130" max="5131" width="2.875" style="182" customWidth="1"/>
    <col min="5132" max="5139" width="10" style="182" customWidth="1"/>
    <col min="5140" max="5140" width="6.25" style="182" customWidth="1"/>
    <col min="5141" max="5376" width="10.625" style="182"/>
    <col min="5377" max="5377" width="6.125" style="182" customWidth="1"/>
    <col min="5378" max="5385" width="10" style="182" customWidth="1"/>
    <col min="5386" max="5387" width="2.875" style="182" customWidth="1"/>
    <col min="5388" max="5395" width="10" style="182" customWidth="1"/>
    <col min="5396" max="5396" width="6.25" style="182" customWidth="1"/>
    <col min="5397" max="5632" width="10.625" style="182"/>
    <col min="5633" max="5633" width="6.125" style="182" customWidth="1"/>
    <col min="5634" max="5641" width="10" style="182" customWidth="1"/>
    <col min="5642" max="5643" width="2.875" style="182" customWidth="1"/>
    <col min="5644" max="5651" width="10" style="182" customWidth="1"/>
    <col min="5652" max="5652" width="6.25" style="182" customWidth="1"/>
    <col min="5653" max="5888" width="10.625" style="182"/>
    <col min="5889" max="5889" width="6.125" style="182" customWidth="1"/>
    <col min="5890" max="5897" width="10" style="182" customWidth="1"/>
    <col min="5898" max="5899" width="2.875" style="182" customWidth="1"/>
    <col min="5900" max="5907" width="10" style="182" customWidth="1"/>
    <col min="5908" max="5908" width="6.25" style="182" customWidth="1"/>
    <col min="5909" max="6144" width="10.625" style="182"/>
    <col min="6145" max="6145" width="6.125" style="182" customWidth="1"/>
    <col min="6146" max="6153" width="10" style="182" customWidth="1"/>
    <col min="6154" max="6155" width="2.875" style="182" customWidth="1"/>
    <col min="6156" max="6163" width="10" style="182" customWidth="1"/>
    <col min="6164" max="6164" width="6.25" style="182" customWidth="1"/>
    <col min="6165" max="6400" width="10.625" style="182"/>
    <col min="6401" max="6401" width="6.125" style="182" customWidth="1"/>
    <col min="6402" max="6409" width="10" style="182" customWidth="1"/>
    <col min="6410" max="6411" width="2.875" style="182" customWidth="1"/>
    <col min="6412" max="6419" width="10" style="182" customWidth="1"/>
    <col min="6420" max="6420" width="6.25" style="182" customWidth="1"/>
    <col min="6421" max="6656" width="10.625" style="182"/>
    <col min="6657" max="6657" width="6.125" style="182" customWidth="1"/>
    <col min="6658" max="6665" width="10" style="182" customWidth="1"/>
    <col min="6666" max="6667" width="2.875" style="182" customWidth="1"/>
    <col min="6668" max="6675" width="10" style="182" customWidth="1"/>
    <col min="6676" max="6676" width="6.25" style="182" customWidth="1"/>
    <col min="6677" max="6912" width="10.625" style="182"/>
    <col min="6913" max="6913" width="6.125" style="182" customWidth="1"/>
    <col min="6914" max="6921" width="10" style="182" customWidth="1"/>
    <col min="6922" max="6923" width="2.875" style="182" customWidth="1"/>
    <col min="6924" max="6931" width="10" style="182" customWidth="1"/>
    <col min="6932" max="6932" width="6.25" style="182" customWidth="1"/>
    <col min="6933" max="7168" width="10.625" style="182"/>
    <col min="7169" max="7169" width="6.125" style="182" customWidth="1"/>
    <col min="7170" max="7177" width="10" style="182" customWidth="1"/>
    <col min="7178" max="7179" width="2.875" style="182" customWidth="1"/>
    <col min="7180" max="7187" width="10" style="182" customWidth="1"/>
    <col min="7188" max="7188" width="6.25" style="182" customWidth="1"/>
    <col min="7189" max="7424" width="10.625" style="182"/>
    <col min="7425" max="7425" width="6.125" style="182" customWidth="1"/>
    <col min="7426" max="7433" width="10" style="182" customWidth="1"/>
    <col min="7434" max="7435" width="2.875" style="182" customWidth="1"/>
    <col min="7436" max="7443" width="10" style="182" customWidth="1"/>
    <col min="7444" max="7444" width="6.25" style="182" customWidth="1"/>
    <col min="7445" max="7680" width="10.625" style="182"/>
    <col min="7681" max="7681" width="6.125" style="182" customWidth="1"/>
    <col min="7682" max="7689" width="10" style="182" customWidth="1"/>
    <col min="7690" max="7691" width="2.875" style="182" customWidth="1"/>
    <col min="7692" max="7699" width="10" style="182" customWidth="1"/>
    <col min="7700" max="7700" width="6.25" style="182" customWidth="1"/>
    <col min="7701" max="7936" width="10.625" style="182"/>
    <col min="7937" max="7937" width="6.125" style="182" customWidth="1"/>
    <col min="7938" max="7945" width="10" style="182" customWidth="1"/>
    <col min="7946" max="7947" width="2.875" style="182" customWidth="1"/>
    <col min="7948" max="7955" width="10" style="182" customWidth="1"/>
    <col min="7956" max="7956" width="6.25" style="182" customWidth="1"/>
    <col min="7957" max="8192" width="10.625" style="182"/>
    <col min="8193" max="8193" width="6.125" style="182" customWidth="1"/>
    <col min="8194" max="8201" width="10" style="182" customWidth="1"/>
    <col min="8202" max="8203" width="2.875" style="182" customWidth="1"/>
    <col min="8204" max="8211" width="10" style="182" customWidth="1"/>
    <col min="8212" max="8212" width="6.25" style="182" customWidth="1"/>
    <col min="8213" max="8448" width="10.625" style="182"/>
    <col min="8449" max="8449" width="6.125" style="182" customWidth="1"/>
    <col min="8450" max="8457" width="10" style="182" customWidth="1"/>
    <col min="8458" max="8459" width="2.875" style="182" customWidth="1"/>
    <col min="8460" max="8467" width="10" style="182" customWidth="1"/>
    <col min="8468" max="8468" width="6.25" style="182" customWidth="1"/>
    <col min="8469" max="8704" width="10.625" style="182"/>
    <col min="8705" max="8705" width="6.125" style="182" customWidth="1"/>
    <col min="8706" max="8713" width="10" style="182" customWidth="1"/>
    <col min="8714" max="8715" width="2.875" style="182" customWidth="1"/>
    <col min="8716" max="8723" width="10" style="182" customWidth="1"/>
    <col min="8724" max="8724" width="6.25" style="182" customWidth="1"/>
    <col min="8725" max="8960" width="10.625" style="182"/>
    <col min="8961" max="8961" width="6.125" style="182" customWidth="1"/>
    <col min="8962" max="8969" width="10" style="182" customWidth="1"/>
    <col min="8970" max="8971" width="2.875" style="182" customWidth="1"/>
    <col min="8972" max="8979" width="10" style="182" customWidth="1"/>
    <col min="8980" max="8980" width="6.25" style="182" customWidth="1"/>
    <col min="8981" max="9216" width="10.625" style="182"/>
    <col min="9217" max="9217" width="6.125" style="182" customWidth="1"/>
    <col min="9218" max="9225" width="10" style="182" customWidth="1"/>
    <col min="9226" max="9227" width="2.875" style="182" customWidth="1"/>
    <col min="9228" max="9235" width="10" style="182" customWidth="1"/>
    <col min="9236" max="9236" width="6.25" style="182" customWidth="1"/>
    <col min="9237" max="9472" width="10.625" style="182"/>
    <col min="9473" max="9473" width="6.125" style="182" customWidth="1"/>
    <col min="9474" max="9481" width="10" style="182" customWidth="1"/>
    <col min="9482" max="9483" width="2.875" style="182" customWidth="1"/>
    <col min="9484" max="9491" width="10" style="182" customWidth="1"/>
    <col min="9492" max="9492" width="6.25" style="182" customWidth="1"/>
    <col min="9493" max="9728" width="10.625" style="182"/>
    <col min="9729" max="9729" width="6.125" style="182" customWidth="1"/>
    <col min="9730" max="9737" width="10" style="182" customWidth="1"/>
    <col min="9738" max="9739" width="2.875" style="182" customWidth="1"/>
    <col min="9740" max="9747" width="10" style="182" customWidth="1"/>
    <col min="9748" max="9748" width="6.25" style="182" customWidth="1"/>
    <col min="9749" max="9984" width="10.625" style="182"/>
    <col min="9985" max="9985" width="6.125" style="182" customWidth="1"/>
    <col min="9986" max="9993" width="10" style="182" customWidth="1"/>
    <col min="9994" max="9995" width="2.875" style="182" customWidth="1"/>
    <col min="9996" max="10003" width="10" style="182" customWidth="1"/>
    <col min="10004" max="10004" width="6.25" style="182" customWidth="1"/>
    <col min="10005" max="10240" width="10.625" style="182"/>
    <col min="10241" max="10241" width="6.125" style="182" customWidth="1"/>
    <col min="10242" max="10249" width="10" style="182" customWidth="1"/>
    <col min="10250" max="10251" width="2.875" style="182" customWidth="1"/>
    <col min="10252" max="10259" width="10" style="182" customWidth="1"/>
    <col min="10260" max="10260" width="6.25" style="182" customWidth="1"/>
    <col min="10261" max="10496" width="10.625" style="182"/>
    <col min="10497" max="10497" width="6.125" style="182" customWidth="1"/>
    <col min="10498" max="10505" width="10" style="182" customWidth="1"/>
    <col min="10506" max="10507" width="2.875" style="182" customWidth="1"/>
    <col min="10508" max="10515" width="10" style="182" customWidth="1"/>
    <col min="10516" max="10516" width="6.25" style="182" customWidth="1"/>
    <col min="10517" max="10752" width="10.625" style="182"/>
    <col min="10753" max="10753" width="6.125" style="182" customWidth="1"/>
    <col min="10754" max="10761" width="10" style="182" customWidth="1"/>
    <col min="10762" max="10763" width="2.875" style="182" customWidth="1"/>
    <col min="10764" max="10771" width="10" style="182" customWidth="1"/>
    <col min="10772" max="10772" width="6.25" style="182" customWidth="1"/>
    <col min="10773" max="11008" width="10.625" style="182"/>
    <col min="11009" max="11009" width="6.125" style="182" customWidth="1"/>
    <col min="11010" max="11017" width="10" style="182" customWidth="1"/>
    <col min="11018" max="11019" width="2.875" style="182" customWidth="1"/>
    <col min="11020" max="11027" width="10" style="182" customWidth="1"/>
    <col min="11028" max="11028" width="6.25" style="182" customWidth="1"/>
    <col min="11029" max="11264" width="10.625" style="182"/>
    <col min="11265" max="11265" width="6.125" style="182" customWidth="1"/>
    <col min="11266" max="11273" width="10" style="182" customWidth="1"/>
    <col min="11274" max="11275" width="2.875" style="182" customWidth="1"/>
    <col min="11276" max="11283" width="10" style="182" customWidth="1"/>
    <col min="11284" max="11284" width="6.25" style="182" customWidth="1"/>
    <col min="11285" max="11520" width="10.625" style="182"/>
    <col min="11521" max="11521" width="6.125" style="182" customWidth="1"/>
    <col min="11522" max="11529" width="10" style="182" customWidth="1"/>
    <col min="11530" max="11531" width="2.875" style="182" customWidth="1"/>
    <col min="11532" max="11539" width="10" style="182" customWidth="1"/>
    <col min="11540" max="11540" width="6.25" style="182" customWidth="1"/>
    <col min="11541" max="11776" width="10.625" style="182"/>
    <col min="11777" max="11777" width="6.125" style="182" customWidth="1"/>
    <col min="11778" max="11785" width="10" style="182" customWidth="1"/>
    <col min="11786" max="11787" width="2.875" style="182" customWidth="1"/>
    <col min="11788" max="11795" width="10" style="182" customWidth="1"/>
    <col min="11796" max="11796" width="6.25" style="182" customWidth="1"/>
    <col min="11797" max="12032" width="10.625" style="182"/>
    <col min="12033" max="12033" width="6.125" style="182" customWidth="1"/>
    <col min="12034" max="12041" width="10" style="182" customWidth="1"/>
    <col min="12042" max="12043" width="2.875" style="182" customWidth="1"/>
    <col min="12044" max="12051" width="10" style="182" customWidth="1"/>
    <col min="12052" max="12052" width="6.25" style="182" customWidth="1"/>
    <col min="12053" max="12288" width="10.625" style="182"/>
    <col min="12289" max="12289" width="6.125" style="182" customWidth="1"/>
    <col min="12290" max="12297" width="10" style="182" customWidth="1"/>
    <col min="12298" max="12299" width="2.875" style="182" customWidth="1"/>
    <col min="12300" max="12307" width="10" style="182" customWidth="1"/>
    <col min="12308" max="12308" width="6.25" style="182" customWidth="1"/>
    <col min="12309" max="12544" width="10.625" style="182"/>
    <col min="12545" max="12545" width="6.125" style="182" customWidth="1"/>
    <col min="12546" max="12553" width="10" style="182" customWidth="1"/>
    <col min="12554" max="12555" width="2.875" style="182" customWidth="1"/>
    <col min="12556" max="12563" width="10" style="182" customWidth="1"/>
    <col min="12564" max="12564" width="6.25" style="182" customWidth="1"/>
    <col min="12565" max="12800" width="10.625" style="182"/>
    <col min="12801" max="12801" width="6.125" style="182" customWidth="1"/>
    <col min="12802" max="12809" width="10" style="182" customWidth="1"/>
    <col min="12810" max="12811" width="2.875" style="182" customWidth="1"/>
    <col min="12812" max="12819" width="10" style="182" customWidth="1"/>
    <col min="12820" max="12820" width="6.25" style="182" customWidth="1"/>
    <col min="12821" max="13056" width="10.625" style="182"/>
    <col min="13057" max="13057" width="6.125" style="182" customWidth="1"/>
    <col min="13058" max="13065" width="10" style="182" customWidth="1"/>
    <col min="13066" max="13067" width="2.875" style="182" customWidth="1"/>
    <col min="13068" max="13075" width="10" style="182" customWidth="1"/>
    <col min="13076" max="13076" width="6.25" style="182" customWidth="1"/>
    <col min="13077" max="13312" width="10.625" style="182"/>
    <col min="13313" max="13313" width="6.125" style="182" customWidth="1"/>
    <col min="13314" max="13321" width="10" style="182" customWidth="1"/>
    <col min="13322" max="13323" width="2.875" style="182" customWidth="1"/>
    <col min="13324" max="13331" width="10" style="182" customWidth="1"/>
    <col min="13332" max="13332" width="6.25" style="182" customWidth="1"/>
    <col min="13333" max="13568" width="10.625" style="182"/>
    <col min="13569" max="13569" width="6.125" style="182" customWidth="1"/>
    <col min="13570" max="13577" width="10" style="182" customWidth="1"/>
    <col min="13578" max="13579" width="2.875" style="182" customWidth="1"/>
    <col min="13580" max="13587" width="10" style="182" customWidth="1"/>
    <col min="13588" max="13588" width="6.25" style="182" customWidth="1"/>
    <col min="13589" max="13824" width="10.625" style="182"/>
    <col min="13825" max="13825" width="6.125" style="182" customWidth="1"/>
    <col min="13826" max="13833" width="10" style="182" customWidth="1"/>
    <col min="13834" max="13835" width="2.875" style="182" customWidth="1"/>
    <col min="13836" max="13843" width="10" style="182" customWidth="1"/>
    <col min="13844" max="13844" width="6.25" style="182" customWidth="1"/>
    <col min="13845" max="14080" width="10.625" style="182"/>
    <col min="14081" max="14081" width="6.125" style="182" customWidth="1"/>
    <col min="14082" max="14089" width="10" style="182" customWidth="1"/>
    <col min="14090" max="14091" width="2.875" style="182" customWidth="1"/>
    <col min="14092" max="14099" width="10" style="182" customWidth="1"/>
    <col min="14100" max="14100" width="6.25" style="182" customWidth="1"/>
    <col min="14101" max="14336" width="10.625" style="182"/>
    <col min="14337" max="14337" width="6.125" style="182" customWidth="1"/>
    <col min="14338" max="14345" width="10" style="182" customWidth="1"/>
    <col min="14346" max="14347" width="2.875" style="182" customWidth="1"/>
    <col min="14348" max="14355" width="10" style="182" customWidth="1"/>
    <col min="14356" max="14356" width="6.25" style="182" customWidth="1"/>
    <col min="14357" max="14592" width="10.625" style="182"/>
    <col min="14593" max="14593" width="6.125" style="182" customWidth="1"/>
    <col min="14594" max="14601" width="10" style="182" customWidth="1"/>
    <col min="14602" max="14603" width="2.875" style="182" customWidth="1"/>
    <col min="14604" max="14611" width="10" style="182" customWidth="1"/>
    <col min="14612" max="14612" width="6.25" style="182" customWidth="1"/>
    <col min="14613" max="14848" width="10.625" style="182"/>
    <col min="14849" max="14849" width="6.125" style="182" customWidth="1"/>
    <col min="14850" max="14857" width="10" style="182" customWidth="1"/>
    <col min="14858" max="14859" width="2.875" style="182" customWidth="1"/>
    <col min="14860" max="14867" width="10" style="182" customWidth="1"/>
    <col min="14868" max="14868" width="6.25" style="182" customWidth="1"/>
    <col min="14869" max="15104" width="10.625" style="182"/>
    <col min="15105" max="15105" width="6.125" style="182" customWidth="1"/>
    <col min="15106" max="15113" width="10" style="182" customWidth="1"/>
    <col min="15114" max="15115" width="2.875" style="182" customWidth="1"/>
    <col min="15116" max="15123" width="10" style="182" customWidth="1"/>
    <col min="15124" max="15124" width="6.25" style="182" customWidth="1"/>
    <col min="15125" max="15360" width="10.625" style="182"/>
    <col min="15361" max="15361" width="6.125" style="182" customWidth="1"/>
    <col min="15362" max="15369" width="10" style="182" customWidth="1"/>
    <col min="15370" max="15371" width="2.875" style="182" customWidth="1"/>
    <col min="15372" max="15379" width="10" style="182" customWidth="1"/>
    <col min="15380" max="15380" width="6.25" style="182" customWidth="1"/>
    <col min="15381" max="15616" width="10.625" style="182"/>
    <col min="15617" max="15617" width="6.125" style="182" customWidth="1"/>
    <col min="15618" max="15625" width="10" style="182" customWidth="1"/>
    <col min="15626" max="15627" width="2.875" style="182" customWidth="1"/>
    <col min="15628" max="15635" width="10" style="182" customWidth="1"/>
    <col min="15636" max="15636" width="6.25" style="182" customWidth="1"/>
    <col min="15637" max="15872" width="10.625" style="182"/>
    <col min="15873" max="15873" width="6.125" style="182" customWidth="1"/>
    <col min="15874" max="15881" width="10" style="182" customWidth="1"/>
    <col min="15882" max="15883" width="2.875" style="182" customWidth="1"/>
    <col min="15884" max="15891" width="10" style="182" customWidth="1"/>
    <col min="15892" max="15892" width="6.25" style="182" customWidth="1"/>
    <col min="15893" max="16128" width="10.625" style="182"/>
    <col min="16129" max="16129" width="6.125" style="182" customWidth="1"/>
    <col min="16130" max="16137" width="10" style="182" customWidth="1"/>
    <col min="16138" max="16139" width="2.875" style="182" customWidth="1"/>
    <col min="16140" max="16147" width="10" style="182" customWidth="1"/>
    <col min="16148" max="16148" width="6.25" style="182" customWidth="1"/>
    <col min="16149" max="16384" width="10.625" style="182"/>
  </cols>
  <sheetData>
    <row r="1" spans="1:20" ht="15" customHeight="1">
      <c r="A1" s="181" t="s">
        <v>219</v>
      </c>
      <c r="C1" s="183"/>
      <c r="D1" s="184"/>
      <c r="E1" s="184"/>
      <c r="F1" s="184"/>
      <c r="G1" s="184"/>
      <c r="H1" s="184"/>
      <c r="I1" s="184"/>
      <c r="J1" s="184"/>
      <c r="K1" s="185"/>
      <c r="L1" s="184"/>
      <c r="M1" s="184"/>
      <c r="N1" s="184"/>
      <c r="O1" s="184"/>
      <c r="P1" s="184"/>
      <c r="Q1" s="184"/>
      <c r="R1" s="184"/>
      <c r="S1" s="186"/>
      <c r="T1" s="187"/>
    </row>
    <row r="2" spans="1:20" ht="15" customHeight="1" thickBot="1">
      <c r="A2" s="187"/>
      <c r="B2" s="181"/>
      <c r="C2" s="183"/>
      <c r="D2" s="184"/>
      <c r="E2" s="184"/>
      <c r="F2" s="184"/>
      <c r="G2" s="184"/>
      <c r="H2" s="184"/>
      <c r="I2" s="184"/>
      <c r="J2" s="184"/>
      <c r="K2" s="185"/>
      <c r="L2" s="184"/>
      <c r="M2" s="184"/>
      <c r="N2" s="184"/>
      <c r="O2" s="184"/>
      <c r="P2" s="184"/>
      <c r="Q2" s="184"/>
      <c r="R2" s="184"/>
      <c r="S2" s="186"/>
      <c r="T2" s="187"/>
    </row>
    <row r="3" spans="1:20" ht="15" customHeight="1">
      <c r="A3" s="188"/>
      <c r="B3" s="189" t="s">
        <v>221</v>
      </c>
      <c r="C3" s="290" t="s">
        <v>222</v>
      </c>
      <c r="D3" s="288" t="s">
        <v>17</v>
      </c>
      <c r="E3" s="190" t="s">
        <v>224</v>
      </c>
      <c r="F3" s="288" t="s">
        <v>206</v>
      </c>
      <c r="G3" s="288" t="s">
        <v>225</v>
      </c>
      <c r="H3" s="288" t="s">
        <v>208</v>
      </c>
      <c r="I3" s="288" t="s">
        <v>209</v>
      </c>
      <c r="J3" s="191"/>
      <c r="K3" s="192"/>
      <c r="L3" s="288" t="s">
        <v>226</v>
      </c>
      <c r="M3" s="288" t="s">
        <v>227</v>
      </c>
      <c r="N3" s="288" t="s">
        <v>212</v>
      </c>
      <c r="O3" s="288" t="s">
        <v>213</v>
      </c>
      <c r="P3" s="288" t="s">
        <v>214</v>
      </c>
      <c r="Q3" s="288" t="s">
        <v>215</v>
      </c>
      <c r="R3" s="190" t="s">
        <v>228</v>
      </c>
      <c r="S3" s="189" t="s">
        <v>230</v>
      </c>
      <c r="T3" s="193"/>
    </row>
    <row r="4" spans="1:20" ht="15" customHeight="1">
      <c r="A4" s="194" t="s">
        <v>231</v>
      </c>
      <c r="B4" s="195" t="s">
        <v>232</v>
      </c>
      <c r="C4" s="291"/>
      <c r="D4" s="289"/>
      <c r="E4" s="196" t="s">
        <v>233</v>
      </c>
      <c r="F4" s="289"/>
      <c r="G4" s="289"/>
      <c r="H4" s="289"/>
      <c r="I4" s="289"/>
      <c r="J4" s="191"/>
      <c r="K4" s="197"/>
      <c r="L4" s="289"/>
      <c r="M4" s="289"/>
      <c r="N4" s="289"/>
      <c r="O4" s="289"/>
      <c r="P4" s="289"/>
      <c r="Q4" s="289"/>
      <c r="R4" s="196" t="s">
        <v>217</v>
      </c>
      <c r="S4" s="198" t="s">
        <v>232</v>
      </c>
      <c r="T4" s="199" t="s">
        <v>231</v>
      </c>
    </row>
    <row r="5" spans="1:20" ht="15" customHeight="1">
      <c r="A5" s="200" t="s">
        <v>234</v>
      </c>
      <c r="B5" s="201" t="s">
        <v>235</v>
      </c>
      <c r="C5" s="202">
        <f t="shared" ref="C5:C52" si="0">SUM(D5:R5)</f>
        <v>17522</v>
      </c>
      <c r="D5" s="203">
        <v>5680</v>
      </c>
      <c r="E5" s="203">
        <v>2241</v>
      </c>
      <c r="F5" s="203">
        <v>2327</v>
      </c>
      <c r="G5" s="203">
        <v>1258</v>
      </c>
      <c r="H5" s="203">
        <v>961</v>
      </c>
      <c r="I5" s="203">
        <v>1365</v>
      </c>
      <c r="J5" s="204"/>
      <c r="K5" s="204"/>
      <c r="L5" s="205">
        <v>803</v>
      </c>
      <c r="M5" s="203">
        <v>380</v>
      </c>
      <c r="N5" s="203">
        <v>432</v>
      </c>
      <c r="O5" s="203">
        <v>649</v>
      </c>
      <c r="P5" s="203">
        <v>426</v>
      </c>
      <c r="Q5" s="203">
        <v>246</v>
      </c>
      <c r="R5" s="203">
        <v>754</v>
      </c>
      <c r="S5" s="201" t="s">
        <v>236</v>
      </c>
      <c r="T5" s="206" t="s">
        <v>234</v>
      </c>
    </row>
    <row r="6" spans="1:20" ht="15" customHeight="1">
      <c r="A6" s="200" t="s">
        <v>237</v>
      </c>
      <c r="B6" s="201" t="s">
        <v>238</v>
      </c>
      <c r="C6" s="202">
        <f t="shared" si="0"/>
        <v>128777</v>
      </c>
      <c r="D6" s="207">
        <f t="shared" ref="D6:I6" si="1">D7+D8</f>
        <v>37769</v>
      </c>
      <c r="E6" s="207">
        <f t="shared" si="1"/>
        <v>17903</v>
      </c>
      <c r="F6" s="207">
        <f t="shared" si="1"/>
        <v>17311</v>
      </c>
      <c r="G6" s="207">
        <f t="shared" si="1"/>
        <v>9501</v>
      </c>
      <c r="H6" s="207">
        <f t="shared" si="1"/>
        <v>7306</v>
      </c>
      <c r="I6" s="207">
        <f t="shared" si="1"/>
        <v>10954</v>
      </c>
      <c r="J6" s="208"/>
      <c r="K6" s="204"/>
      <c r="L6" s="209">
        <f t="shared" ref="L6:R6" si="2">L7+L8</f>
        <v>6495</v>
      </c>
      <c r="M6" s="207">
        <f t="shared" si="2"/>
        <v>3136</v>
      </c>
      <c r="N6" s="207">
        <f t="shared" si="2"/>
        <v>3049</v>
      </c>
      <c r="O6" s="207">
        <f t="shared" si="2"/>
        <v>4872</v>
      </c>
      <c r="P6" s="207">
        <f t="shared" si="2"/>
        <v>3093</v>
      </c>
      <c r="Q6" s="207">
        <f t="shared" si="2"/>
        <v>1743</v>
      </c>
      <c r="R6" s="207">
        <f t="shared" si="2"/>
        <v>5645</v>
      </c>
      <c r="S6" s="201" t="s">
        <v>239</v>
      </c>
      <c r="T6" s="206" t="s">
        <v>237</v>
      </c>
    </row>
    <row r="7" spans="1:20" ht="15" customHeight="1">
      <c r="A7" s="210"/>
      <c r="B7" s="201" t="s">
        <v>18</v>
      </c>
      <c r="C7" s="202">
        <f t="shared" si="0"/>
        <v>65910</v>
      </c>
      <c r="D7" s="203">
        <v>19428</v>
      </c>
      <c r="E7" s="203">
        <v>9123</v>
      </c>
      <c r="F7" s="203">
        <v>8756</v>
      </c>
      <c r="G7" s="203">
        <v>4857</v>
      </c>
      <c r="H7" s="203">
        <v>3943</v>
      </c>
      <c r="I7" s="203">
        <v>5500</v>
      </c>
      <c r="J7" s="204"/>
      <c r="K7" s="204"/>
      <c r="L7" s="205">
        <v>3322</v>
      </c>
      <c r="M7" s="203">
        <v>1592</v>
      </c>
      <c r="N7" s="203">
        <v>1590</v>
      </c>
      <c r="O7" s="203">
        <v>2532</v>
      </c>
      <c r="P7" s="203">
        <v>1549</v>
      </c>
      <c r="Q7" s="203">
        <v>884</v>
      </c>
      <c r="R7" s="203">
        <v>2834</v>
      </c>
      <c r="S7" s="201" t="s">
        <v>18</v>
      </c>
      <c r="T7" s="211"/>
    </row>
    <row r="8" spans="1:20" ht="15" customHeight="1">
      <c r="A8" s="212"/>
      <c r="B8" s="213" t="s">
        <v>19</v>
      </c>
      <c r="C8" s="214">
        <f t="shared" si="0"/>
        <v>62867</v>
      </c>
      <c r="D8" s="215">
        <v>18341</v>
      </c>
      <c r="E8" s="215">
        <v>8780</v>
      </c>
      <c r="F8" s="215">
        <v>8555</v>
      </c>
      <c r="G8" s="215">
        <v>4644</v>
      </c>
      <c r="H8" s="215">
        <v>3363</v>
      </c>
      <c r="I8" s="215">
        <v>5454</v>
      </c>
      <c r="J8" s="204"/>
      <c r="K8" s="204"/>
      <c r="L8" s="216">
        <v>3173</v>
      </c>
      <c r="M8" s="215">
        <v>1544</v>
      </c>
      <c r="N8" s="215">
        <v>1459</v>
      </c>
      <c r="O8" s="215">
        <v>2340</v>
      </c>
      <c r="P8" s="215">
        <v>1544</v>
      </c>
      <c r="Q8" s="215">
        <v>859</v>
      </c>
      <c r="R8" s="215">
        <v>2811</v>
      </c>
      <c r="S8" s="213" t="s">
        <v>19</v>
      </c>
      <c r="T8" s="217"/>
    </row>
    <row r="9" spans="1:20" ht="15" customHeight="1">
      <c r="A9" s="210"/>
      <c r="B9" s="201" t="s">
        <v>236</v>
      </c>
      <c r="C9" s="202">
        <f t="shared" si="0"/>
        <v>20483</v>
      </c>
      <c r="D9" s="203">
        <v>6263</v>
      </c>
      <c r="E9" s="203">
        <v>2828</v>
      </c>
      <c r="F9" s="203">
        <v>2454</v>
      </c>
      <c r="G9" s="203">
        <v>1433</v>
      </c>
      <c r="H9" s="203">
        <v>1148</v>
      </c>
      <c r="I9" s="203">
        <v>1709</v>
      </c>
      <c r="J9" s="204"/>
      <c r="K9" s="204"/>
      <c r="L9" s="205">
        <v>804</v>
      </c>
      <c r="M9" s="203">
        <v>395</v>
      </c>
      <c r="N9" s="203">
        <v>469</v>
      </c>
      <c r="O9" s="203">
        <v>1032</v>
      </c>
      <c r="P9" s="203">
        <v>486</v>
      </c>
      <c r="Q9" s="203">
        <v>355</v>
      </c>
      <c r="R9" s="203">
        <v>1107</v>
      </c>
      <c r="S9" s="201" t="s">
        <v>236</v>
      </c>
      <c r="T9" s="211"/>
    </row>
    <row r="10" spans="1:20" ht="15" customHeight="1">
      <c r="A10" s="200" t="s">
        <v>240</v>
      </c>
      <c r="B10" s="201" t="s">
        <v>239</v>
      </c>
      <c r="C10" s="202">
        <f t="shared" si="0"/>
        <v>135720</v>
      </c>
      <c r="D10" s="207">
        <f t="shared" ref="D10:I10" si="3">D11+D12</f>
        <v>39978</v>
      </c>
      <c r="E10" s="207">
        <f t="shared" si="3"/>
        <v>18267</v>
      </c>
      <c r="F10" s="207">
        <f t="shared" si="3"/>
        <v>17326</v>
      </c>
      <c r="G10" s="207">
        <f t="shared" si="3"/>
        <v>10179</v>
      </c>
      <c r="H10" s="207">
        <f t="shared" si="3"/>
        <v>8092</v>
      </c>
      <c r="I10" s="207">
        <f t="shared" si="3"/>
        <v>12344</v>
      </c>
      <c r="J10" s="208"/>
      <c r="K10" s="204"/>
      <c r="L10" s="209">
        <f t="shared" ref="L10:R10" si="4">L11+L12</f>
        <v>6709</v>
      </c>
      <c r="M10" s="207">
        <f t="shared" si="4"/>
        <v>3236</v>
      </c>
      <c r="N10" s="207">
        <f t="shared" si="4"/>
        <v>3226</v>
      </c>
      <c r="O10" s="207">
        <f t="shared" si="4"/>
        <v>5149</v>
      </c>
      <c r="P10" s="207">
        <f t="shared" si="4"/>
        <v>3209</v>
      </c>
      <c r="Q10" s="207">
        <f t="shared" si="4"/>
        <v>1767</v>
      </c>
      <c r="R10" s="207">
        <f t="shared" si="4"/>
        <v>6238</v>
      </c>
      <c r="S10" s="201" t="s">
        <v>239</v>
      </c>
      <c r="T10" s="206" t="s">
        <v>240</v>
      </c>
    </row>
    <row r="11" spans="1:20" ht="15" customHeight="1">
      <c r="A11" s="210"/>
      <c r="B11" s="201" t="s">
        <v>18</v>
      </c>
      <c r="C11" s="202">
        <f t="shared" si="0"/>
        <v>69625</v>
      </c>
      <c r="D11" s="203">
        <v>20614</v>
      </c>
      <c r="E11" s="203">
        <v>9259</v>
      </c>
      <c r="F11" s="203">
        <v>8803</v>
      </c>
      <c r="G11" s="203">
        <v>5297</v>
      </c>
      <c r="H11" s="203">
        <v>4447</v>
      </c>
      <c r="I11" s="203">
        <v>6167</v>
      </c>
      <c r="J11" s="204"/>
      <c r="K11" s="204"/>
      <c r="L11" s="205">
        <v>3411</v>
      </c>
      <c r="M11" s="203">
        <v>1660</v>
      </c>
      <c r="N11" s="203">
        <v>1697</v>
      </c>
      <c r="O11" s="203">
        <v>2647</v>
      </c>
      <c r="P11" s="203">
        <v>1616</v>
      </c>
      <c r="Q11" s="203">
        <v>895</v>
      </c>
      <c r="R11" s="203">
        <v>3112</v>
      </c>
      <c r="S11" s="201" t="s">
        <v>18</v>
      </c>
      <c r="T11" s="211"/>
    </row>
    <row r="12" spans="1:20" ht="15" customHeight="1">
      <c r="A12" s="212"/>
      <c r="B12" s="213" t="s">
        <v>19</v>
      </c>
      <c r="C12" s="214">
        <f t="shared" si="0"/>
        <v>66095</v>
      </c>
      <c r="D12" s="215">
        <v>19364</v>
      </c>
      <c r="E12" s="215">
        <v>9008</v>
      </c>
      <c r="F12" s="215">
        <v>8523</v>
      </c>
      <c r="G12" s="215">
        <v>4882</v>
      </c>
      <c r="H12" s="215">
        <v>3645</v>
      </c>
      <c r="I12" s="215">
        <v>6177</v>
      </c>
      <c r="J12" s="204"/>
      <c r="K12" s="204"/>
      <c r="L12" s="216">
        <v>3298</v>
      </c>
      <c r="M12" s="215">
        <v>1576</v>
      </c>
      <c r="N12" s="215">
        <v>1529</v>
      </c>
      <c r="O12" s="215">
        <v>2502</v>
      </c>
      <c r="P12" s="215">
        <v>1593</v>
      </c>
      <c r="Q12" s="215">
        <v>872</v>
      </c>
      <c r="R12" s="215">
        <v>3126</v>
      </c>
      <c r="S12" s="213" t="s">
        <v>19</v>
      </c>
      <c r="T12" s="217"/>
    </row>
    <row r="13" spans="1:20" ht="15" customHeight="1">
      <c r="A13" s="210"/>
      <c r="B13" s="201" t="s">
        <v>236</v>
      </c>
      <c r="C13" s="202">
        <f t="shared" si="0"/>
        <v>20537</v>
      </c>
      <c r="D13" s="203">
        <v>6314</v>
      </c>
      <c r="E13" s="203">
        <v>2832</v>
      </c>
      <c r="F13" s="203">
        <v>2557</v>
      </c>
      <c r="G13" s="203">
        <v>1471</v>
      </c>
      <c r="H13" s="203">
        <v>1250</v>
      </c>
      <c r="I13" s="203">
        <v>1714</v>
      </c>
      <c r="J13" s="204"/>
      <c r="K13" s="204"/>
      <c r="L13" s="205">
        <v>806</v>
      </c>
      <c r="M13" s="203">
        <v>396</v>
      </c>
      <c r="N13" s="203">
        <v>552</v>
      </c>
      <c r="O13" s="203">
        <v>715</v>
      </c>
      <c r="P13" s="203">
        <v>462</v>
      </c>
      <c r="Q13" s="203">
        <v>358</v>
      </c>
      <c r="R13" s="203">
        <v>1110</v>
      </c>
      <c r="S13" s="201" t="s">
        <v>236</v>
      </c>
      <c r="T13" s="211"/>
    </row>
    <row r="14" spans="1:20" ht="15" customHeight="1">
      <c r="A14" s="200" t="s">
        <v>241</v>
      </c>
      <c r="B14" s="201" t="s">
        <v>239</v>
      </c>
      <c r="C14" s="202">
        <f t="shared" si="0"/>
        <v>138561</v>
      </c>
      <c r="D14" s="207">
        <f t="shared" ref="D14:I14" si="5">D15+D16</f>
        <v>40449</v>
      </c>
      <c r="E14" s="207">
        <f t="shared" si="5"/>
        <v>18649</v>
      </c>
      <c r="F14" s="207">
        <f t="shared" si="5"/>
        <v>17688</v>
      </c>
      <c r="G14" s="207">
        <f t="shared" si="5"/>
        <v>10410</v>
      </c>
      <c r="H14" s="207">
        <f t="shared" si="5"/>
        <v>8670</v>
      </c>
      <c r="I14" s="207">
        <f t="shared" si="5"/>
        <v>12705</v>
      </c>
      <c r="J14" s="208"/>
      <c r="K14" s="204"/>
      <c r="L14" s="209">
        <f t="shared" ref="L14:R14" si="6">L15+L16</f>
        <v>6767</v>
      </c>
      <c r="M14" s="207">
        <f t="shared" si="6"/>
        <v>3247</v>
      </c>
      <c r="N14" s="207">
        <f t="shared" si="6"/>
        <v>3347</v>
      </c>
      <c r="O14" s="207">
        <f t="shared" si="6"/>
        <v>5258</v>
      </c>
      <c r="P14" s="207">
        <f t="shared" si="6"/>
        <v>3253</v>
      </c>
      <c r="Q14" s="207">
        <f t="shared" si="6"/>
        <v>1772</v>
      </c>
      <c r="R14" s="207">
        <f t="shared" si="6"/>
        <v>6346</v>
      </c>
      <c r="S14" s="201" t="s">
        <v>239</v>
      </c>
      <c r="T14" s="206" t="s">
        <v>241</v>
      </c>
    </row>
    <row r="15" spans="1:20" ht="15" customHeight="1">
      <c r="A15" s="210"/>
      <c r="B15" s="201" t="s">
        <v>18</v>
      </c>
      <c r="C15" s="202">
        <f t="shared" si="0"/>
        <v>71265</v>
      </c>
      <c r="D15" s="203">
        <v>20775</v>
      </c>
      <c r="E15" s="203">
        <v>9456</v>
      </c>
      <c r="F15" s="203">
        <v>8997</v>
      </c>
      <c r="G15" s="203">
        <v>5432</v>
      </c>
      <c r="H15" s="203">
        <v>4738</v>
      </c>
      <c r="I15" s="203">
        <v>6584</v>
      </c>
      <c r="J15" s="204"/>
      <c r="K15" s="204"/>
      <c r="L15" s="205">
        <v>3426</v>
      </c>
      <c r="M15" s="203">
        <v>1669</v>
      </c>
      <c r="N15" s="203">
        <v>1756</v>
      </c>
      <c r="O15" s="203">
        <v>2726</v>
      </c>
      <c r="P15" s="203">
        <v>1629</v>
      </c>
      <c r="Q15" s="203">
        <v>914</v>
      </c>
      <c r="R15" s="203">
        <v>3163</v>
      </c>
      <c r="S15" s="201" t="s">
        <v>18</v>
      </c>
      <c r="T15" s="211"/>
    </row>
    <row r="16" spans="1:20" ht="15" customHeight="1">
      <c r="A16" s="212"/>
      <c r="B16" s="213" t="s">
        <v>19</v>
      </c>
      <c r="C16" s="214">
        <f t="shared" si="0"/>
        <v>67296</v>
      </c>
      <c r="D16" s="215">
        <v>19674</v>
      </c>
      <c r="E16" s="215">
        <v>9193</v>
      </c>
      <c r="F16" s="215">
        <v>8691</v>
      </c>
      <c r="G16" s="215">
        <v>4978</v>
      </c>
      <c r="H16" s="215">
        <v>3932</v>
      </c>
      <c r="I16" s="215">
        <v>6121</v>
      </c>
      <c r="J16" s="204"/>
      <c r="K16" s="204"/>
      <c r="L16" s="216">
        <v>3341</v>
      </c>
      <c r="M16" s="215">
        <v>1578</v>
      </c>
      <c r="N16" s="215">
        <v>1591</v>
      </c>
      <c r="O16" s="215">
        <v>2532</v>
      </c>
      <c r="P16" s="215">
        <v>1624</v>
      </c>
      <c r="Q16" s="215">
        <v>858</v>
      </c>
      <c r="R16" s="215">
        <v>3183</v>
      </c>
      <c r="S16" s="213" t="s">
        <v>19</v>
      </c>
      <c r="T16" s="217"/>
    </row>
    <row r="17" spans="1:20" ht="15" customHeight="1">
      <c r="A17" s="210"/>
      <c r="B17" s="201" t="s">
        <v>236</v>
      </c>
      <c r="C17" s="202">
        <f t="shared" si="0"/>
        <v>21002</v>
      </c>
      <c r="D17" s="203">
        <v>6400</v>
      </c>
      <c r="E17" s="203">
        <v>2978</v>
      </c>
      <c r="F17" s="203">
        <v>2595</v>
      </c>
      <c r="G17" s="203">
        <v>1465</v>
      </c>
      <c r="H17" s="203">
        <v>1286</v>
      </c>
      <c r="I17" s="203">
        <v>1802</v>
      </c>
      <c r="J17" s="204"/>
      <c r="K17" s="204"/>
      <c r="L17" s="205">
        <v>823</v>
      </c>
      <c r="M17" s="203">
        <v>404</v>
      </c>
      <c r="N17" s="203">
        <v>565</v>
      </c>
      <c r="O17" s="203">
        <v>701</v>
      </c>
      <c r="P17" s="203">
        <v>513</v>
      </c>
      <c r="Q17" s="203">
        <v>352</v>
      </c>
      <c r="R17" s="203">
        <v>1118</v>
      </c>
      <c r="S17" s="201" t="s">
        <v>236</v>
      </c>
      <c r="T17" s="211"/>
    </row>
    <row r="18" spans="1:20" ht="15" customHeight="1">
      <c r="A18" s="200" t="s">
        <v>242</v>
      </c>
      <c r="B18" s="201" t="s">
        <v>239</v>
      </c>
      <c r="C18" s="202">
        <f t="shared" si="0"/>
        <v>140222</v>
      </c>
      <c r="D18" s="207">
        <f t="shared" ref="D18:I18" si="7">D19+D20</f>
        <v>40946</v>
      </c>
      <c r="E18" s="207">
        <f t="shared" si="7"/>
        <v>18842</v>
      </c>
      <c r="F18" s="207">
        <f t="shared" si="7"/>
        <v>18120</v>
      </c>
      <c r="G18" s="207">
        <f t="shared" si="7"/>
        <v>10577</v>
      </c>
      <c r="H18" s="207">
        <f t="shared" si="7"/>
        <v>8710</v>
      </c>
      <c r="I18" s="207">
        <f t="shared" si="7"/>
        <v>12891</v>
      </c>
      <c r="J18" s="208"/>
      <c r="K18" s="204"/>
      <c r="L18" s="209">
        <f t="shared" ref="L18:R18" si="8">L19+L20</f>
        <v>6931</v>
      </c>
      <c r="M18" s="207">
        <f t="shared" si="8"/>
        <v>3224</v>
      </c>
      <c r="N18" s="207">
        <f t="shared" si="8"/>
        <v>3201</v>
      </c>
      <c r="O18" s="207">
        <f t="shared" si="8"/>
        <v>5294</v>
      </c>
      <c r="P18" s="207">
        <f t="shared" si="8"/>
        <v>3292</v>
      </c>
      <c r="Q18" s="207">
        <f t="shared" si="8"/>
        <v>1996</v>
      </c>
      <c r="R18" s="207">
        <f t="shared" si="8"/>
        <v>6198</v>
      </c>
      <c r="S18" s="201" t="s">
        <v>239</v>
      </c>
      <c r="T18" s="206" t="s">
        <v>242</v>
      </c>
    </row>
    <row r="19" spans="1:20" ht="15" customHeight="1">
      <c r="A19" s="210"/>
      <c r="B19" s="201" t="s">
        <v>18</v>
      </c>
      <c r="C19" s="202">
        <f t="shared" si="0"/>
        <v>71849</v>
      </c>
      <c r="D19" s="203">
        <v>20855</v>
      </c>
      <c r="E19" s="203">
        <v>9568</v>
      </c>
      <c r="F19" s="203">
        <v>9182</v>
      </c>
      <c r="G19" s="203">
        <v>5475</v>
      </c>
      <c r="H19" s="203">
        <v>4747</v>
      </c>
      <c r="I19" s="203">
        <v>6667</v>
      </c>
      <c r="J19" s="204"/>
      <c r="K19" s="204"/>
      <c r="L19" s="205">
        <v>3509</v>
      </c>
      <c r="M19" s="203">
        <v>1687</v>
      </c>
      <c r="N19" s="203">
        <v>1681</v>
      </c>
      <c r="O19" s="203">
        <v>2755</v>
      </c>
      <c r="P19" s="203">
        <v>1644</v>
      </c>
      <c r="Q19" s="203">
        <v>1025</v>
      </c>
      <c r="R19" s="203">
        <v>3054</v>
      </c>
      <c r="S19" s="201" t="s">
        <v>18</v>
      </c>
      <c r="T19" s="211"/>
    </row>
    <row r="20" spans="1:20" ht="15" customHeight="1">
      <c r="A20" s="212"/>
      <c r="B20" s="213" t="s">
        <v>19</v>
      </c>
      <c r="C20" s="214">
        <f t="shared" si="0"/>
        <v>68373</v>
      </c>
      <c r="D20" s="215">
        <v>20091</v>
      </c>
      <c r="E20" s="215">
        <v>9274</v>
      </c>
      <c r="F20" s="215">
        <v>8938</v>
      </c>
      <c r="G20" s="215">
        <v>5102</v>
      </c>
      <c r="H20" s="215">
        <v>3963</v>
      </c>
      <c r="I20" s="215">
        <v>6224</v>
      </c>
      <c r="J20" s="204"/>
      <c r="K20" s="204"/>
      <c r="L20" s="216">
        <v>3422</v>
      </c>
      <c r="M20" s="215">
        <v>1537</v>
      </c>
      <c r="N20" s="215">
        <v>1520</v>
      </c>
      <c r="O20" s="215">
        <v>2539</v>
      </c>
      <c r="P20" s="215">
        <v>1648</v>
      </c>
      <c r="Q20" s="215">
        <v>971</v>
      </c>
      <c r="R20" s="215">
        <v>3144</v>
      </c>
      <c r="S20" s="213" t="s">
        <v>19</v>
      </c>
      <c r="T20" s="217"/>
    </row>
    <row r="21" spans="1:20" ht="15" customHeight="1">
      <c r="A21" s="210"/>
      <c r="B21" s="201" t="s">
        <v>236</v>
      </c>
      <c r="C21" s="202">
        <f t="shared" si="0"/>
        <v>21822</v>
      </c>
      <c r="D21" s="203">
        <v>6492</v>
      </c>
      <c r="E21" s="203">
        <v>3134</v>
      </c>
      <c r="F21" s="203">
        <v>2715</v>
      </c>
      <c r="G21" s="203">
        <v>1428</v>
      </c>
      <c r="H21" s="203">
        <v>1269</v>
      </c>
      <c r="I21" s="203">
        <v>2282</v>
      </c>
      <c r="J21" s="204"/>
      <c r="K21" s="204"/>
      <c r="L21" s="205">
        <v>819</v>
      </c>
      <c r="M21" s="203">
        <v>406</v>
      </c>
      <c r="N21" s="203">
        <v>580</v>
      </c>
      <c r="O21" s="203">
        <v>651</v>
      </c>
      <c r="P21" s="203">
        <v>517</v>
      </c>
      <c r="Q21" s="203">
        <v>394</v>
      </c>
      <c r="R21" s="203">
        <v>1135</v>
      </c>
      <c r="S21" s="218" t="s">
        <v>236</v>
      </c>
      <c r="T21" s="211"/>
    </row>
    <row r="22" spans="1:20" ht="15" customHeight="1">
      <c r="A22" s="200" t="s">
        <v>243</v>
      </c>
      <c r="B22" s="201" t="s">
        <v>239</v>
      </c>
      <c r="C22" s="202">
        <f t="shared" si="0"/>
        <v>143951</v>
      </c>
      <c r="D22" s="207">
        <f t="shared" ref="D22:I22" si="9">D23+D24</f>
        <v>39427</v>
      </c>
      <c r="E22" s="207">
        <f t="shared" si="9"/>
        <v>19410</v>
      </c>
      <c r="F22" s="207">
        <f t="shared" si="9"/>
        <v>18502</v>
      </c>
      <c r="G22" s="207">
        <f t="shared" si="9"/>
        <v>10687</v>
      </c>
      <c r="H22" s="207">
        <f t="shared" si="9"/>
        <v>9688</v>
      </c>
      <c r="I22" s="207">
        <f t="shared" si="9"/>
        <v>14648</v>
      </c>
      <c r="J22" s="208"/>
      <c r="K22" s="204"/>
      <c r="L22" s="209">
        <f t="shared" ref="L22:R22" si="10">L23+L24</f>
        <v>7124</v>
      </c>
      <c r="M22" s="207">
        <f t="shared" si="10"/>
        <v>3332</v>
      </c>
      <c r="N22" s="207">
        <f t="shared" si="10"/>
        <v>3834</v>
      </c>
      <c r="O22" s="207">
        <f t="shared" si="10"/>
        <v>5527</v>
      </c>
      <c r="P22" s="207">
        <f t="shared" si="10"/>
        <v>3369</v>
      </c>
      <c r="Q22" s="207">
        <f t="shared" si="10"/>
        <v>2038</v>
      </c>
      <c r="R22" s="207">
        <f t="shared" si="10"/>
        <v>6365</v>
      </c>
      <c r="S22" s="218" t="s">
        <v>239</v>
      </c>
      <c r="T22" s="206" t="s">
        <v>243</v>
      </c>
    </row>
    <row r="23" spans="1:20" ht="15" customHeight="1">
      <c r="A23" s="210"/>
      <c r="B23" s="201" t="s">
        <v>18</v>
      </c>
      <c r="C23" s="202">
        <f t="shared" si="0"/>
        <v>73815</v>
      </c>
      <c r="D23" s="203">
        <v>20001</v>
      </c>
      <c r="E23" s="203">
        <v>9830</v>
      </c>
      <c r="F23" s="203">
        <v>9349</v>
      </c>
      <c r="G23" s="203">
        <v>5520</v>
      </c>
      <c r="H23" s="203">
        <v>5299</v>
      </c>
      <c r="I23" s="203">
        <v>7679</v>
      </c>
      <c r="J23" s="204"/>
      <c r="K23" s="204"/>
      <c r="L23" s="205">
        <v>3622</v>
      </c>
      <c r="M23" s="203">
        <v>1745</v>
      </c>
      <c r="N23" s="203">
        <v>2017</v>
      </c>
      <c r="O23" s="203">
        <v>2850</v>
      </c>
      <c r="P23" s="203">
        <v>1696</v>
      </c>
      <c r="Q23" s="203">
        <v>1020</v>
      </c>
      <c r="R23" s="203">
        <v>3187</v>
      </c>
      <c r="S23" s="218" t="s">
        <v>18</v>
      </c>
      <c r="T23" s="211"/>
    </row>
    <row r="24" spans="1:20" ht="15" customHeight="1">
      <c r="A24" s="212"/>
      <c r="B24" s="213" t="s">
        <v>19</v>
      </c>
      <c r="C24" s="214">
        <f t="shared" si="0"/>
        <v>70136</v>
      </c>
      <c r="D24" s="215">
        <v>19426</v>
      </c>
      <c r="E24" s="215">
        <v>9580</v>
      </c>
      <c r="F24" s="215">
        <v>9153</v>
      </c>
      <c r="G24" s="215">
        <v>5167</v>
      </c>
      <c r="H24" s="215">
        <v>4389</v>
      </c>
      <c r="I24" s="215">
        <v>6969</v>
      </c>
      <c r="J24" s="204"/>
      <c r="K24" s="204"/>
      <c r="L24" s="216">
        <v>3502</v>
      </c>
      <c r="M24" s="215">
        <v>1587</v>
      </c>
      <c r="N24" s="215">
        <v>1817</v>
      </c>
      <c r="O24" s="215">
        <v>2677</v>
      </c>
      <c r="P24" s="215">
        <v>1673</v>
      </c>
      <c r="Q24" s="215">
        <v>1018</v>
      </c>
      <c r="R24" s="215">
        <v>3178</v>
      </c>
      <c r="S24" s="219" t="s">
        <v>19</v>
      </c>
      <c r="T24" s="217"/>
    </row>
    <row r="25" spans="1:20" ht="15" customHeight="1">
      <c r="A25" s="200" t="s">
        <v>244</v>
      </c>
      <c r="B25" s="201" t="s">
        <v>236</v>
      </c>
      <c r="C25" s="202">
        <f t="shared" si="0"/>
        <v>22211</v>
      </c>
      <c r="D25" s="203">
        <v>6562</v>
      </c>
      <c r="E25" s="203">
        <v>3167</v>
      </c>
      <c r="F25" s="203">
        <v>2748</v>
      </c>
      <c r="G25" s="203">
        <v>1439</v>
      </c>
      <c r="H25" s="203">
        <v>1267</v>
      </c>
      <c r="I25" s="203">
        <v>2345</v>
      </c>
      <c r="J25" s="204"/>
      <c r="K25" s="204"/>
      <c r="L25" s="205">
        <v>842</v>
      </c>
      <c r="M25" s="203">
        <v>435</v>
      </c>
      <c r="N25" s="203">
        <v>594</v>
      </c>
      <c r="O25" s="203">
        <v>729</v>
      </c>
      <c r="P25" s="203">
        <v>531</v>
      </c>
      <c r="Q25" s="203">
        <v>394</v>
      </c>
      <c r="R25" s="203">
        <v>1158</v>
      </c>
      <c r="S25" s="201" t="s">
        <v>236</v>
      </c>
      <c r="T25" s="206" t="s">
        <v>244</v>
      </c>
    </row>
    <row r="26" spans="1:20" ht="15" customHeight="1">
      <c r="A26" s="200" t="s">
        <v>245</v>
      </c>
      <c r="B26" s="201" t="s">
        <v>239</v>
      </c>
      <c r="C26" s="202">
        <f t="shared" si="0"/>
        <v>152533</v>
      </c>
      <c r="D26" s="207">
        <f t="shared" ref="D26:I26" si="11">D27+D28</f>
        <v>41476</v>
      </c>
      <c r="E26" s="207">
        <f t="shared" si="11"/>
        <v>19560</v>
      </c>
      <c r="F26" s="207">
        <f t="shared" si="11"/>
        <v>18689</v>
      </c>
      <c r="G26" s="207">
        <f t="shared" si="11"/>
        <v>11598</v>
      </c>
      <c r="H26" s="207">
        <f t="shared" si="11"/>
        <v>10225</v>
      </c>
      <c r="I26" s="207">
        <f t="shared" si="11"/>
        <v>15547</v>
      </c>
      <c r="J26" s="208"/>
      <c r="K26" s="204"/>
      <c r="L26" s="209">
        <f t="shared" ref="L26:R26" si="12">L27+L28</f>
        <v>7431</v>
      </c>
      <c r="M26" s="207">
        <f t="shared" si="12"/>
        <v>3456</v>
      </c>
      <c r="N26" s="207">
        <f t="shared" si="12"/>
        <v>6809</v>
      </c>
      <c r="O26" s="207">
        <f t="shared" si="12"/>
        <v>5645</v>
      </c>
      <c r="P26" s="207">
        <f t="shared" si="12"/>
        <v>3476</v>
      </c>
      <c r="Q26" s="207">
        <f t="shared" si="12"/>
        <v>2164</v>
      </c>
      <c r="R26" s="207">
        <f t="shared" si="12"/>
        <v>6457</v>
      </c>
      <c r="S26" s="201" t="s">
        <v>239</v>
      </c>
      <c r="T26" s="206" t="s">
        <v>245</v>
      </c>
    </row>
    <row r="27" spans="1:20" ht="15" customHeight="1">
      <c r="A27" s="210"/>
      <c r="B27" s="201" t="s">
        <v>18</v>
      </c>
      <c r="C27" s="202">
        <f t="shared" si="0"/>
        <v>78682</v>
      </c>
      <c r="D27" s="203">
        <v>21350</v>
      </c>
      <c r="E27" s="203">
        <v>9912</v>
      </c>
      <c r="F27" s="203">
        <v>9567</v>
      </c>
      <c r="G27" s="203">
        <v>6013</v>
      </c>
      <c r="H27" s="203">
        <v>5620</v>
      </c>
      <c r="I27" s="203">
        <v>8159</v>
      </c>
      <c r="J27" s="204"/>
      <c r="K27" s="204"/>
      <c r="L27" s="205">
        <v>3786</v>
      </c>
      <c r="M27" s="203">
        <v>1819</v>
      </c>
      <c r="N27" s="203">
        <v>3467</v>
      </c>
      <c r="O27" s="203">
        <v>2893</v>
      </c>
      <c r="P27" s="203">
        <v>1760</v>
      </c>
      <c r="Q27" s="203">
        <v>1093</v>
      </c>
      <c r="R27" s="203">
        <v>3243</v>
      </c>
      <c r="S27" s="201" t="s">
        <v>18</v>
      </c>
      <c r="T27" s="211"/>
    </row>
    <row r="28" spans="1:20" ht="15" customHeight="1">
      <c r="A28" s="212"/>
      <c r="B28" s="213" t="s">
        <v>19</v>
      </c>
      <c r="C28" s="214">
        <f t="shared" si="0"/>
        <v>73851</v>
      </c>
      <c r="D28" s="215">
        <v>20126</v>
      </c>
      <c r="E28" s="215">
        <v>9648</v>
      </c>
      <c r="F28" s="215">
        <v>9122</v>
      </c>
      <c r="G28" s="215">
        <v>5585</v>
      </c>
      <c r="H28" s="215">
        <v>4605</v>
      </c>
      <c r="I28" s="215">
        <v>7388</v>
      </c>
      <c r="J28" s="204"/>
      <c r="K28" s="204"/>
      <c r="L28" s="216">
        <v>3645</v>
      </c>
      <c r="M28" s="215">
        <v>1637</v>
      </c>
      <c r="N28" s="215">
        <v>3342</v>
      </c>
      <c r="O28" s="215">
        <v>2752</v>
      </c>
      <c r="P28" s="215">
        <v>1716</v>
      </c>
      <c r="Q28" s="215">
        <v>1071</v>
      </c>
      <c r="R28" s="215">
        <v>3214</v>
      </c>
      <c r="S28" s="213" t="s">
        <v>19</v>
      </c>
      <c r="T28" s="217"/>
    </row>
    <row r="29" spans="1:20" ht="15" customHeight="1">
      <c r="A29" s="210"/>
      <c r="B29" s="201" t="s">
        <v>236</v>
      </c>
      <c r="C29" s="202">
        <f t="shared" si="0"/>
        <v>22930</v>
      </c>
      <c r="D29" s="203">
        <v>6707</v>
      </c>
      <c r="E29" s="203">
        <v>3139</v>
      </c>
      <c r="F29" s="203">
        <v>2859</v>
      </c>
      <c r="G29" s="203">
        <v>1767</v>
      </c>
      <c r="H29" s="203">
        <v>1240</v>
      </c>
      <c r="I29" s="203">
        <v>2252</v>
      </c>
      <c r="J29" s="204"/>
      <c r="K29" s="204"/>
      <c r="L29" s="205">
        <v>1113</v>
      </c>
      <c r="M29" s="203">
        <v>455</v>
      </c>
      <c r="N29" s="203">
        <v>615</v>
      </c>
      <c r="O29" s="203">
        <v>723</v>
      </c>
      <c r="P29" s="203">
        <v>535</v>
      </c>
      <c r="Q29" s="203">
        <v>285</v>
      </c>
      <c r="R29" s="203">
        <v>1240</v>
      </c>
      <c r="S29" s="201" t="s">
        <v>236</v>
      </c>
      <c r="T29" s="211"/>
    </row>
    <row r="30" spans="1:20" ht="15" customHeight="1">
      <c r="A30" s="200" t="s">
        <v>246</v>
      </c>
      <c r="B30" s="201" t="s">
        <v>239</v>
      </c>
      <c r="C30" s="202">
        <f t="shared" si="0"/>
        <v>151606</v>
      </c>
      <c r="D30" s="207">
        <f t="shared" ref="D30:I30" si="13">D31+D32</f>
        <v>42741</v>
      </c>
      <c r="E30" s="207">
        <f t="shared" si="13"/>
        <v>19718</v>
      </c>
      <c r="F30" s="207">
        <f t="shared" si="13"/>
        <v>19479</v>
      </c>
      <c r="G30" s="207">
        <f t="shared" si="13"/>
        <v>11934</v>
      </c>
      <c r="H30" s="207">
        <f t="shared" si="13"/>
        <v>10363</v>
      </c>
      <c r="I30" s="207">
        <f t="shared" si="13"/>
        <v>14441</v>
      </c>
      <c r="J30" s="208"/>
      <c r="K30" s="204"/>
      <c r="L30" s="209">
        <f t="shared" ref="L30:R30" si="14">L31+L32</f>
        <v>7139</v>
      </c>
      <c r="M30" s="207">
        <f t="shared" si="14"/>
        <v>3652</v>
      </c>
      <c r="N30" s="207">
        <f t="shared" si="14"/>
        <v>4272</v>
      </c>
      <c r="O30" s="207">
        <f t="shared" si="14"/>
        <v>5665</v>
      </c>
      <c r="P30" s="207">
        <f t="shared" si="14"/>
        <v>3567</v>
      </c>
      <c r="Q30" s="207">
        <f t="shared" si="14"/>
        <v>2117</v>
      </c>
      <c r="R30" s="207">
        <f t="shared" si="14"/>
        <v>6518</v>
      </c>
      <c r="S30" s="201" t="s">
        <v>239</v>
      </c>
      <c r="T30" s="206" t="s">
        <v>246</v>
      </c>
    </row>
    <row r="31" spans="1:20" ht="15" customHeight="1">
      <c r="A31" s="210"/>
      <c r="B31" s="201" t="s">
        <v>18</v>
      </c>
      <c r="C31" s="202">
        <f t="shared" si="0"/>
        <v>77900</v>
      </c>
      <c r="D31" s="203">
        <v>22051</v>
      </c>
      <c r="E31" s="203">
        <v>9904</v>
      </c>
      <c r="F31" s="203">
        <v>9854</v>
      </c>
      <c r="G31" s="203">
        <v>6347</v>
      </c>
      <c r="H31" s="203">
        <v>5538</v>
      </c>
      <c r="I31" s="203">
        <v>7377</v>
      </c>
      <c r="J31" s="204"/>
      <c r="K31" s="204"/>
      <c r="L31" s="205">
        <v>3607</v>
      </c>
      <c r="M31" s="203">
        <v>1901</v>
      </c>
      <c r="N31" s="203">
        <v>2274</v>
      </c>
      <c r="O31" s="203">
        <v>2894</v>
      </c>
      <c r="P31" s="203">
        <v>1812</v>
      </c>
      <c r="Q31" s="203">
        <v>1092</v>
      </c>
      <c r="R31" s="203">
        <v>3249</v>
      </c>
      <c r="S31" s="201" t="s">
        <v>18</v>
      </c>
      <c r="T31" s="211"/>
    </row>
    <row r="32" spans="1:20" ht="15" customHeight="1">
      <c r="A32" s="212"/>
      <c r="B32" s="213" t="s">
        <v>19</v>
      </c>
      <c r="C32" s="214">
        <f t="shared" si="0"/>
        <v>73706</v>
      </c>
      <c r="D32" s="215">
        <v>20690</v>
      </c>
      <c r="E32" s="215">
        <v>9814</v>
      </c>
      <c r="F32" s="215">
        <v>9625</v>
      </c>
      <c r="G32" s="215">
        <v>5587</v>
      </c>
      <c r="H32" s="215">
        <v>4825</v>
      </c>
      <c r="I32" s="215">
        <v>7064</v>
      </c>
      <c r="J32" s="204"/>
      <c r="K32" s="204"/>
      <c r="L32" s="216">
        <v>3532</v>
      </c>
      <c r="M32" s="215">
        <v>1751</v>
      </c>
      <c r="N32" s="215">
        <v>1998</v>
      </c>
      <c r="O32" s="215">
        <v>2771</v>
      </c>
      <c r="P32" s="215">
        <v>1755</v>
      </c>
      <c r="Q32" s="215">
        <v>1025</v>
      </c>
      <c r="R32" s="215">
        <v>3269</v>
      </c>
      <c r="S32" s="213" t="s">
        <v>19</v>
      </c>
      <c r="T32" s="217"/>
    </row>
    <row r="33" spans="1:20" ht="15" customHeight="1">
      <c r="A33" s="210"/>
      <c r="B33" s="201" t="s">
        <v>236</v>
      </c>
      <c r="C33" s="202">
        <f t="shared" si="0"/>
        <v>23503</v>
      </c>
      <c r="D33" s="203">
        <v>6957</v>
      </c>
      <c r="E33" s="203">
        <v>3276</v>
      </c>
      <c r="F33" s="203">
        <v>2891</v>
      </c>
      <c r="G33" s="203">
        <v>1816</v>
      </c>
      <c r="H33" s="203">
        <v>1318</v>
      </c>
      <c r="I33" s="203">
        <v>2224</v>
      </c>
      <c r="J33" s="204"/>
      <c r="K33" s="204"/>
      <c r="L33" s="205">
        <v>845</v>
      </c>
      <c r="M33" s="203">
        <v>455</v>
      </c>
      <c r="N33" s="203">
        <v>897</v>
      </c>
      <c r="O33" s="203">
        <v>726</v>
      </c>
      <c r="P33" s="203">
        <v>541</v>
      </c>
      <c r="Q33" s="203">
        <v>315</v>
      </c>
      <c r="R33" s="203">
        <v>1242</v>
      </c>
      <c r="S33" s="201" t="s">
        <v>236</v>
      </c>
      <c r="T33" s="211"/>
    </row>
    <row r="34" spans="1:20" ht="15" customHeight="1">
      <c r="A34" s="200" t="s">
        <v>247</v>
      </c>
      <c r="B34" s="201" t="s">
        <v>239</v>
      </c>
      <c r="C34" s="202">
        <f t="shared" si="0"/>
        <v>155656</v>
      </c>
      <c r="D34" s="207">
        <f t="shared" ref="D34:I34" si="15">D35+D36</f>
        <v>43173</v>
      </c>
      <c r="E34" s="207">
        <f t="shared" si="15"/>
        <v>20284</v>
      </c>
      <c r="F34" s="207">
        <f t="shared" si="15"/>
        <v>20326</v>
      </c>
      <c r="G34" s="207">
        <f t="shared" si="15"/>
        <v>12487</v>
      </c>
      <c r="H34" s="207">
        <f t="shared" si="15"/>
        <v>11379</v>
      </c>
      <c r="I34" s="207">
        <f t="shared" si="15"/>
        <v>14723</v>
      </c>
      <c r="J34" s="208"/>
      <c r="K34" s="204"/>
      <c r="L34" s="209">
        <f t="shared" ref="L34:R34" si="16">L35+L36</f>
        <v>7609</v>
      </c>
      <c r="M34" s="207">
        <f t="shared" si="16"/>
        <v>3655</v>
      </c>
      <c r="N34" s="207">
        <f t="shared" si="16"/>
        <v>4274</v>
      </c>
      <c r="O34" s="207">
        <f t="shared" si="16"/>
        <v>5768</v>
      </c>
      <c r="P34" s="207">
        <f t="shared" si="16"/>
        <v>3645</v>
      </c>
      <c r="Q34" s="207">
        <f t="shared" si="16"/>
        <v>2214</v>
      </c>
      <c r="R34" s="207">
        <f t="shared" si="16"/>
        <v>6119</v>
      </c>
      <c r="S34" s="201" t="s">
        <v>239</v>
      </c>
      <c r="T34" s="206" t="s">
        <v>247</v>
      </c>
    </row>
    <row r="35" spans="1:20" ht="15" customHeight="1">
      <c r="A35" s="210"/>
      <c r="B35" s="201" t="s">
        <v>18</v>
      </c>
      <c r="C35" s="202">
        <f t="shared" si="0"/>
        <v>80415</v>
      </c>
      <c r="D35" s="203">
        <v>22605</v>
      </c>
      <c r="E35" s="203">
        <v>10155</v>
      </c>
      <c r="F35" s="203">
        <v>10321</v>
      </c>
      <c r="G35" s="203">
        <v>6489</v>
      </c>
      <c r="H35" s="203">
        <v>6201</v>
      </c>
      <c r="I35" s="203">
        <v>7610</v>
      </c>
      <c r="J35" s="204"/>
      <c r="K35" s="204"/>
      <c r="L35" s="205">
        <v>3875</v>
      </c>
      <c r="M35" s="203">
        <v>1935</v>
      </c>
      <c r="N35" s="203">
        <v>2272</v>
      </c>
      <c r="O35" s="203">
        <v>2945</v>
      </c>
      <c r="P35" s="203">
        <v>1826</v>
      </c>
      <c r="Q35" s="203">
        <v>1128</v>
      </c>
      <c r="R35" s="203">
        <v>3053</v>
      </c>
      <c r="S35" s="201" t="s">
        <v>18</v>
      </c>
      <c r="T35" s="211"/>
    </row>
    <row r="36" spans="1:20" ht="15" customHeight="1">
      <c r="A36" s="212"/>
      <c r="B36" s="213" t="s">
        <v>19</v>
      </c>
      <c r="C36" s="214">
        <f t="shared" si="0"/>
        <v>75241</v>
      </c>
      <c r="D36" s="215">
        <v>20568</v>
      </c>
      <c r="E36" s="215">
        <v>10129</v>
      </c>
      <c r="F36" s="215">
        <v>10005</v>
      </c>
      <c r="G36" s="215">
        <v>5998</v>
      </c>
      <c r="H36" s="215">
        <v>5178</v>
      </c>
      <c r="I36" s="215">
        <v>7113</v>
      </c>
      <c r="J36" s="204"/>
      <c r="K36" s="204"/>
      <c r="L36" s="216">
        <v>3734</v>
      </c>
      <c r="M36" s="215">
        <v>1720</v>
      </c>
      <c r="N36" s="215">
        <v>2002</v>
      </c>
      <c r="O36" s="215">
        <v>2823</v>
      </c>
      <c r="P36" s="215">
        <v>1819</v>
      </c>
      <c r="Q36" s="215">
        <v>1086</v>
      </c>
      <c r="R36" s="215">
        <v>3066</v>
      </c>
      <c r="S36" s="213" t="s">
        <v>19</v>
      </c>
      <c r="T36" s="217"/>
    </row>
    <row r="37" spans="1:20" ht="15" customHeight="1">
      <c r="A37" s="210"/>
      <c r="B37" s="201" t="s">
        <v>236</v>
      </c>
      <c r="C37" s="202">
        <f t="shared" si="0"/>
        <v>24286</v>
      </c>
      <c r="D37" s="203">
        <v>7182</v>
      </c>
      <c r="E37" s="203">
        <v>3315</v>
      </c>
      <c r="F37" s="203">
        <v>2931</v>
      </c>
      <c r="G37" s="203">
        <v>1804</v>
      </c>
      <c r="H37" s="203">
        <v>1346</v>
      </c>
      <c r="I37" s="203">
        <v>2356</v>
      </c>
      <c r="J37" s="204"/>
      <c r="K37" s="204"/>
      <c r="L37" s="205">
        <v>948</v>
      </c>
      <c r="M37" s="203">
        <v>450</v>
      </c>
      <c r="N37" s="203">
        <v>1042</v>
      </c>
      <c r="O37" s="203">
        <v>768</v>
      </c>
      <c r="P37" s="203">
        <v>542</v>
      </c>
      <c r="Q37" s="203">
        <v>344</v>
      </c>
      <c r="R37" s="203">
        <v>1258</v>
      </c>
      <c r="S37" s="201" t="s">
        <v>236</v>
      </c>
      <c r="T37" s="211"/>
    </row>
    <row r="38" spans="1:20" ht="15" customHeight="1">
      <c r="A38" s="200" t="s">
        <v>248</v>
      </c>
      <c r="B38" s="201" t="s">
        <v>239</v>
      </c>
      <c r="C38" s="202">
        <f t="shared" si="0"/>
        <v>158531</v>
      </c>
      <c r="D38" s="207">
        <f t="shared" ref="D38:I38" si="17">D39+D40</f>
        <v>44097</v>
      </c>
      <c r="E38" s="207">
        <f t="shared" si="17"/>
        <v>20378</v>
      </c>
      <c r="F38" s="207">
        <f t="shared" si="17"/>
        <v>19977</v>
      </c>
      <c r="G38" s="207">
        <f t="shared" si="17"/>
        <v>13942</v>
      </c>
      <c r="H38" s="207">
        <f t="shared" si="17"/>
        <v>11560</v>
      </c>
      <c r="I38" s="207">
        <f t="shared" si="17"/>
        <v>14072</v>
      </c>
      <c r="J38" s="208"/>
      <c r="K38" s="204"/>
      <c r="L38" s="209">
        <f t="shared" ref="L38:R38" si="18">L39+L40</f>
        <v>7673</v>
      </c>
      <c r="M38" s="207">
        <f t="shared" si="18"/>
        <v>3542</v>
      </c>
      <c r="N38" s="207">
        <f t="shared" si="18"/>
        <v>5308</v>
      </c>
      <c r="O38" s="207">
        <f t="shared" si="18"/>
        <v>5782</v>
      </c>
      <c r="P38" s="207">
        <f t="shared" si="18"/>
        <v>3660</v>
      </c>
      <c r="Q38" s="207">
        <f t="shared" si="18"/>
        <v>2210</v>
      </c>
      <c r="R38" s="207">
        <f t="shared" si="18"/>
        <v>6330</v>
      </c>
      <c r="S38" s="201" t="s">
        <v>239</v>
      </c>
      <c r="T38" s="206" t="s">
        <v>248</v>
      </c>
    </row>
    <row r="39" spans="1:20" ht="15" customHeight="1">
      <c r="A39" s="210"/>
      <c r="B39" s="201" t="s">
        <v>18</v>
      </c>
      <c r="C39" s="202">
        <f t="shared" si="0"/>
        <v>81056</v>
      </c>
      <c r="D39" s="203">
        <v>22437</v>
      </c>
      <c r="E39" s="203">
        <v>10194</v>
      </c>
      <c r="F39" s="203">
        <v>10064</v>
      </c>
      <c r="G39" s="203">
        <v>7247</v>
      </c>
      <c r="H39" s="203">
        <v>6299</v>
      </c>
      <c r="I39" s="203">
        <v>7074</v>
      </c>
      <c r="J39" s="204"/>
      <c r="K39" s="204"/>
      <c r="L39" s="205">
        <v>3888</v>
      </c>
      <c r="M39" s="203">
        <v>1857</v>
      </c>
      <c r="N39" s="203">
        <v>2900</v>
      </c>
      <c r="O39" s="203">
        <v>2979</v>
      </c>
      <c r="P39" s="203">
        <v>1830</v>
      </c>
      <c r="Q39" s="203">
        <v>1110</v>
      </c>
      <c r="R39" s="203">
        <v>3177</v>
      </c>
      <c r="S39" s="201" t="s">
        <v>18</v>
      </c>
      <c r="T39" s="211"/>
    </row>
    <row r="40" spans="1:20" ht="15" customHeight="1">
      <c r="A40" s="212"/>
      <c r="B40" s="213" t="s">
        <v>19</v>
      </c>
      <c r="C40" s="214">
        <f t="shared" si="0"/>
        <v>77475</v>
      </c>
      <c r="D40" s="215">
        <v>21660</v>
      </c>
      <c r="E40" s="215">
        <v>10184</v>
      </c>
      <c r="F40" s="215">
        <v>9913</v>
      </c>
      <c r="G40" s="215">
        <v>6695</v>
      </c>
      <c r="H40" s="215">
        <v>5261</v>
      </c>
      <c r="I40" s="215">
        <v>6998</v>
      </c>
      <c r="J40" s="204"/>
      <c r="K40" s="204"/>
      <c r="L40" s="216">
        <v>3785</v>
      </c>
      <c r="M40" s="215">
        <v>1685</v>
      </c>
      <c r="N40" s="215">
        <v>2408</v>
      </c>
      <c r="O40" s="215">
        <v>2803</v>
      </c>
      <c r="P40" s="215">
        <v>1830</v>
      </c>
      <c r="Q40" s="215">
        <v>1100</v>
      </c>
      <c r="R40" s="215">
        <v>3153</v>
      </c>
      <c r="S40" s="213" t="s">
        <v>19</v>
      </c>
      <c r="T40" s="217"/>
    </row>
    <row r="41" spans="1:20" ht="15" customHeight="1">
      <c r="A41" s="210"/>
      <c r="B41" s="218" t="s">
        <v>236</v>
      </c>
      <c r="C41" s="202">
        <f t="shared" si="0"/>
        <v>24550</v>
      </c>
      <c r="D41" s="203">
        <v>7223</v>
      </c>
      <c r="E41" s="203">
        <v>3284</v>
      </c>
      <c r="F41" s="203">
        <v>2805</v>
      </c>
      <c r="G41" s="203">
        <v>1801</v>
      </c>
      <c r="H41" s="203">
        <v>1448</v>
      </c>
      <c r="I41" s="203">
        <v>2606</v>
      </c>
      <c r="J41" s="204"/>
      <c r="K41" s="204"/>
      <c r="L41" s="205">
        <v>1058</v>
      </c>
      <c r="M41" s="203">
        <v>464</v>
      </c>
      <c r="N41" s="203">
        <v>947</v>
      </c>
      <c r="O41" s="203">
        <v>770</v>
      </c>
      <c r="P41" s="203">
        <v>554</v>
      </c>
      <c r="Q41" s="203">
        <v>325</v>
      </c>
      <c r="R41" s="203">
        <v>1265</v>
      </c>
      <c r="S41" s="218" t="s">
        <v>236</v>
      </c>
      <c r="T41" s="211"/>
    </row>
    <row r="42" spans="1:20" ht="15" customHeight="1">
      <c r="A42" s="200" t="s">
        <v>249</v>
      </c>
      <c r="B42" s="218" t="s">
        <v>239</v>
      </c>
      <c r="C42" s="202">
        <f t="shared" si="0"/>
        <v>165973</v>
      </c>
      <c r="D42" s="207">
        <f t="shared" ref="D42:I42" si="19">D43+D44</f>
        <v>47013</v>
      </c>
      <c r="E42" s="207">
        <f t="shared" si="19"/>
        <v>20687</v>
      </c>
      <c r="F42" s="207">
        <f t="shared" si="19"/>
        <v>20479</v>
      </c>
      <c r="G42" s="207">
        <f t="shared" si="19"/>
        <v>14790</v>
      </c>
      <c r="H42" s="207">
        <f t="shared" si="19"/>
        <v>11767</v>
      </c>
      <c r="I42" s="207">
        <f t="shared" si="19"/>
        <v>16201</v>
      </c>
      <c r="J42" s="208"/>
      <c r="K42" s="204"/>
      <c r="L42" s="209">
        <f t="shared" ref="L42:R42" si="20">L43+L44</f>
        <v>7919</v>
      </c>
      <c r="M42" s="207">
        <f t="shared" si="20"/>
        <v>3467</v>
      </c>
      <c r="N42" s="207">
        <f t="shared" si="20"/>
        <v>5271</v>
      </c>
      <c r="O42" s="207">
        <f t="shared" si="20"/>
        <v>5899</v>
      </c>
      <c r="P42" s="207">
        <f t="shared" si="20"/>
        <v>3728</v>
      </c>
      <c r="Q42" s="207">
        <f t="shared" si="20"/>
        <v>2277</v>
      </c>
      <c r="R42" s="207">
        <f t="shared" si="20"/>
        <v>6475</v>
      </c>
      <c r="S42" s="218" t="s">
        <v>239</v>
      </c>
      <c r="T42" s="206" t="s">
        <v>249</v>
      </c>
    </row>
    <row r="43" spans="1:20" ht="15" customHeight="1">
      <c r="A43" s="210"/>
      <c r="B43" s="218" t="s">
        <v>18</v>
      </c>
      <c r="C43" s="202">
        <f t="shared" si="0"/>
        <v>83758</v>
      </c>
      <c r="D43" s="203">
        <v>23037</v>
      </c>
      <c r="E43" s="203">
        <v>10344</v>
      </c>
      <c r="F43" s="203">
        <v>10240</v>
      </c>
      <c r="G43" s="203">
        <v>7728</v>
      </c>
      <c r="H43" s="203">
        <v>6333</v>
      </c>
      <c r="I43" s="203">
        <v>8307</v>
      </c>
      <c r="J43" s="204"/>
      <c r="K43" s="204"/>
      <c r="L43" s="205">
        <v>3990</v>
      </c>
      <c r="M43" s="203">
        <v>1757</v>
      </c>
      <c r="N43" s="203">
        <v>2785</v>
      </c>
      <c r="O43" s="203">
        <v>3030</v>
      </c>
      <c r="P43" s="203">
        <v>1876</v>
      </c>
      <c r="Q43" s="203">
        <v>1148</v>
      </c>
      <c r="R43" s="203">
        <v>3183</v>
      </c>
      <c r="S43" s="218" t="s">
        <v>18</v>
      </c>
      <c r="T43" s="211"/>
    </row>
    <row r="44" spans="1:20" ht="15" customHeight="1">
      <c r="A44" s="212"/>
      <c r="B44" s="219" t="s">
        <v>19</v>
      </c>
      <c r="C44" s="214">
        <f t="shared" si="0"/>
        <v>82215</v>
      </c>
      <c r="D44" s="215">
        <v>23976</v>
      </c>
      <c r="E44" s="215">
        <v>10343</v>
      </c>
      <c r="F44" s="215">
        <v>10239</v>
      </c>
      <c r="G44" s="215">
        <v>7062</v>
      </c>
      <c r="H44" s="215">
        <v>5434</v>
      </c>
      <c r="I44" s="215">
        <v>7894</v>
      </c>
      <c r="J44" s="204"/>
      <c r="K44" s="204"/>
      <c r="L44" s="216">
        <v>3929</v>
      </c>
      <c r="M44" s="215">
        <v>1710</v>
      </c>
      <c r="N44" s="215">
        <v>2486</v>
      </c>
      <c r="O44" s="215">
        <v>2869</v>
      </c>
      <c r="P44" s="215">
        <v>1852</v>
      </c>
      <c r="Q44" s="215">
        <v>1129</v>
      </c>
      <c r="R44" s="215">
        <v>3292</v>
      </c>
      <c r="S44" s="219" t="s">
        <v>19</v>
      </c>
      <c r="T44" s="217"/>
    </row>
    <row r="45" spans="1:20" ht="15" customHeight="1">
      <c r="A45" s="210"/>
      <c r="B45" s="201" t="s">
        <v>236</v>
      </c>
      <c r="C45" s="202">
        <f t="shared" si="0"/>
        <v>25014</v>
      </c>
      <c r="D45" s="203">
        <v>7348</v>
      </c>
      <c r="E45" s="203">
        <v>3355</v>
      </c>
      <c r="F45" s="203">
        <v>2855</v>
      </c>
      <c r="G45" s="203">
        <v>1906</v>
      </c>
      <c r="H45" s="203">
        <v>1356</v>
      </c>
      <c r="I45" s="203">
        <v>2478</v>
      </c>
      <c r="J45" s="204"/>
      <c r="K45" s="204"/>
      <c r="L45" s="205">
        <v>1163</v>
      </c>
      <c r="M45" s="203">
        <v>469</v>
      </c>
      <c r="N45" s="203">
        <v>1213</v>
      </c>
      <c r="O45" s="203">
        <v>785</v>
      </c>
      <c r="P45" s="203">
        <v>567</v>
      </c>
      <c r="Q45" s="203">
        <v>334</v>
      </c>
      <c r="R45" s="203">
        <v>1185</v>
      </c>
      <c r="S45" s="201" t="s">
        <v>236</v>
      </c>
      <c r="T45" s="211"/>
    </row>
    <row r="46" spans="1:20" ht="15" customHeight="1">
      <c r="A46" s="200" t="s">
        <v>250</v>
      </c>
      <c r="B46" s="201" t="s">
        <v>239</v>
      </c>
      <c r="C46" s="202">
        <f t="shared" si="0"/>
        <v>168141</v>
      </c>
      <c r="D46" s="207">
        <f t="shared" ref="D46:I46" si="21">D47+D48</f>
        <v>47332</v>
      </c>
      <c r="E46" s="207">
        <f t="shared" si="21"/>
        <v>20989</v>
      </c>
      <c r="F46" s="207">
        <f t="shared" si="21"/>
        <v>21241</v>
      </c>
      <c r="G46" s="207">
        <f t="shared" si="21"/>
        <v>14835</v>
      </c>
      <c r="H46" s="207">
        <f t="shared" si="21"/>
        <v>11932</v>
      </c>
      <c r="I46" s="207">
        <f t="shared" si="21"/>
        <v>15505</v>
      </c>
      <c r="J46" s="208"/>
      <c r="K46" s="204"/>
      <c r="L46" s="209">
        <f t="shared" ref="L46:R46" si="22">L47+L48</f>
        <v>8003</v>
      </c>
      <c r="M46" s="207">
        <f t="shared" si="22"/>
        <v>3585</v>
      </c>
      <c r="N46" s="207">
        <f t="shared" si="22"/>
        <v>6155</v>
      </c>
      <c r="O46" s="207">
        <f t="shared" si="22"/>
        <v>5898</v>
      </c>
      <c r="P46" s="207">
        <f t="shared" si="22"/>
        <v>3853</v>
      </c>
      <c r="Q46" s="207">
        <f t="shared" si="22"/>
        <v>2393</v>
      </c>
      <c r="R46" s="207">
        <f t="shared" si="22"/>
        <v>6420</v>
      </c>
      <c r="S46" s="201" t="s">
        <v>239</v>
      </c>
      <c r="T46" s="206" t="s">
        <v>250</v>
      </c>
    </row>
    <row r="47" spans="1:20" ht="15" customHeight="1">
      <c r="A47" s="210"/>
      <c r="B47" s="201" t="s">
        <v>18</v>
      </c>
      <c r="C47" s="202">
        <f t="shared" si="0"/>
        <v>86049</v>
      </c>
      <c r="D47" s="203">
        <v>24488</v>
      </c>
      <c r="E47" s="203">
        <v>10518</v>
      </c>
      <c r="F47" s="203">
        <v>10678</v>
      </c>
      <c r="G47" s="203">
        <v>7759</v>
      </c>
      <c r="H47" s="203">
        <v>6411</v>
      </c>
      <c r="I47" s="203">
        <v>7706</v>
      </c>
      <c r="J47" s="204"/>
      <c r="K47" s="204"/>
      <c r="L47" s="205">
        <v>4039</v>
      </c>
      <c r="M47" s="203">
        <v>1825</v>
      </c>
      <c r="N47" s="203">
        <v>3324</v>
      </c>
      <c r="O47" s="203">
        <v>2955</v>
      </c>
      <c r="P47" s="203">
        <v>1946</v>
      </c>
      <c r="Q47" s="203">
        <v>1219</v>
      </c>
      <c r="R47" s="203">
        <v>3181</v>
      </c>
      <c r="S47" s="201" t="s">
        <v>18</v>
      </c>
      <c r="T47" s="211"/>
    </row>
    <row r="48" spans="1:20" ht="15" customHeight="1">
      <c r="A48" s="212"/>
      <c r="B48" s="213" t="s">
        <v>19</v>
      </c>
      <c r="C48" s="214">
        <f t="shared" si="0"/>
        <v>82092</v>
      </c>
      <c r="D48" s="215">
        <v>22844</v>
      </c>
      <c r="E48" s="215">
        <v>10471</v>
      </c>
      <c r="F48" s="215">
        <v>10563</v>
      </c>
      <c r="G48" s="215">
        <v>7076</v>
      </c>
      <c r="H48" s="215">
        <v>5521</v>
      </c>
      <c r="I48" s="215">
        <v>7799</v>
      </c>
      <c r="J48" s="204"/>
      <c r="K48" s="204"/>
      <c r="L48" s="216">
        <v>3964</v>
      </c>
      <c r="M48" s="215">
        <v>1760</v>
      </c>
      <c r="N48" s="215">
        <v>2831</v>
      </c>
      <c r="O48" s="215">
        <v>2943</v>
      </c>
      <c r="P48" s="215">
        <v>1907</v>
      </c>
      <c r="Q48" s="215">
        <v>1174</v>
      </c>
      <c r="R48" s="215">
        <v>3239</v>
      </c>
      <c r="S48" s="213" t="s">
        <v>19</v>
      </c>
      <c r="T48" s="217"/>
    </row>
    <row r="49" spans="1:20" ht="15" customHeight="1">
      <c r="A49" s="210"/>
      <c r="B49" s="201" t="s">
        <v>236</v>
      </c>
      <c r="C49" s="202">
        <f t="shared" si="0"/>
        <v>28303</v>
      </c>
      <c r="D49" s="203">
        <v>8478</v>
      </c>
      <c r="E49" s="203">
        <v>3393</v>
      </c>
      <c r="F49" s="203">
        <v>3199</v>
      </c>
      <c r="G49" s="203">
        <v>1962</v>
      </c>
      <c r="H49" s="203">
        <v>2216</v>
      </c>
      <c r="I49" s="203">
        <v>2561</v>
      </c>
      <c r="J49" s="204"/>
      <c r="K49" s="204"/>
      <c r="L49" s="205">
        <v>1379</v>
      </c>
      <c r="M49" s="203">
        <v>494</v>
      </c>
      <c r="N49" s="203">
        <v>1709</v>
      </c>
      <c r="O49" s="203">
        <v>737</v>
      </c>
      <c r="P49" s="203">
        <v>580</v>
      </c>
      <c r="Q49" s="203">
        <v>409</v>
      </c>
      <c r="R49" s="203">
        <v>1186</v>
      </c>
      <c r="S49" s="201" t="s">
        <v>236</v>
      </c>
      <c r="T49" s="211"/>
    </row>
    <row r="50" spans="1:20" ht="15" customHeight="1">
      <c r="A50" s="200" t="s">
        <v>251</v>
      </c>
      <c r="B50" s="201" t="s">
        <v>239</v>
      </c>
      <c r="C50" s="202">
        <f t="shared" si="0"/>
        <v>183508</v>
      </c>
      <c r="D50" s="207">
        <f t="shared" ref="D50:I50" si="23">D51+D52</f>
        <v>49949</v>
      </c>
      <c r="E50" s="207">
        <f t="shared" si="23"/>
        <v>20293</v>
      </c>
      <c r="F50" s="207">
        <f t="shared" si="23"/>
        <v>22154</v>
      </c>
      <c r="G50" s="207">
        <f t="shared" si="23"/>
        <v>15663</v>
      </c>
      <c r="H50" s="207">
        <f t="shared" si="23"/>
        <v>17376</v>
      </c>
      <c r="I50" s="207">
        <f t="shared" si="23"/>
        <v>15400</v>
      </c>
      <c r="J50" s="208"/>
      <c r="K50" s="204"/>
      <c r="L50" s="209">
        <f t="shared" ref="L50:R50" si="24">L51+L52</f>
        <v>8700</v>
      </c>
      <c r="M50" s="207">
        <f t="shared" si="24"/>
        <v>3878</v>
      </c>
      <c r="N50" s="207">
        <f t="shared" si="24"/>
        <v>10202</v>
      </c>
      <c r="O50" s="207">
        <f t="shared" si="24"/>
        <v>6159</v>
      </c>
      <c r="P50" s="207">
        <f t="shared" si="24"/>
        <v>3757</v>
      </c>
      <c r="Q50" s="207">
        <f t="shared" si="24"/>
        <v>3201</v>
      </c>
      <c r="R50" s="207">
        <f t="shared" si="24"/>
        <v>6776</v>
      </c>
      <c r="S50" s="201" t="s">
        <v>239</v>
      </c>
      <c r="T50" s="206" t="s">
        <v>251</v>
      </c>
    </row>
    <row r="51" spans="1:20" ht="15" customHeight="1">
      <c r="A51" s="210"/>
      <c r="B51" s="201" t="s">
        <v>18</v>
      </c>
      <c r="C51" s="202">
        <f t="shared" si="0"/>
        <v>95164</v>
      </c>
      <c r="D51" s="203">
        <v>25691</v>
      </c>
      <c r="E51" s="203">
        <v>10203</v>
      </c>
      <c r="F51" s="203">
        <v>11340</v>
      </c>
      <c r="G51" s="203">
        <v>8144</v>
      </c>
      <c r="H51" s="203">
        <v>9800</v>
      </c>
      <c r="I51" s="203">
        <v>7740</v>
      </c>
      <c r="J51" s="204"/>
      <c r="K51" s="204"/>
      <c r="L51" s="205">
        <v>4435</v>
      </c>
      <c r="M51" s="203">
        <v>1995</v>
      </c>
      <c r="N51" s="203">
        <v>5680</v>
      </c>
      <c r="O51" s="203">
        <v>3067</v>
      </c>
      <c r="P51" s="203">
        <v>1897</v>
      </c>
      <c r="Q51" s="203">
        <v>1794</v>
      </c>
      <c r="R51" s="203">
        <v>3378</v>
      </c>
      <c r="S51" s="201" t="s">
        <v>18</v>
      </c>
      <c r="T51" s="211"/>
    </row>
    <row r="52" spans="1:20" ht="15" customHeight="1" thickBot="1">
      <c r="A52" s="220"/>
      <c r="B52" s="221" t="s">
        <v>19</v>
      </c>
      <c r="C52" s="222">
        <f t="shared" si="0"/>
        <v>88344</v>
      </c>
      <c r="D52" s="223">
        <v>24258</v>
      </c>
      <c r="E52" s="223">
        <v>10090</v>
      </c>
      <c r="F52" s="223">
        <v>10814</v>
      </c>
      <c r="G52" s="223">
        <v>7519</v>
      </c>
      <c r="H52" s="223">
        <v>7576</v>
      </c>
      <c r="I52" s="223">
        <v>7660</v>
      </c>
      <c r="J52" s="204"/>
      <c r="K52" s="204"/>
      <c r="L52" s="224">
        <v>4265</v>
      </c>
      <c r="M52" s="223">
        <v>1883</v>
      </c>
      <c r="N52" s="223">
        <v>4522</v>
      </c>
      <c r="O52" s="223">
        <v>3092</v>
      </c>
      <c r="P52" s="223">
        <v>1860</v>
      </c>
      <c r="Q52" s="223">
        <v>1407</v>
      </c>
      <c r="R52" s="223">
        <v>3398</v>
      </c>
      <c r="S52" s="221" t="s">
        <v>19</v>
      </c>
      <c r="T52" s="225"/>
    </row>
    <row r="53" spans="1:20" ht="15" customHeight="1">
      <c r="A53" s="226" t="s">
        <v>219</v>
      </c>
      <c r="B53" s="227"/>
      <c r="C53" s="228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192"/>
      <c r="T53" s="230"/>
    </row>
    <row r="54" spans="1:20" ht="15" customHeight="1" thickBot="1">
      <c r="A54" s="230"/>
      <c r="B54" s="226"/>
      <c r="C54" s="228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192"/>
      <c r="T54" s="230"/>
    </row>
    <row r="55" spans="1:20" ht="15" customHeight="1">
      <c r="A55" s="188"/>
      <c r="B55" s="189" t="s">
        <v>220</v>
      </c>
      <c r="C55" s="290" t="s">
        <v>222</v>
      </c>
      <c r="D55" s="288" t="s">
        <v>17</v>
      </c>
      <c r="E55" s="190" t="s">
        <v>223</v>
      </c>
      <c r="F55" s="288" t="s">
        <v>206</v>
      </c>
      <c r="G55" s="288" t="s">
        <v>225</v>
      </c>
      <c r="H55" s="288" t="s">
        <v>208</v>
      </c>
      <c r="I55" s="288" t="s">
        <v>209</v>
      </c>
      <c r="J55" s="191"/>
      <c r="K55" s="192"/>
      <c r="L55" s="288" t="s">
        <v>226</v>
      </c>
      <c r="M55" s="288" t="s">
        <v>227</v>
      </c>
      <c r="N55" s="288" t="s">
        <v>212</v>
      </c>
      <c r="O55" s="288" t="s">
        <v>213</v>
      </c>
      <c r="P55" s="288" t="s">
        <v>214</v>
      </c>
      <c r="Q55" s="288" t="s">
        <v>215</v>
      </c>
      <c r="R55" s="190" t="s">
        <v>228</v>
      </c>
      <c r="S55" s="189" t="s">
        <v>229</v>
      </c>
      <c r="T55" s="193"/>
    </row>
    <row r="56" spans="1:20" ht="15" customHeight="1">
      <c r="A56" s="194" t="s">
        <v>231</v>
      </c>
      <c r="B56" s="195" t="s">
        <v>232</v>
      </c>
      <c r="C56" s="291"/>
      <c r="D56" s="289"/>
      <c r="E56" s="196" t="s">
        <v>233</v>
      </c>
      <c r="F56" s="289"/>
      <c r="G56" s="289"/>
      <c r="H56" s="289"/>
      <c r="I56" s="289"/>
      <c r="J56" s="191"/>
      <c r="K56" s="197"/>
      <c r="L56" s="289"/>
      <c r="M56" s="289"/>
      <c r="N56" s="289"/>
      <c r="O56" s="289"/>
      <c r="P56" s="289"/>
      <c r="Q56" s="289"/>
      <c r="R56" s="196" t="s">
        <v>217</v>
      </c>
      <c r="S56" s="198" t="s">
        <v>232</v>
      </c>
      <c r="T56" s="199" t="s">
        <v>231</v>
      </c>
    </row>
    <row r="57" spans="1:20" ht="15" customHeight="1">
      <c r="A57" s="200" t="s">
        <v>244</v>
      </c>
      <c r="B57" s="201" t="s">
        <v>236</v>
      </c>
      <c r="C57" s="202">
        <f t="shared" ref="C57:C104" si="25">SUM(D57:R57)</f>
        <v>29288</v>
      </c>
      <c r="D57" s="203">
        <v>8601</v>
      </c>
      <c r="E57" s="203">
        <v>3408</v>
      </c>
      <c r="F57" s="203">
        <v>3439</v>
      </c>
      <c r="G57" s="203">
        <v>2008</v>
      </c>
      <c r="H57" s="203">
        <v>2372</v>
      </c>
      <c r="I57" s="203">
        <v>2462</v>
      </c>
      <c r="J57" s="204"/>
      <c r="K57" s="204"/>
      <c r="L57" s="205">
        <v>1454</v>
      </c>
      <c r="M57" s="203">
        <v>498</v>
      </c>
      <c r="N57" s="203">
        <v>2022</v>
      </c>
      <c r="O57" s="203">
        <v>736</v>
      </c>
      <c r="P57" s="203">
        <v>617</v>
      </c>
      <c r="Q57" s="203">
        <v>449</v>
      </c>
      <c r="R57" s="203">
        <v>1222</v>
      </c>
      <c r="S57" s="201" t="s">
        <v>236</v>
      </c>
      <c r="T57" s="206" t="s">
        <v>244</v>
      </c>
    </row>
    <row r="58" spans="1:20" ht="15" customHeight="1">
      <c r="A58" s="200" t="s">
        <v>252</v>
      </c>
      <c r="B58" s="201" t="s">
        <v>239</v>
      </c>
      <c r="C58" s="202">
        <f t="shared" si="25"/>
        <v>186386</v>
      </c>
      <c r="D58" s="207">
        <f t="shared" ref="D58:I58" si="26">D59+D60</f>
        <v>51596</v>
      </c>
      <c r="E58" s="207">
        <f t="shared" si="26"/>
        <v>20605</v>
      </c>
      <c r="F58" s="207">
        <f t="shared" si="26"/>
        <v>24624</v>
      </c>
      <c r="G58" s="207">
        <f t="shared" si="26"/>
        <v>15865</v>
      </c>
      <c r="H58" s="207">
        <f t="shared" si="26"/>
        <v>13855</v>
      </c>
      <c r="I58" s="207">
        <f t="shared" si="26"/>
        <v>15118</v>
      </c>
      <c r="J58" s="208"/>
      <c r="K58" s="204"/>
      <c r="L58" s="209">
        <f t="shared" ref="L58:R58" si="27">L59+L60</f>
        <v>8824</v>
      </c>
      <c r="M58" s="207">
        <f t="shared" si="27"/>
        <v>3942</v>
      </c>
      <c r="N58" s="207">
        <f t="shared" si="27"/>
        <v>11680</v>
      </c>
      <c r="O58" s="207">
        <f t="shared" si="27"/>
        <v>6216</v>
      </c>
      <c r="P58" s="207">
        <f t="shared" si="27"/>
        <v>3991</v>
      </c>
      <c r="Q58" s="207">
        <f t="shared" si="27"/>
        <v>3153</v>
      </c>
      <c r="R58" s="207">
        <f t="shared" si="27"/>
        <v>6917</v>
      </c>
      <c r="S58" s="201" t="s">
        <v>239</v>
      </c>
      <c r="T58" s="206" t="s">
        <v>252</v>
      </c>
    </row>
    <row r="59" spans="1:20" ht="15" customHeight="1">
      <c r="A59" s="210"/>
      <c r="B59" s="201" t="s">
        <v>18</v>
      </c>
      <c r="C59" s="202">
        <f t="shared" si="25"/>
        <v>95990</v>
      </c>
      <c r="D59" s="203">
        <v>26316</v>
      </c>
      <c r="E59" s="203">
        <v>10352</v>
      </c>
      <c r="F59" s="203">
        <v>12552</v>
      </c>
      <c r="G59" s="203">
        <v>8257</v>
      </c>
      <c r="H59" s="203">
        <v>7783</v>
      </c>
      <c r="I59" s="203">
        <v>7506</v>
      </c>
      <c r="J59" s="204"/>
      <c r="K59" s="204"/>
      <c r="L59" s="205">
        <v>4479</v>
      </c>
      <c r="M59" s="203">
        <v>2007</v>
      </c>
      <c r="N59" s="203">
        <v>6328</v>
      </c>
      <c r="O59" s="203">
        <v>3109</v>
      </c>
      <c r="P59" s="203">
        <v>2062</v>
      </c>
      <c r="Q59" s="203">
        <v>1766</v>
      </c>
      <c r="R59" s="203">
        <v>3473</v>
      </c>
      <c r="S59" s="201" t="s">
        <v>18</v>
      </c>
      <c r="T59" s="211"/>
    </row>
    <row r="60" spans="1:20" ht="15" customHeight="1">
      <c r="A60" s="212"/>
      <c r="B60" s="213" t="s">
        <v>19</v>
      </c>
      <c r="C60" s="214">
        <f t="shared" si="25"/>
        <v>90396</v>
      </c>
      <c r="D60" s="215">
        <v>25280</v>
      </c>
      <c r="E60" s="215">
        <v>10253</v>
      </c>
      <c r="F60" s="215">
        <v>12072</v>
      </c>
      <c r="G60" s="215">
        <v>7608</v>
      </c>
      <c r="H60" s="215">
        <v>6072</v>
      </c>
      <c r="I60" s="215">
        <v>7612</v>
      </c>
      <c r="J60" s="204"/>
      <c r="K60" s="204"/>
      <c r="L60" s="216">
        <v>4345</v>
      </c>
      <c r="M60" s="215">
        <v>1935</v>
      </c>
      <c r="N60" s="215">
        <v>5352</v>
      </c>
      <c r="O60" s="215">
        <v>3107</v>
      </c>
      <c r="P60" s="215">
        <v>1929</v>
      </c>
      <c r="Q60" s="215">
        <v>1387</v>
      </c>
      <c r="R60" s="215">
        <v>3444</v>
      </c>
      <c r="S60" s="213" t="s">
        <v>19</v>
      </c>
      <c r="T60" s="217"/>
    </row>
    <row r="61" spans="1:20" ht="15" customHeight="1">
      <c r="A61" s="210"/>
      <c r="B61" s="201" t="s">
        <v>236</v>
      </c>
      <c r="C61" s="202">
        <f t="shared" si="25"/>
        <v>33708</v>
      </c>
      <c r="D61" s="203">
        <v>8901</v>
      </c>
      <c r="E61" s="203">
        <v>3501</v>
      </c>
      <c r="F61" s="203">
        <v>4869</v>
      </c>
      <c r="G61" s="203">
        <v>2093</v>
      </c>
      <c r="H61" s="203">
        <v>2784</v>
      </c>
      <c r="I61" s="203">
        <v>2433</v>
      </c>
      <c r="J61" s="204"/>
      <c r="K61" s="204"/>
      <c r="L61" s="205">
        <v>1443</v>
      </c>
      <c r="M61" s="203">
        <v>739</v>
      </c>
      <c r="N61" s="203">
        <v>3995</v>
      </c>
      <c r="O61" s="203">
        <v>734</v>
      </c>
      <c r="P61" s="203">
        <v>626</v>
      </c>
      <c r="Q61" s="203">
        <v>438</v>
      </c>
      <c r="R61" s="203">
        <v>1152</v>
      </c>
      <c r="S61" s="201" t="s">
        <v>236</v>
      </c>
      <c r="T61" s="211"/>
    </row>
    <row r="62" spans="1:20" ht="15" customHeight="1">
      <c r="A62" s="200" t="s">
        <v>253</v>
      </c>
      <c r="B62" s="201" t="s">
        <v>239</v>
      </c>
      <c r="C62" s="202">
        <f t="shared" si="25"/>
        <v>197717</v>
      </c>
      <c r="D62" s="207">
        <f t="shared" ref="D62:I62" si="28">D63+D64</f>
        <v>53094</v>
      </c>
      <c r="E62" s="207">
        <f t="shared" si="28"/>
        <v>20945</v>
      </c>
      <c r="F62" s="207">
        <f t="shared" si="28"/>
        <v>25920</v>
      </c>
      <c r="G62" s="207">
        <f t="shared" si="28"/>
        <v>17193</v>
      </c>
      <c r="H62" s="207">
        <f t="shared" si="28"/>
        <v>15522</v>
      </c>
      <c r="I62" s="207">
        <f t="shared" si="28"/>
        <v>14340</v>
      </c>
      <c r="J62" s="208"/>
      <c r="K62" s="204"/>
      <c r="L62" s="209">
        <f t="shared" ref="L62:R62" si="29">L63+L64</f>
        <v>9094</v>
      </c>
      <c r="M62" s="207">
        <f t="shared" si="29"/>
        <v>3951</v>
      </c>
      <c r="N62" s="207">
        <f t="shared" si="29"/>
        <v>18267</v>
      </c>
      <c r="O62" s="207">
        <f t="shared" si="29"/>
        <v>6136</v>
      </c>
      <c r="P62" s="207">
        <f t="shared" si="29"/>
        <v>4075</v>
      </c>
      <c r="Q62" s="207">
        <f t="shared" si="29"/>
        <v>3108</v>
      </c>
      <c r="R62" s="207">
        <f t="shared" si="29"/>
        <v>6072</v>
      </c>
      <c r="S62" s="201" t="s">
        <v>239</v>
      </c>
      <c r="T62" s="206" t="s">
        <v>253</v>
      </c>
    </row>
    <row r="63" spans="1:20" ht="15" customHeight="1">
      <c r="A63" s="210"/>
      <c r="B63" s="201" t="s">
        <v>18</v>
      </c>
      <c r="C63" s="202">
        <f t="shared" si="25"/>
        <v>101816</v>
      </c>
      <c r="D63" s="203">
        <v>27129</v>
      </c>
      <c r="E63" s="203">
        <v>10489</v>
      </c>
      <c r="F63" s="203">
        <v>13212</v>
      </c>
      <c r="G63" s="203">
        <v>9078</v>
      </c>
      <c r="H63" s="203">
        <v>8557</v>
      </c>
      <c r="I63" s="203">
        <v>7195</v>
      </c>
      <c r="J63" s="204"/>
      <c r="K63" s="204"/>
      <c r="L63" s="205">
        <v>4610</v>
      </c>
      <c r="M63" s="203">
        <v>2011</v>
      </c>
      <c r="N63" s="203">
        <v>9828</v>
      </c>
      <c r="O63" s="203">
        <v>3020</v>
      </c>
      <c r="P63" s="203">
        <v>2065</v>
      </c>
      <c r="Q63" s="203">
        <v>1583</v>
      </c>
      <c r="R63" s="203">
        <v>3039</v>
      </c>
      <c r="S63" s="201" t="s">
        <v>18</v>
      </c>
      <c r="T63" s="211"/>
    </row>
    <row r="64" spans="1:20" ht="15" customHeight="1">
      <c r="A64" s="212"/>
      <c r="B64" s="213" t="s">
        <v>19</v>
      </c>
      <c r="C64" s="214">
        <f t="shared" si="25"/>
        <v>95901</v>
      </c>
      <c r="D64" s="215">
        <v>25965</v>
      </c>
      <c r="E64" s="215">
        <v>10456</v>
      </c>
      <c r="F64" s="215">
        <v>12708</v>
      </c>
      <c r="G64" s="215">
        <v>8115</v>
      </c>
      <c r="H64" s="215">
        <v>6965</v>
      </c>
      <c r="I64" s="215">
        <v>7145</v>
      </c>
      <c r="J64" s="204"/>
      <c r="K64" s="204"/>
      <c r="L64" s="216">
        <v>4484</v>
      </c>
      <c r="M64" s="215">
        <v>1940</v>
      </c>
      <c r="N64" s="215">
        <v>8439</v>
      </c>
      <c r="O64" s="215">
        <v>3116</v>
      </c>
      <c r="P64" s="215">
        <v>2010</v>
      </c>
      <c r="Q64" s="215">
        <v>1525</v>
      </c>
      <c r="R64" s="215">
        <v>3033</v>
      </c>
      <c r="S64" s="213" t="s">
        <v>19</v>
      </c>
      <c r="T64" s="217"/>
    </row>
    <row r="65" spans="1:20" ht="15" customHeight="1">
      <c r="A65" s="210"/>
      <c r="B65" s="201" t="s">
        <v>236</v>
      </c>
      <c r="C65" s="202">
        <f t="shared" si="25"/>
        <v>33552</v>
      </c>
      <c r="D65" s="203">
        <v>9034</v>
      </c>
      <c r="E65" s="203">
        <v>3509</v>
      </c>
      <c r="F65" s="203">
        <v>4351</v>
      </c>
      <c r="G65" s="203">
        <v>2221</v>
      </c>
      <c r="H65" s="203">
        <v>2759</v>
      </c>
      <c r="I65" s="203">
        <v>2418</v>
      </c>
      <c r="J65" s="204"/>
      <c r="K65" s="204"/>
      <c r="L65" s="205">
        <v>1428</v>
      </c>
      <c r="M65" s="203">
        <v>715</v>
      </c>
      <c r="N65" s="203">
        <v>3935</v>
      </c>
      <c r="O65" s="203">
        <v>799</v>
      </c>
      <c r="P65" s="203">
        <v>642</v>
      </c>
      <c r="Q65" s="203">
        <v>571</v>
      </c>
      <c r="R65" s="203">
        <v>1170</v>
      </c>
      <c r="S65" s="201" t="s">
        <v>236</v>
      </c>
      <c r="T65" s="211"/>
    </row>
    <row r="66" spans="1:20" ht="15" customHeight="1">
      <c r="A66" s="200" t="s">
        <v>254</v>
      </c>
      <c r="B66" s="201" t="s">
        <v>239</v>
      </c>
      <c r="C66" s="202">
        <f t="shared" si="25"/>
        <v>199148</v>
      </c>
      <c r="D66" s="207">
        <f t="shared" ref="D66:I66" si="30">D67+D68</f>
        <v>53448</v>
      </c>
      <c r="E66" s="207">
        <f t="shared" si="30"/>
        <v>21360</v>
      </c>
      <c r="F66" s="207">
        <f t="shared" si="30"/>
        <v>24818</v>
      </c>
      <c r="G66" s="207">
        <f t="shared" si="30"/>
        <v>18347</v>
      </c>
      <c r="H66" s="207">
        <f t="shared" si="30"/>
        <v>16095</v>
      </c>
      <c r="I66" s="207">
        <f t="shared" si="30"/>
        <v>13929</v>
      </c>
      <c r="J66" s="208"/>
      <c r="K66" s="204"/>
      <c r="L66" s="209">
        <f t="shared" ref="L66:R66" si="31">L67+L68</f>
        <v>8934</v>
      </c>
      <c r="M66" s="207">
        <f t="shared" si="31"/>
        <v>4207</v>
      </c>
      <c r="N66" s="207">
        <f t="shared" si="31"/>
        <v>18005</v>
      </c>
      <c r="O66" s="207">
        <f t="shared" si="31"/>
        <v>6380</v>
      </c>
      <c r="P66" s="207">
        <f t="shared" si="31"/>
        <v>4200</v>
      </c>
      <c r="Q66" s="207">
        <f t="shared" si="31"/>
        <v>3386</v>
      </c>
      <c r="R66" s="207">
        <f t="shared" si="31"/>
        <v>6039</v>
      </c>
      <c r="S66" s="201" t="s">
        <v>239</v>
      </c>
      <c r="T66" s="206" t="s">
        <v>254</v>
      </c>
    </row>
    <row r="67" spans="1:20" ht="15" customHeight="1">
      <c r="A67" s="210"/>
      <c r="B67" s="201" t="s">
        <v>18</v>
      </c>
      <c r="C67" s="202">
        <f t="shared" si="25"/>
        <v>102523</v>
      </c>
      <c r="D67" s="203">
        <v>27619</v>
      </c>
      <c r="E67" s="203">
        <v>10713</v>
      </c>
      <c r="F67" s="203">
        <v>12676</v>
      </c>
      <c r="G67" s="203">
        <v>9619</v>
      </c>
      <c r="H67" s="203">
        <v>8704</v>
      </c>
      <c r="I67" s="203">
        <v>6951</v>
      </c>
      <c r="J67" s="204"/>
      <c r="K67" s="204"/>
      <c r="L67" s="205">
        <v>4501</v>
      </c>
      <c r="M67" s="203">
        <v>2060</v>
      </c>
      <c r="N67" s="203">
        <v>9665</v>
      </c>
      <c r="O67" s="203">
        <v>3124</v>
      </c>
      <c r="P67" s="203">
        <v>2133</v>
      </c>
      <c r="Q67" s="203">
        <v>1741</v>
      </c>
      <c r="R67" s="203">
        <v>3017</v>
      </c>
      <c r="S67" s="201" t="s">
        <v>18</v>
      </c>
      <c r="T67" s="211"/>
    </row>
    <row r="68" spans="1:20" ht="15" customHeight="1">
      <c r="A68" s="212"/>
      <c r="B68" s="213" t="s">
        <v>19</v>
      </c>
      <c r="C68" s="214">
        <f t="shared" si="25"/>
        <v>96625</v>
      </c>
      <c r="D68" s="215">
        <v>25829</v>
      </c>
      <c r="E68" s="215">
        <v>10647</v>
      </c>
      <c r="F68" s="215">
        <v>12142</v>
      </c>
      <c r="G68" s="215">
        <v>8728</v>
      </c>
      <c r="H68" s="215">
        <v>7391</v>
      </c>
      <c r="I68" s="215">
        <v>6978</v>
      </c>
      <c r="J68" s="204"/>
      <c r="K68" s="204"/>
      <c r="L68" s="216">
        <v>4433</v>
      </c>
      <c r="M68" s="215">
        <v>2147</v>
      </c>
      <c r="N68" s="215">
        <v>8340</v>
      </c>
      <c r="O68" s="215">
        <v>3256</v>
      </c>
      <c r="P68" s="215">
        <v>2067</v>
      </c>
      <c r="Q68" s="215">
        <v>1645</v>
      </c>
      <c r="R68" s="215">
        <v>3022</v>
      </c>
      <c r="S68" s="213" t="s">
        <v>19</v>
      </c>
      <c r="T68" s="217"/>
    </row>
    <row r="69" spans="1:20" ht="15" customHeight="1">
      <c r="A69" s="210"/>
      <c r="B69" s="201" t="s">
        <v>236</v>
      </c>
      <c r="C69" s="202">
        <f t="shared" si="25"/>
        <v>33001</v>
      </c>
      <c r="D69" s="203">
        <v>9032</v>
      </c>
      <c r="E69" s="203">
        <v>3514</v>
      </c>
      <c r="F69" s="203">
        <v>4373</v>
      </c>
      <c r="G69" s="203">
        <v>2234</v>
      </c>
      <c r="H69" s="203">
        <v>2755</v>
      </c>
      <c r="I69" s="203">
        <v>2058</v>
      </c>
      <c r="J69" s="204"/>
      <c r="K69" s="204"/>
      <c r="L69" s="205">
        <v>1421</v>
      </c>
      <c r="M69" s="203">
        <v>704</v>
      </c>
      <c r="N69" s="203">
        <v>3815</v>
      </c>
      <c r="O69" s="203">
        <v>793</v>
      </c>
      <c r="P69" s="203">
        <v>582</v>
      </c>
      <c r="Q69" s="203">
        <v>520</v>
      </c>
      <c r="R69" s="203">
        <v>1200</v>
      </c>
      <c r="S69" s="201" t="s">
        <v>236</v>
      </c>
      <c r="T69" s="211"/>
    </row>
    <row r="70" spans="1:20" ht="15" customHeight="1">
      <c r="A70" s="200" t="s">
        <v>255</v>
      </c>
      <c r="B70" s="201" t="s">
        <v>239</v>
      </c>
      <c r="C70" s="202">
        <f t="shared" si="25"/>
        <v>199394</v>
      </c>
      <c r="D70" s="207">
        <f t="shared" ref="D70:I70" si="32">D71+D72</f>
        <v>53537</v>
      </c>
      <c r="E70" s="207">
        <f t="shared" si="32"/>
        <v>21808</v>
      </c>
      <c r="F70" s="207">
        <f t="shared" si="32"/>
        <v>24024</v>
      </c>
      <c r="G70" s="207">
        <f t="shared" si="32"/>
        <v>18189</v>
      </c>
      <c r="H70" s="207">
        <f t="shared" si="32"/>
        <v>16404</v>
      </c>
      <c r="I70" s="207">
        <f t="shared" si="32"/>
        <v>13830</v>
      </c>
      <c r="J70" s="208"/>
      <c r="K70" s="204"/>
      <c r="L70" s="209">
        <f t="shared" ref="L70:R70" si="33">L71+L72</f>
        <v>8931</v>
      </c>
      <c r="M70" s="207">
        <f t="shared" si="33"/>
        <v>4236</v>
      </c>
      <c r="N70" s="207">
        <f t="shared" si="33"/>
        <v>18053</v>
      </c>
      <c r="O70" s="207">
        <f t="shared" si="33"/>
        <v>6362</v>
      </c>
      <c r="P70" s="207">
        <f t="shared" si="33"/>
        <v>4313</v>
      </c>
      <c r="Q70" s="207">
        <f t="shared" si="33"/>
        <v>3566</v>
      </c>
      <c r="R70" s="207">
        <f t="shared" si="33"/>
        <v>6141</v>
      </c>
      <c r="S70" s="201" t="s">
        <v>239</v>
      </c>
      <c r="T70" s="206" t="s">
        <v>255</v>
      </c>
    </row>
    <row r="71" spans="1:20" ht="15" customHeight="1">
      <c r="A71" s="210"/>
      <c r="B71" s="201" t="s">
        <v>18</v>
      </c>
      <c r="C71" s="202">
        <f t="shared" si="25"/>
        <v>102254</v>
      </c>
      <c r="D71" s="203">
        <v>27173</v>
      </c>
      <c r="E71" s="203">
        <v>10901</v>
      </c>
      <c r="F71" s="203">
        <v>12198</v>
      </c>
      <c r="G71" s="203">
        <v>9583</v>
      </c>
      <c r="H71" s="203">
        <v>8868</v>
      </c>
      <c r="I71" s="203">
        <v>6930</v>
      </c>
      <c r="J71" s="204"/>
      <c r="K71" s="204"/>
      <c r="L71" s="205">
        <v>4502</v>
      </c>
      <c r="M71" s="203">
        <v>2119</v>
      </c>
      <c r="N71" s="203">
        <v>9747</v>
      </c>
      <c r="O71" s="203">
        <v>3172</v>
      </c>
      <c r="P71" s="203">
        <v>2195</v>
      </c>
      <c r="Q71" s="203">
        <v>1808</v>
      </c>
      <c r="R71" s="203">
        <v>3058</v>
      </c>
      <c r="S71" s="201" t="s">
        <v>18</v>
      </c>
      <c r="T71" s="211"/>
    </row>
    <row r="72" spans="1:20" ht="15" customHeight="1">
      <c r="A72" s="212"/>
      <c r="B72" s="213" t="s">
        <v>19</v>
      </c>
      <c r="C72" s="214">
        <f t="shared" si="25"/>
        <v>97140</v>
      </c>
      <c r="D72" s="215">
        <v>26364</v>
      </c>
      <c r="E72" s="215">
        <v>10907</v>
      </c>
      <c r="F72" s="215">
        <v>11826</v>
      </c>
      <c r="G72" s="215">
        <v>8606</v>
      </c>
      <c r="H72" s="215">
        <v>7536</v>
      </c>
      <c r="I72" s="215">
        <v>6900</v>
      </c>
      <c r="J72" s="204"/>
      <c r="K72" s="204"/>
      <c r="L72" s="216">
        <v>4429</v>
      </c>
      <c r="M72" s="215">
        <v>2117</v>
      </c>
      <c r="N72" s="215">
        <v>8306</v>
      </c>
      <c r="O72" s="215">
        <v>3190</v>
      </c>
      <c r="P72" s="215">
        <v>2118</v>
      </c>
      <c r="Q72" s="215">
        <v>1758</v>
      </c>
      <c r="R72" s="215">
        <v>3083</v>
      </c>
      <c r="S72" s="213" t="s">
        <v>19</v>
      </c>
      <c r="T72" s="217"/>
    </row>
    <row r="73" spans="1:20" ht="15" customHeight="1">
      <c r="A73" s="210"/>
      <c r="B73" s="218" t="s">
        <v>236</v>
      </c>
      <c r="C73" s="202">
        <f t="shared" si="25"/>
        <v>33739</v>
      </c>
      <c r="D73" s="203">
        <v>9186</v>
      </c>
      <c r="E73" s="203">
        <v>3503</v>
      </c>
      <c r="F73" s="203">
        <v>4022</v>
      </c>
      <c r="G73" s="203">
        <v>3101</v>
      </c>
      <c r="H73" s="203">
        <v>2885</v>
      </c>
      <c r="I73" s="203">
        <v>2062</v>
      </c>
      <c r="J73" s="204"/>
      <c r="K73" s="204"/>
      <c r="L73" s="205">
        <v>1402</v>
      </c>
      <c r="M73" s="203">
        <v>676</v>
      </c>
      <c r="N73" s="203">
        <v>3694</v>
      </c>
      <c r="O73" s="203">
        <v>879</v>
      </c>
      <c r="P73" s="203">
        <v>615</v>
      </c>
      <c r="Q73" s="203">
        <v>514</v>
      </c>
      <c r="R73" s="203">
        <v>1200</v>
      </c>
      <c r="S73" s="218" t="s">
        <v>236</v>
      </c>
      <c r="T73" s="211"/>
    </row>
    <row r="74" spans="1:20" ht="15" customHeight="1">
      <c r="A74" s="200" t="s">
        <v>256</v>
      </c>
      <c r="B74" s="218" t="s">
        <v>239</v>
      </c>
      <c r="C74" s="202">
        <f t="shared" si="25"/>
        <v>199043</v>
      </c>
      <c r="D74" s="207">
        <f t="shared" ref="D74:I74" si="34">D75+D76</f>
        <v>54782</v>
      </c>
      <c r="E74" s="207">
        <f t="shared" si="34"/>
        <v>22235</v>
      </c>
      <c r="F74" s="207">
        <f t="shared" si="34"/>
        <v>24151</v>
      </c>
      <c r="G74" s="207">
        <f t="shared" si="34"/>
        <v>20313</v>
      </c>
      <c r="H74" s="207">
        <f t="shared" si="34"/>
        <v>17625</v>
      </c>
      <c r="I74" s="207">
        <f t="shared" si="34"/>
        <v>14239</v>
      </c>
      <c r="J74" s="208"/>
      <c r="K74" s="204"/>
      <c r="L74" s="209">
        <f t="shared" ref="L74:R74" si="35">L75+L76</f>
        <v>8704</v>
      </c>
      <c r="M74" s="207">
        <f t="shared" si="35"/>
        <v>3855</v>
      </c>
      <c r="N74" s="207">
        <f t="shared" si="35"/>
        <v>12299</v>
      </c>
      <c r="O74" s="207">
        <f t="shared" si="35"/>
        <v>6810</v>
      </c>
      <c r="P74" s="207">
        <f t="shared" si="35"/>
        <v>4398</v>
      </c>
      <c r="Q74" s="207">
        <f t="shared" si="35"/>
        <v>3522</v>
      </c>
      <c r="R74" s="207">
        <f t="shared" si="35"/>
        <v>6110</v>
      </c>
      <c r="S74" s="218" t="s">
        <v>239</v>
      </c>
      <c r="T74" s="206" t="s">
        <v>256</v>
      </c>
    </row>
    <row r="75" spans="1:20" ht="15" customHeight="1">
      <c r="A75" s="210"/>
      <c r="B75" s="218" t="s">
        <v>18</v>
      </c>
      <c r="C75" s="202">
        <f t="shared" si="25"/>
        <v>101773</v>
      </c>
      <c r="D75" s="203">
        <v>27879</v>
      </c>
      <c r="E75" s="203">
        <v>11057</v>
      </c>
      <c r="F75" s="203">
        <v>12341</v>
      </c>
      <c r="G75" s="203">
        <v>10604</v>
      </c>
      <c r="H75" s="203">
        <v>9494</v>
      </c>
      <c r="I75" s="203">
        <v>6802</v>
      </c>
      <c r="J75" s="204"/>
      <c r="K75" s="204"/>
      <c r="L75" s="205">
        <v>4345</v>
      </c>
      <c r="M75" s="203">
        <v>1958</v>
      </c>
      <c r="N75" s="203">
        <v>6764</v>
      </c>
      <c r="O75" s="203">
        <v>3451</v>
      </c>
      <c r="P75" s="203">
        <v>2237</v>
      </c>
      <c r="Q75" s="203">
        <v>1825</v>
      </c>
      <c r="R75" s="203">
        <v>3016</v>
      </c>
      <c r="S75" s="218" t="s">
        <v>18</v>
      </c>
      <c r="T75" s="211"/>
    </row>
    <row r="76" spans="1:20" ht="15" customHeight="1">
      <c r="A76" s="212"/>
      <c r="B76" s="219" t="s">
        <v>19</v>
      </c>
      <c r="C76" s="214">
        <f t="shared" si="25"/>
        <v>97270</v>
      </c>
      <c r="D76" s="215">
        <v>26903</v>
      </c>
      <c r="E76" s="215">
        <v>11178</v>
      </c>
      <c r="F76" s="215">
        <v>11810</v>
      </c>
      <c r="G76" s="215">
        <v>9709</v>
      </c>
      <c r="H76" s="215">
        <v>8131</v>
      </c>
      <c r="I76" s="215">
        <v>7437</v>
      </c>
      <c r="J76" s="204"/>
      <c r="K76" s="204"/>
      <c r="L76" s="216">
        <v>4359</v>
      </c>
      <c r="M76" s="215">
        <v>1897</v>
      </c>
      <c r="N76" s="215">
        <v>5535</v>
      </c>
      <c r="O76" s="215">
        <v>3359</v>
      </c>
      <c r="P76" s="215">
        <v>2161</v>
      </c>
      <c r="Q76" s="215">
        <v>1697</v>
      </c>
      <c r="R76" s="215">
        <v>3094</v>
      </c>
      <c r="S76" s="219" t="s">
        <v>19</v>
      </c>
      <c r="T76" s="217"/>
    </row>
    <row r="77" spans="1:20" ht="15" customHeight="1">
      <c r="A77" s="200"/>
      <c r="B77" s="201" t="s">
        <v>236</v>
      </c>
      <c r="C77" s="202">
        <f t="shared" si="25"/>
        <v>33932</v>
      </c>
      <c r="D77" s="203">
        <v>9317</v>
      </c>
      <c r="E77" s="203">
        <v>3533</v>
      </c>
      <c r="F77" s="203">
        <v>4066</v>
      </c>
      <c r="G77" s="203">
        <v>3730</v>
      </c>
      <c r="H77" s="203">
        <v>2949</v>
      </c>
      <c r="I77" s="203">
        <v>2041</v>
      </c>
      <c r="J77" s="204"/>
      <c r="K77" s="204"/>
      <c r="L77" s="205">
        <v>1371</v>
      </c>
      <c r="M77" s="203">
        <v>745</v>
      </c>
      <c r="N77" s="203">
        <v>2718</v>
      </c>
      <c r="O77" s="203">
        <v>895</v>
      </c>
      <c r="P77" s="203">
        <v>863</v>
      </c>
      <c r="Q77" s="203">
        <v>514</v>
      </c>
      <c r="R77" s="203">
        <v>1190</v>
      </c>
      <c r="S77" s="201" t="s">
        <v>236</v>
      </c>
      <c r="T77" s="206"/>
    </row>
    <row r="78" spans="1:20" ht="15" customHeight="1">
      <c r="A78" s="200" t="s">
        <v>257</v>
      </c>
      <c r="B78" s="201" t="s">
        <v>239</v>
      </c>
      <c r="C78" s="202">
        <f t="shared" si="25"/>
        <v>202366</v>
      </c>
      <c r="D78" s="207">
        <f t="shared" ref="D78:I78" si="36">D79+D80</f>
        <v>54807</v>
      </c>
      <c r="E78" s="207">
        <f t="shared" si="36"/>
        <v>22917</v>
      </c>
      <c r="F78" s="207">
        <f t="shared" si="36"/>
        <v>25050</v>
      </c>
      <c r="G78" s="207">
        <f t="shared" si="36"/>
        <v>21989</v>
      </c>
      <c r="H78" s="207">
        <f t="shared" si="36"/>
        <v>17693</v>
      </c>
      <c r="I78" s="207">
        <f t="shared" si="36"/>
        <v>15007</v>
      </c>
      <c r="J78" s="208"/>
      <c r="K78" s="204"/>
      <c r="L78" s="209">
        <f t="shared" ref="L78:R78" si="37">L79+L80</f>
        <v>8683</v>
      </c>
      <c r="M78" s="207">
        <f t="shared" si="37"/>
        <v>4000</v>
      </c>
      <c r="N78" s="207">
        <f t="shared" si="37"/>
        <v>11024</v>
      </c>
      <c r="O78" s="207">
        <f t="shared" si="37"/>
        <v>6798</v>
      </c>
      <c r="P78" s="207">
        <f t="shared" si="37"/>
        <v>4750</v>
      </c>
      <c r="Q78" s="207">
        <f t="shared" si="37"/>
        <v>3500</v>
      </c>
      <c r="R78" s="207">
        <f t="shared" si="37"/>
        <v>6148</v>
      </c>
      <c r="S78" s="201" t="s">
        <v>239</v>
      </c>
      <c r="T78" s="206" t="s">
        <v>257</v>
      </c>
    </row>
    <row r="79" spans="1:20" ht="15" customHeight="1">
      <c r="A79" s="210"/>
      <c r="B79" s="201" t="s">
        <v>18</v>
      </c>
      <c r="C79" s="202">
        <f t="shared" si="25"/>
        <v>103793</v>
      </c>
      <c r="D79" s="203">
        <v>27996</v>
      </c>
      <c r="E79" s="203">
        <v>11738</v>
      </c>
      <c r="F79" s="203">
        <v>12859</v>
      </c>
      <c r="G79" s="203">
        <v>11648</v>
      </c>
      <c r="H79" s="203">
        <v>9533</v>
      </c>
      <c r="I79" s="203">
        <v>7403</v>
      </c>
      <c r="J79" s="204"/>
      <c r="K79" s="204"/>
      <c r="L79" s="205">
        <v>4326</v>
      </c>
      <c r="M79" s="203">
        <v>2058</v>
      </c>
      <c r="N79" s="203">
        <v>5563</v>
      </c>
      <c r="O79" s="203">
        <v>3442</v>
      </c>
      <c r="P79" s="203">
        <v>2419</v>
      </c>
      <c r="Q79" s="203">
        <v>1803</v>
      </c>
      <c r="R79" s="203">
        <v>3005</v>
      </c>
      <c r="S79" s="201" t="s">
        <v>18</v>
      </c>
      <c r="T79" s="211"/>
    </row>
    <row r="80" spans="1:20" ht="15" customHeight="1">
      <c r="A80" s="212"/>
      <c r="B80" s="213" t="s">
        <v>19</v>
      </c>
      <c r="C80" s="214">
        <f t="shared" si="25"/>
        <v>98573</v>
      </c>
      <c r="D80" s="215">
        <v>26811</v>
      </c>
      <c r="E80" s="215">
        <v>11179</v>
      </c>
      <c r="F80" s="215">
        <v>12191</v>
      </c>
      <c r="G80" s="215">
        <v>10341</v>
      </c>
      <c r="H80" s="215">
        <v>8160</v>
      </c>
      <c r="I80" s="215">
        <v>7604</v>
      </c>
      <c r="J80" s="204"/>
      <c r="K80" s="204"/>
      <c r="L80" s="216">
        <v>4357</v>
      </c>
      <c r="M80" s="215">
        <v>1942</v>
      </c>
      <c r="N80" s="215">
        <v>5461</v>
      </c>
      <c r="O80" s="215">
        <v>3356</v>
      </c>
      <c r="P80" s="215">
        <v>2331</v>
      </c>
      <c r="Q80" s="215">
        <v>1697</v>
      </c>
      <c r="R80" s="215">
        <v>3143</v>
      </c>
      <c r="S80" s="213" t="s">
        <v>19</v>
      </c>
      <c r="T80" s="217"/>
    </row>
    <row r="81" spans="1:20" ht="15" customHeight="1">
      <c r="A81" s="210"/>
      <c r="B81" s="201" t="s">
        <v>236</v>
      </c>
      <c r="C81" s="202">
        <f t="shared" si="25"/>
        <v>38000</v>
      </c>
      <c r="D81" s="203">
        <v>9542</v>
      </c>
      <c r="E81" s="203">
        <v>3790</v>
      </c>
      <c r="F81" s="203">
        <v>4537</v>
      </c>
      <c r="G81" s="203">
        <v>4548</v>
      </c>
      <c r="H81" s="203">
        <v>4492</v>
      </c>
      <c r="I81" s="203">
        <v>2790</v>
      </c>
      <c r="J81" s="204"/>
      <c r="K81" s="204"/>
      <c r="L81" s="205">
        <v>1436</v>
      </c>
      <c r="M81" s="203">
        <v>743</v>
      </c>
      <c r="N81" s="203">
        <v>2206</v>
      </c>
      <c r="O81" s="203">
        <v>1145</v>
      </c>
      <c r="P81" s="203">
        <v>892</v>
      </c>
      <c r="Q81" s="203">
        <v>721</v>
      </c>
      <c r="R81" s="203">
        <v>1158</v>
      </c>
      <c r="S81" s="201" t="s">
        <v>236</v>
      </c>
      <c r="T81" s="211"/>
    </row>
    <row r="82" spans="1:20" ht="15" customHeight="1">
      <c r="A82" s="200" t="s">
        <v>258</v>
      </c>
      <c r="B82" s="201" t="s">
        <v>239</v>
      </c>
      <c r="C82" s="202">
        <f t="shared" si="25"/>
        <v>203950</v>
      </c>
      <c r="D82" s="207">
        <f t="shared" ref="D82:I82" si="38">D83+D84</f>
        <v>53491</v>
      </c>
      <c r="E82" s="207">
        <f t="shared" si="38"/>
        <v>20591</v>
      </c>
      <c r="F82" s="207">
        <f t="shared" si="38"/>
        <v>23973</v>
      </c>
      <c r="G82" s="207">
        <f t="shared" si="38"/>
        <v>24829</v>
      </c>
      <c r="H82" s="207">
        <f t="shared" si="38"/>
        <v>24515</v>
      </c>
      <c r="I82" s="207">
        <f t="shared" si="38"/>
        <v>16022</v>
      </c>
      <c r="J82" s="208"/>
      <c r="K82" s="204"/>
      <c r="L82" s="209">
        <f t="shared" ref="L82:R82" si="39">L83+L84</f>
        <v>8901</v>
      </c>
      <c r="M82" s="207">
        <f t="shared" si="39"/>
        <v>3662</v>
      </c>
      <c r="N82" s="207">
        <f t="shared" si="39"/>
        <v>6280</v>
      </c>
      <c r="O82" s="207">
        <f t="shared" si="39"/>
        <v>7106</v>
      </c>
      <c r="P82" s="207">
        <f t="shared" si="39"/>
        <v>4638</v>
      </c>
      <c r="Q82" s="207">
        <f t="shared" si="39"/>
        <v>3442</v>
      </c>
      <c r="R82" s="207">
        <f t="shared" si="39"/>
        <v>6500</v>
      </c>
      <c r="S82" s="201" t="s">
        <v>239</v>
      </c>
      <c r="T82" s="206" t="s">
        <v>258</v>
      </c>
    </row>
    <row r="83" spans="1:20" ht="15" customHeight="1">
      <c r="A83" s="210"/>
      <c r="B83" s="201" t="s">
        <v>18</v>
      </c>
      <c r="C83" s="202">
        <f t="shared" si="25"/>
        <v>103101</v>
      </c>
      <c r="D83" s="203">
        <v>26911</v>
      </c>
      <c r="E83" s="203">
        <v>10457</v>
      </c>
      <c r="F83" s="203">
        <v>12073</v>
      </c>
      <c r="G83" s="203">
        <v>12685</v>
      </c>
      <c r="H83" s="203">
        <v>12496</v>
      </c>
      <c r="I83" s="203">
        <v>8011</v>
      </c>
      <c r="J83" s="204"/>
      <c r="K83" s="204"/>
      <c r="L83" s="205">
        <v>4425</v>
      </c>
      <c r="M83" s="203">
        <v>1864</v>
      </c>
      <c r="N83" s="203">
        <v>3240</v>
      </c>
      <c r="O83" s="203">
        <v>3563</v>
      </c>
      <c r="P83" s="203">
        <v>2345</v>
      </c>
      <c r="Q83" s="203">
        <v>1782</v>
      </c>
      <c r="R83" s="203">
        <v>3249</v>
      </c>
      <c r="S83" s="201" t="s">
        <v>18</v>
      </c>
      <c r="T83" s="211"/>
    </row>
    <row r="84" spans="1:20" ht="15" customHeight="1">
      <c r="A84" s="212"/>
      <c r="B84" s="213" t="s">
        <v>19</v>
      </c>
      <c r="C84" s="214">
        <f t="shared" si="25"/>
        <v>100849</v>
      </c>
      <c r="D84" s="215">
        <v>26580</v>
      </c>
      <c r="E84" s="215">
        <v>10134</v>
      </c>
      <c r="F84" s="215">
        <v>11900</v>
      </c>
      <c r="G84" s="215">
        <v>12144</v>
      </c>
      <c r="H84" s="215">
        <v>12019</v>
      </c>
      <c r="I84" s="215">
        <v>8011</v>
      </c>
      <c r="J84" s="204"/>
      <c r="K84" s="204"/>
      <c r="L84" s="216">
        <v>4476</v>
      </c>
      <c r="M84" s="215">
        <v>1798</v>
      </c>
      <c r="N84" s="215">
        <v>3040</v>
      </c>
      <c r="O84" s="215">
        <v>3543</v>
      </c>
      <c r="P84" s="215">
        <v>2293</v>
      </c>
      <c r="Q84" s="215">
        <v>1660</v>
      </c>
      <c r="R84" s="215">
        <v>3251</v>
      </c>
      <c r="S84" s="213" t="s">
        <v>19</v>
      </c>
      <c r="T84" s="217"/>
    </row>
    <row r="85" spans="1:20" ht="15" customHeight="1">
      <c r="A85" s="210" t="s">
        <v>259</v>
      </c>
      <c r="B85" s="201" t="s">
        <v>236</v>
      </c>
      <c r="C85" s="202">
        <f t="shared" si="25"/>
        <v>38619</v>
      </c>
      <c r="D85" s="203">
        <v>9640</v>
      </c>
      <c r="E85" s="203">
        <v>3821</v>
      </c>
      <c r="F85" s="203">
        <v>4410</v>
      </c>
      <c r="G85" s="203">
        <v>4829</v>
      </c>
      <c r="H85" s="203">
        <v>5083</v>
      </c>
      <c r="I85" s="203">
        <v>2832</v>
      </c>
      <c r="J85" s="204"/>
      <c r="K85" s="204"/>
      <c r="L85" s="205">
        <v>1406</v>
      </c>
      <c r="M85" s="203">
        <v>702</v>
      </c>
      <c r="N85" s="203">
        <v>2200</v>
      </c>
      <c r="O85" s="203">
        <v>1138</v>
      </c>
      <c r="P85" s="203">
        <v>859</v>
      </c>
      <c r="Q85" s="203">
        <v>547</v>
      </c>
      <c r="R85" s="203">
        <v>1152</v>
      </c>
      <c r="S85" s="201" t="s">
        <v>236</v>
      </c>
      <c r="T85" s="211" t="s">
        <v>259</v>
      </c>
    </row>
    <row r="86" spans="1:20" ht="15" customHeight="1">
      <c r="A86" s="200" t="s">
        <v>245</v>
      </c>
      <c r="B86" s="201" t="s">
        <v>239</v>
      </c>
      <c r="C86" s="202">
        <f t="shared" si="25"/>
        <v>206062</v>
      </c>
      <c r="D86" s="207">
        <f t="shared" ref="D86:I86" si="40">D87+D88</f>
        <v>54305</v>
      </c>
      <c r="E86" s="207">
        <f t="shared" si="40"/>
        <v>21384</v>
      </c>
      <c r="F86" s="207">
        <f t="shared" si="40"/>
        <v>23528</v>
      </c>
      <c r="G86" s="207">
        <f t="shared" si="40"/>
        <v>26145</v>
      </c>
      <c r="H86" s="207">
        <f t="shared" si="40"/>
        <v>25014</v>
      </c>
      <c r="I86" s="207">
        <f t="shared" si="40"/>
        <v>15804</v>
      </c>
      <c r="J86" s="208"/>
      <c r="K86" s="204"/>
      <c r="L86" s="209">
        <f t="shared" ref="L86:R86" si="41">L87+L88</f>
        <v>8913</v>
      </c>
      <c r="M86" s="207">
        <f t="shared" si="41"/>
        <v>3834</v>
      </c>
      <c r="N86" s="207">
        <f t="shared" si="41"/>
        <v>6170</v>
      </c>
      <c r="O86" s="207">
        <f t="shared" si="41"/>
        <v>7062</v>
      </c>
      <c r="P86" s="207">
        <f t="shared" si="41"/>
        <v>4628</v>
      </c>
      <c r="Q86" s="207">
        <f t="shared" si="41"/>
        <v>2956</v>
      </c>
      <c r="R86" s="207">
        <f t="shared" si="41"/>
        <v>6319</v>
      </c>
      <c r="S86" s="201" t="s">
        <v>239</v>
      </c>
      <c r="T86" s="206" t="s">
        <v>245</v>
      </c>
    </row>
    <row r="87" spans="1:20" ht="15" customHeight="1">
      <c r="A87" s="210"/>
      <c r="B87" s="201" t="s">
        <v>18</v>
      </c>
      <c r="C87" s="202">
        <f t="shared" si="25"/>
        <v>104302</v>
      </c>
      <c r="D87" s="203">
        <v>27218</v>
      </c>
      <c r="E87" s="203">
        <v>10698</v>
      </c>
      <c r="F87" s="203">
        <v>11984</v>
      </c>
      <c r="G87" s="203">
        <v>13430</v>
      </c>
      <c r="H87" s="203">
        <v>12934</v>
      </c>
      <c r="I87" s="203">
        <v>7988</v>
      </c>
      <c r="J87" s="204"/>
      <c r="K87" s="204"/>
      <c r="L87" s="205">
        <v>4430</v>
      </c>
      <c r="M87" s="203">
        <v>1973</v>
      </c>
      <c r="N87" s="203">
        <v>3150</v>
      </c>
      <c r="O87" s="203">
        <v>3553</v>
      </c>
      <c r="P87" s="203">
        <v>2346</v>
      </c>
      <c r="Q87" s="203">
        <v>1474</v>
      </c>
      <c r="R87" s="203">
        <v>3124</v>
      </c>
      <c r="S87" s="201" t="s">
        <v>18</v>
      </c>
      <c r="T87" s="211"/>
    </row>
    <row r="88" spans="1:20" ht="15" customHeight="1">
      <c r="A88" s="212"/>
      <c r="B88" s="213" t="s">
        <v>19</v>
      </c>
      <c r="C88" s="214">
        <f t="shared" si="25"/>
        <v>101760</v>
      </c>
      <c r="D88" s="215">
        <v>27087</v>
      </c>
      <c r="E88" s="215">
        <v>10686</v>
      </c>
      <c r="F88" s="215">
        <v>11544</v>
      </c>
      <c r="G88" s="215">
        <v>12715</v>
      </c>
      <c r="H88" s="215">
        <v>12080</v>
      </c>
      <c r="I88" s="215">
        <v>7816</v>
      </c>
      <c r="J88" s="204"/>
      <c r="K88" s="204"/>
      <c r="L88" s="216">
        <v>4483</v>
      </c>
      <c r="M88" s="215">
        <v>1861</v>
      </c>
      <c r="N88" s="215">
        <v>3020</v>
      </c>
      <c r="O88" s="215">
        <v>3509</v>
      </c>
      <c r="P88" s="215">
        <v>2282</v>
      </c>
      <c r="Q88" s="215">
        <v>1482</v>
      </c>
      <c r="R88" s="215">
        <v>3195</v>
      </c>
      <c r="S88" s="213" t="s">
        <v>19</v>
      </c>
      <c r="T88" s="217"/>
    </row>
    <row r="89" spans="1:20" ht="15" customHeight="1">
      <c r="A89" s="210"/>
      <c r="B89" s="201" t="s">
        <v>236</v>
      </c>
      <c r="C89" s="202">
        <f t="shared" si="25"/>
        <v>37944</v>
      </c>
      <c r="D89" s="203">
        <v>9678</v>
      </c>
      <c r="E89" s="203">
        <v>3884</v>
      </c>
      <c r="F89" s="203">
        <v>4410</v>
      </c>
      <c r="G89" s="203">
        <v>4472</v>
      </c>
      <c r="H89" s="203">
        <v>5083</v>
      </c>
      <c r="I89" s="203">
        <v>2689</v>
      </c>
      <c r="J89" s="204"/>
      <c r="K89" s="204"/>
      <c r="L89" s="205">
        <v>1387</v>
      </c>
      <c r="M89" s="203">
        <v>687</v>
      </c>
      <c r="N89" s="203">
        <v>2078</v>
      </c>
      <c r="O89" s="203">
        <v>1098</v>
      </c>
      <c r="P89" s="203">
        <v>743</v>
      </c>
      <c r="Q89" s="203">
        <v>528</v>
      </c>
      <c r="R89" s="203">
        <v>1207</v>
      </c>
      <c r="S89" s="201" t="s">
        <v>236</v>
      </c>
      <c r="T89" s="211"/>
    </row>
    <row r="90" spans="1:20" ht="15" customHeight="1">
      <c r="A90" s="200" t="s">
        <v>246</v>
      </c>
      <c r="B90" s="201" t="s">
        <v>239</v>
      </c>
      <c r="C90" s="202">
        <f t="shared" si="25"/>
        <v>206187</v>
      </c>
      <c r="D90" s="207">
        <f t="shared" ref="D90:I90" si="42">D91+D92</f>
        <v>55400</v>
      </c>
      <c r="E90" s="207">
        <f t="shared" si="42"/>
        <v>21398</v>
      </c>
      <c r="F90" s="207">
        <f t="shared" si="42"/>
        <v>24004</v>
      </c>
      <c r="G90" s="207">
        <f t="shared" si="42"/>
        <v>24772</v>
      </c>
      <c r="H90" s="207">
        <f t="shared" si="42"/>
        <v>25041</v>
      </c>
      <c r="I90" s="207">
        <f t="shared" si="42"/>
        <v>15510</v>
      </c>
      <c r="J90" s="208"/>
      <c r="K90" s="204"/>
      <c r="L90" s="209">
        <f t="shared" ref="L90:R90" si="43">L91+L92</f>
        <v>8684</v>
      </c>
      <c r="M90" s="207">
        <f t="shared" si="43"/>
        <v>3588</v>
      </c>
      <c r="N90" s="207">
        <f t="shared" si="43"/>
        <v>6700</v>
      </c>
      <c r="O90" s="207">
        <f t="shared" si="43"/>
        <v>7113</v>
      </c>
      <c r="P90" s="207">
        <f t="shared" si="43"/>
        <v>4756</v>
      </c>
      <c r="Q90" s="207">
        <f t="shared" si="43"/>
        <v>2692</v>
      </c>
      <c r="R90" s="207">
        <f t="shared" si="43"/>
        <v>6529</v>
      </c>
      <c r="S90" s="201" t="s">
        <v>239</v>
      </c>
      <c r="T90" s="206" t="s">
        <v>246</v>
      </c>
    </row>
    <row r="91" spans="1:20" ht="15" customHeight="1">
      <c r="A91" s="210"/>
      <c r="B91" s="201" t="s">
        <v>18</v>
      </c>
      <c r="C91" s="202">
        <f t="shared" si="25"/>
        <v>104209</v>
      </c>
      <c r="D91" s="203">
        <v>27659</v>
      </c>
      <c r="E91" s="203">
        <v>10914</v>
      </c>
      <c r="F91" s="203">
        <v>12187</v>
      </c>
      <c r="G91" s="203">
        <v>12544</v>
      </c>
      <c r="H91" s="203">
        <v>12961</v>
      </c>
      <c r="I91" s="203">
        <v>7793</v>
      </c>
      <c r="J91" s="204"/>
      <c r="K91" s="204"/>
      <c r="L91" s="205">
        <v>4351</v>
      </c>
      <c r="M91" s="203">
        <v>1809</v>
      </c>
      <c r="N91" s="203">
        <v>3358</v>
      </c>
      <c r="O91" s="203">
        <v>3555</v>
      </c>
      <c r="P91" s="203">
        <v>2470</v>
      </c>
      <c r="Q91" s="203">
        <v>1349</v>
      </c>
      <c r="R91" s="203">
        <v>3259</v>
      </c>
      <c r="S91" s="201" t="s">
        <v>18</v>
      </c>
      <c r="T91" s="211"/>
    </row>
    <row r="92" spans="1:20" ht="15" customHeight="1">
      <c r="A92" s="212"/>
      <c r="B92" s="213" t="s">
        <v>19</v>
      </c>
      <c r="C92" s="214">
        <f t="shared" si="25"/>
        <v>101978</v>
      </c>
      <c r="D92" s="215">
        <v>27741</v>
      </c>
      <c r="E92" s="215">
        <v>10484</v>
      </c>
      <c r="F92" s="215">
        <v>11817</v>
      </c>
      <c r="G92" s="215">
        <v>12228</v>
      </c>
      <c r="H92" s="215">
        <v>12080</v>
      </c>
      <c r="I92" s="215">
        <v>7717</v>
      </c>
      <c r="J92" s="204"/>
      <c r="K92" s="204"/>
      <c r="L92" s="216">
        <v>4333</v>
      </c>
      <c r="M92" s="215">
        <v>1779</v>
      </c>
      <c r="N92" s="215">
        <v>3342</v>
      </c>
      <c r="O92" s="215">
        <v>3558</v>
      </c>
      <c r="P92" s="215">
        <v>2286</v>
      </c>
      <c r="Q92" s="215">
        <v>1343</v>
      </c>
      <c r="R92" s="215">
        <v>3270</v>
      </c>
      <c r="S92" s="213" t="s">
        <v>19</v>
      </c>
      <c r="T92" s="217"/>
    </row>
    <row r="93" spans="1:20" ht="15" customHeight="1">
      <c r="A93" s="210"/>
      <c r="B93" s="218" t="s">
        <v>236</v>
      </c>
      <c r="C93" s="202">
        <f t="shared" si="25"/>
        <v>38128</v>
      </c>
      <c r="D93" s="203">
        <v>9911</v>
      </c>
      <c r="E93" s="203">
        <v>3855</v>
      </c>
      <c r="F93" s="203">
        <v>4283</v>
      </c>
      <c r="G93" s="203">
        <v>4391</v>
      </c>
      <c r="H93" s="203">
        <v>5034</v>
      </c>
      <c r="I93" s="203">
        <v>2686</v>
      </c>
      <c r="J93" s="204"/>
      <c r="K93" s="204"/>
      <c r="L93" s="205">
        <v>1491</v>
      </c>
      <c r="M93" s="203">
        <v>720</v>
      </c>
      <c r="N93" s="203">
        <v>2200</v>
      </c>
      <c r="O93" s="203">
        <v>1083</v>
      </c>
      <c r="P93" s="203">
        <v>745</v>
      </c>
      <c r="Q93" s="203">
        <v>529</v>
      </c>
      <c r="R93" s="203">
        <v>1200</v>
      </c>
      <c r="S93" s="218" t="s">
        <v>236</v>
      </c>
      <c r="T93" s="211"/>
    </row>
    <row r="94" spans="1:20" ht="15" customHeight="1">
      <c r="A94" s="200" t="s">
        <v>247</v>
      </c>
      <c r="B94" s="218" t="s">
        <v>239</v>
      </c>
      <c r="C94" s="202">
        <f t="shared" si="25"/>
        <v>209282</v>
      </c>
      <c r="D94" s="207">
        <f t="shared" ref="D94:I94" si="44">D95+D96</f>
        <v>54326</v>
      </c>
      <c r="E94" s="207">
        <f t="shared" si="44"/>
        <v>21715</v>
      </c>
      <c r="F94" s="207">
        <f t="shared" si="44"/>
        <v>23483</v>
      </c>
      <c r="G94" s="207">
        <f t="shared" si="44"/>
        <v>24749</v>
      </c>
      <c r="H94" s="207">
        <f t="shared" si="44"/>
        <v>24021</v>
      </c>
      <c r="I94" s="207">
        <f t="shared" si="44"/>
        <v>15697</v>
      </c>
      <c r="J94" s="208"/>
      <c r="K94" s="204"/>
      <c r="L94" s="209">
        <f t="shared" ref="L94:R94" si="45">L95+L96</f>
        <v>8668</v>
      </c>
      <c r="M94" s="207">
        <f t="shared" si="45"/>
        <v>3929</v>
      </c>
      <c r="N94" s="207">
        <f t="shared" si="45"/>
        <v>10860</v>
      </c>
      <c r="O94" s="207">
        <f t="shared" si="45"/>
        <v>7366</v>
      </c>
      <c r="P94" s="207">
        <f t="shared" si="45"/>
        <v>4863</v>
      </c>
      <c r="Q94" s="207">
        <f t="shared" si="45"/>
        <v>3530</v>
      </c>
      <c r="R94" s="207">
        <f t="shared" si="45"/>
        <v>6075</v>
      </c>
      <c r="S94" s="218" t="s">
        <v>239</v>
      </c>
      <c r="T94" s="206" t="s">
        <v>247</v>
      </c>
    </row>
    <row r="95" spans="1:20" ht="15" customHeight="1">
      <c r="A95" s="210"/>
      <c r="B95" s="218" t="s">
        <v>18</v>
      </c>
      <c r="C95" s="202">
        <f t="shared" si="25"/>
        <v>108692</v>
      </c>
      <c r="D95" s="203">
        <v>27868</v>
      </c>
      <c r="E95" s="203">
        <v>11116</v>
      </c>
      <c r="F95" s="203">
        <v>12738</v>
      </c>
      <c r="G95" s="203">
        <v>12756</v>
      </c>
      <c r="H95" s="203">
        <v>13456</v>
      </c>
      <c r="I95" s="203">
        <v>7865</v>
      </c>
      <c r="J95" s="204"/>
      <c r="K95" s="204"/>
      <c r="L95" s="205">
        <v>4339</v>
      </c>
      <c r="M95" s="203">
        <v>2060</v>
      </c>
      <c r="N95" s="203">
        <v>5500</v>
      </c>
      <c r="O95" s="203">
        <v>3700</v>
      </c>
      <c r="P95" s="203">
        <v>2524</v>
      </c>
      <c r="Q95" s="203">
        <v>1810</v>
      </c>
      <c r="R95" s="203">
        <v>2960</v>
      </c>
      <c r="S95" s="218" t="s">
        <v>18</v>
      </c>
      <c r="T95" s="211"/>
    </row>
    <row r="96" spans="1:20" ht="15" customHeight="1">
      <c r="A96" s="212"/>
      <c r="B96" s="219" t="s">
        <v>19</v>
      </c>
      <c r="C96" s="214">
        <f t="shared" si="25"/>
        <v>100590</v>
      </c>
      <c r="D96" s="215">
        <v>26458</v>
      </c>
      <c r="E96" s="215">
        <v>10599</v>
      </c>
      <c r="F96" s="215">
        <v>10745</v>
      </c>
      <c r="G96" s="215">
        <v>11993</v>
      </c>
      <c r="H96" s="215">
        <v>10565</v>
      </c>
      <c r="I96" s="215">
        <v>7832</v>
      </c>
      <c r="J96" s="204"/>
      <c r="K96" s="204"/>
      <c r="L96" s="216">
        <v>4329</v>
      </c>
      <c r="M96" s="215">
        <v>1869</v>
      </c>
      <c r="N96" s="215">
        <v>5360</v>
      </c>
      <c r="O96" s="215">
        <v>3666</v>
      </c>
      <c r="P96" s="215">
        <v>2339</v>
      </c>
      <c r="Q96" s="215">
        <v>1720</v>
      </c>
      <c r="R96" s="215">
        <v>3115</v>
      </c>
      <c r="S96" s="219" t="s">
        <v>19</v>
      </c>
      <c r="T96" s="217"/>
    </row>
    <row r="97" spans="1:20" ht="15" customHeight="1">
      <c r="A97" s="210"/>
      <c r="B97" s="201" t="s">
        <v>236</v>
      </c>
      <c r="C97" s="202">
        <f t="shared" si="25"/>
        <v>38587</v>
      </c>
      <c r="D97" s="203">
        <v>9796</v>
      </c>
      <c r="E97" s="203">
        <v>4072</v>
      </c>
      <c r="F97" s="203">
        <v>4167</v>
      </c>
      <c r="G97" s="203">
        <v>4677</v>
      </c>
      <c r="H97" s="203">
        <v>5291</v>
      </c>
      <c r="I97" s="203">
        <v>2675</v>
      </c>
      <c r="J97" s="204"/>
      <c r="K97" s="204"/>
      <c r="L97" s="205">
        <v>1456</v>
      </c>
      <c r="M97" s="203">
        <v>691</v>
      </c>
      <c r="N97" s="203">
        <v>2250</v>
      </c>
      <c r="O97" s="203">
        <v>1058</v>
      </c>
      <c r="P97" s="203">
        <v>754</v>
      </c>
      <c r="Q97" s="203">
        <v>515</v>
      </c>
      <c r="R97" s="203">
        <v>1185</v>
      </c>
      <c r="S97" s="201" t="s">
        <v>236</v>
      </c>
      <c r="T97" s="211"/>
    </row>
    <row r="98" spans="1:20" ht="15" customHeight="1">
      <c r="A98" s="200" t="s">
        <v>248</v>
      </c>
      <c r="B98" s="201" t="s">
        <v>239</v>
      </c>
      <c r="C98" s="202">
        <f t="shared" si="25"/>
        <v>211290</v>
      </c>
      <c r="D98" s="207">
        <f t="shared" ref="D98:I98" si="46">D99+D100</f>
        <v>56120</v>
      </c>
      <c r="E98" s="207">
        <f t="shared" si="46"/>
        <v>22693</v>
      </c>
      <c r="F98" s="207">
        <f t="shared" si="46"/>
        <v>22229</v>
      </c>
      <c r="G98" s="207">
        <f t="shared" si="46"/>
        <v>25465</v>
      </c>
      <c r="H98" s="207">
        <f t="shared" si="46"/>
        <v>24093</v>
      </c>
      <c r="I98" s="207">
        <f t="shared" si="46"/>
        <v>15719</v>
      </c>
      <c r="J98" s="208"/>
      <c r="K98" s="204"/>
      <c r="L98" s="209">
        <f t="shared" ref="L98:R98" si="47">L99+L100</f>
        <v>8694</v>
      </c>
      <c r="M98" s="207">
        <f t="shared" si="47"/>
        <v>3916</v>
      </c>
      <c r="N98" s="207">
        <f t="shared" si="47"/>
        <v>11030</v>
      </c>
      <c r="O98" s="207">
        <f t="shared" si="47"/>
        <v>7434</v>
      </c>
      <c r="P98" s="207">
        <f t="shared" si="47"/>
        <v>4942</v>
      </c>
      <c r="Q98" s="207">
        <f t="shared" si="47"/>
        <v>2885</v>
      </c>
      <c r="R98" s="207">
        <f t="shared" si="47"/>
        <v>6070</v>
      </c>
      <c r="S98" s="201" t="s">
        <v>239</v>
      </c>
      <c r="T98" s="206" t="s">
        <v>248</v>
      </c>
    </row>
    <row r="99" spans="1:20" ht="15" customHeight="1">
      <c r="A99" s="210"/>
      <c r="B99" s="201" t="s">
        <v>18</v>
      </c>
      <c r="C99" s="202">
        <f t="shared" si="25"/>
        <v>108912</v>
      </c>
      <c r="D99" s="203">
        <v>27992</v>
      </c>
      <c r="E99" s="203">
        <v>12095</v>
      </c>
      <c r="F99" s="203">
        <v>11820</v>
      </c>
      <c r="G99" s="203">
        <v>13260</v>
      </c>
      <c r="H99" s="203">
        <v>13412</v>
      </c>
      <c r="I99" s="203">
        <v>7730</v>
      </c>
      <c r="J99" s="204"/>
      <c r="K99" s="204"/>
      <c r="L99" s="205">
        <v>4320</v>
      </c>
      <c r="M99" s="203">
        <v>1983</v>
      </c>
      <c r="N99" s="203">
        <v>5597</v>
      </c>
      <c r="O99" s="203">
        <v>3719</v>
      </c>
      <c r="P99" s="203">
        <v>2557</v>
      </c>
      <c r="Q99" s="203">
        <v>1458</v>
      </c>
      <c r="R99" s="203">
        <v>2969</v>
      </c>
      <c r="S99" s="201" t="s">
        <v>18</v>
      </c>
      <c r="T99" s="211"/>
    </row>
    <row r="100" spans="1:20" ht="15" customHeight="1">
      <c r="A100" s="212"/>
      <c r="B100" s="213" t="s">
        <v>19</v>
      </c>
      <c r="C100" s="214">
        <f t="shared" si="25"/>
        <v>102378</v>
      </c>
      <c r="D100" s="215">
        <v>28128</v>
      </c>
      <c r="E100" s="215">
        <v>10598</v>
      </c>
      <c r="F100" s="215">
        <v>10409</v>
      </c>
      <c r="G100" s="215">
        <v>12205</v>
      </c>
      <c r="H100" s="215">
        <v>10681</v>
      </c>
      <c r="I100" s="215">
        <v>7989</v>
      </c>
      <c r="J100" s="204"/>
      <c r="K100" s="204"/>
      <c r="L100" s="216">
        <v>4374</v>
      </c>
      <c r="M100" s="215">
        <v>1933</v>
      </c>
      <c r="N100" s="215">
        <v>5433</v>
      </c>
      <c r="O100" s="215">
        <v>3715</v>
      </c>
      <c r="P100" s="215">
        <v>2385</v>
      </c>
      <c r="Q100" s="215">
        <v>1427</v>
      </c>
      <c r="R100" s="215">
        <v>3101</v>
      </c>
      <c r="S100" s="213" t="s">
        <v>19</v>
      </c>
      <c r="T100" s="217"/>
    </row>
    <row r="101" spans="1:20" ht="15" customHeight="1">
      <c r="A101" s="210"/>
      <c r="B101" s="201" t="s">
        <v>236</v>
      </c>
      <c r="C101" s="202">
        <f t="shared" si="25"/>
        <v>41262</v>
      </c>
      <c r="D101" s="203">
        <v>9778</v>
      </c>
      <c r="E101" s="203">
        <v>4367</v>
      </c>
      <c r="F101" s="203">
        <v>4590</v>
      </c>
      <c r="G101" s="203">
        <v>4958</v>
      </c>
      <c r="H101" s="203">
        <v>5886</v>
      </c>
      <c r="I101" s="203">
        <v>2993</v>
      </c>
      <c r="J101" s="204"/>
      <c r="K101" s="204"/>
      <c r="L101" s="205">
        <v>1593</v>
      </c>
      <c r="M101" s="203">
        <v>724</v>
      </c>
      <c r="N101" s="203">
        <v>2373</v>
      </c>
      <c r="O101" s="203">
        <v>1261</v>
      </c>
      <c r="P101" s="203">
        <v>948</v>
      </c>
      <c r="Q101" s="203">
        <v>587</v>
      </c>
      <c r="R101" s="203">
        <v>1204</v>
      </c>
      <c r="S101" s="201" t="s">
        <v>236</v>
      </c>
      <c r="T101" s="211"/>
    </row>
    <row r="102" spans="1:20" ht="15" customHeight="1">
      <c r="A102" s="200" t="s">
        <v>249</v>
      </c>
      <c r="B102" s="201" t="s">
        <v>239</v>
      </c>
      <c r="C102" s="202">
        <f t="shared" si="25"/>
        <v>218914</v>
      </c>
      <c r="D102" s="207">
        <f t="shared" ref="D102:I102" si="48">D103+D104</f>
        <v>57568</v>
      </c>
      <c r="E102" s="207">
        <f t="shared" si="48"/>
        <v>23523</v>
      </c>
      <c r="F102" s="207">
        <f t="shared" si="48"/>
        <v>23399</v>
      </c>
      <c r="G102" s="207">
        <f t="shared" si="48"/>
        <v>24653</v>
      </c>
      <c r="H102" s="207">
        <f t="shared" si="48"/>
        <v>28610</v>
      </c>
      <c r="I102" s="207">
        <f t="shared" si="48"/>
        <v>15530</v>
      </c>
      <c r="J102" s="208"/>
      <c r="K102" s="204"/>
      <c r="L102" s="209">
        <f t="shared" ref="L102:R102" si="49">L103+L104</f>
        <v>8531</v>
      </c>
      <c r="M102" s="207">
        <f t="shared" si="49"/>
        <v>4090</v>
      </c>
      <c r="N102" s="207">
        <f t="shared" si="49"/>
        <v>11637</v>
      </c>
      <c r="O102" s="207">
        <f t="shared" si="49"/>
        <v>7014</v>
      </c>
      <c r="P102" s="207">
        <f t="shared" si="49"/>
        <v>4936</v>
      </c>
      <c r="Q102" s="207">
        <f t="shared" si="49"/>
        <v>3052</v>
      </c>
      <c r="R102" s="207">
        <f t="shared" si="49"/>
        <v>6371</v>
      </c>
      <c r="S102" s="201" t="s">
        <v>239</v>
      </c>
      <c r="T102" s="206" t="s">
        <v>249</v>
      </c>
    </row>
    <row r="103" spans="1:20" ht="15" customHeight="1">
      <c r="A103" s="210"/>
      <c r="B103" s="201" t="s">
        <v>18</v>
      </c>
      <c r="C103" s="202">
        <f t="shared" si="25"/>
        <v>110161</v>
      </c>
      <c r="D103" s="203">
        <v>28695</v>
      </c>
      <c r="E103" s="203">
        <v>12038</v>
      </c>
      <c r="F103" s="203">
        <v>12157</v>
      </c>
      <c r="G103" s="203">
        <v>12395</v>
      </c>
      <c r="H103" s="203">
        <v>14553</v>
      </c>
      <c r="I103" s="203">
        <v>7554</v>
      </c>
      <c r="J103" s="204"/>
      <c r="K103" s="204"/>
      <c r="L103" s="205">
        <v>4251</v>
      </c>
      <c r="M103" s="203">
        <v>2039</v>
      </c>
      <c r="N103" s="203">
        <v>5809</v>
      </c>
      <c r="O103" s="203">
        <v>3535</v>
      </c>
      <c r="P103" s="203">
        <v>2469</v>
      </c>
      <c r="Q103" s="203">
        <v>1522</v>
      </c>
      <c r="R103" s="203">
        <v>3144</v>
      </c>
      <c r="S103" s="201" t="s">
        <v>18</v>
      </c>
      <c r="T103" s="211"/>
    </row>
    <row r="104" spans="1:20" ht="15" customHeight="1" thickBot="1">
      <c r="A104" s="220"/>
      <c r="B104" s="221" t="s">
        <v>19</v>
      </c>
      <c r="C104" s="222">
        <f t="shared" si="25"/>
        <v>108753</v>
      </c>
      <c r="D104" s="223">
        <v>28873</v>
      </c>
      <c r="E104" s="223">
        <v>11485</v>
      </c>
      <c r="F104" s="223">
        <v>11242</v>
      </c>
      <c r="G104" s="223">
        <v>12258</v>
      </c>
      <c r="H104" s="223">
        <v>14057</v>
      </c>
      <c r="I104" s="223">
        <v>7976</v>
      </c>
      <c r="J104" s="204"/>
      <c r="K104" s="204"/>
      <c r="L104" s="224">
        <v>4280</v>
      </c>
      <c r="M104" s="223">
        <v>2051</v>
      </c>
      <c r="N104" s="223">
        <v>5828</v>
      </c>
      <c r="O104" s="223">
        <v>3479</v>
      </c>
      <c r="P104" s="223">
        <v>2467</v>
      </c>
      <c r="Q104" s="223">
        <v>1530</v>
      </c>
      <c r="R104" s="223">
        <v>3227</v>
      </c>
      <c r="S104" s="221" t="s">
        <v>19</v>
      </c>
      <c r="T104" s="225"/>
    </row>
    <row r="105" spans="1:20" ht="15" customHeight="1">
      <c r="A105" s="226" t="s">
        <v>219</v>
      </c>
      <c r="B105" s="227"/>
      <c r="C105" s="228"/>
      <c r="D105" s="229"/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  <c r="Q105" s="229"/>
      <c r="R105" s="229"/>
      <c r="S105" s="192"/>
      <c r="T105" s="230"/>
    </row>
    <row r="106" spans="1:20" ht="15" customHeight="1" thickBot="1">
      <c r="A106" s="230"/>
      <c r="B106" s="226"/>
      <c r="C106" s="228"/>
      <c r="D106" s="229"/>
      <c r="E106" s="229"/>
      <c r="F106" s="229"/>
      <c r="G106" s="229"/>
      <c r="H106" s="229"/>
      <c r="I106" s="229"/>
      <c r="J106" s="229"/>
      <c r="K106" s="229"/>
      <c r="L106" s="229"/>
      <c r="M106" s="229"/>
      <c r="N106" s="229"/>
      <c r="O106" s="229"/>
      <c r="P106" s="229"/>
      <c r="Q106" s="229"/>
      <c r="R106" s="229"/>
      <c r="S106" s="192"/>
      <c r="T106" s="230"/>
    </row>
    <row r="107" spans="1:20" ht="15" customHeight="1">
      <c r="A107" s="188"/>
      <c r="B107" s="189" t="s">
        <v>220</v>
      </c>
      <c r="C107" s="290" t="s">
        <v>222</v>
      </c>
      <c r="D107" s="288" t="s">
        <v>17</v>
      </c>
      <c r="E107" s="190" t="s">
        <v>223</v>
      </c>
      <c r="F107" s="288" t="s">
        <v>206</v>
      </c>
      <c r="G107" s="288" t="s">
        <v>225</v>
      </c>
      <c r="H107" s="288" t="s">
        <v>208</v>
      </c>
      <c r="I107" s="288" t="s">
        <v>209</v>
      </c>
      <c r="J107" s="191"/>
      <c r="K107" s="192"/>
      <c r="L107" s="288" t="s">
        <v>226</v>
      </c>
      <c r="M107" s="288" t="s">
        <v>227</v>
      </c>
      <c r="N107" s="288" t="s">
        <v>212</v>
      </c>
      <c r="O107" s="288" t="s">
        <v>213</v>
      </c>
      <c r="P107" s="288" t="s">
        <v>214</v>
      </c>
      <c r="Q107" s="288" t="s">
        <v>215</v>
      </c>
      <c r="R107" s="190" t="s">
        <v>228</v>
      </c>
      <c r="S107" s="189" t="s">
        <v>229</v>
      </c>
      <c r="T107" s="193"/>
    </row>
    <row r="108" spans="1:20" ht="15" customHeight="1">
      <c r="A108" s="194" t="s">
        <v>231</v>
      </c>
      <c r="B108" s="195" t="s">
        <v>232</v>
      </c>
      <c r="C108" s="291"/>
      <c r="D108" s="289"/>
      <c r="E108" s="196" t="s">
        <v>233</v>
      </c>
      <c r="F108" s="289"/>
      <c r="G108" s="289"/>
      <c r="H108" s="289"/>
      <c r="I108" s="289"/>
      <c r="J108" s="191"/>
      <c r="K108" s="197"/>
      <c r="L108" s="289"/>
      <c r="M108" s="289"/>
      <c r="N108" s="289"/>
      <c r="O108" s="289"/>
      <c r="P108" s="289"/>
      <c r="Q108" s="289"/>
      <c r="R108" s="196" t="s">
        <v>217</v>
      </c>
      <c r="S108" s="198" t="s">
        <v>232</v>
      </c>
      <c r="T108" s="199" t="s">
        <v>231</v>
      </c>
    </row>
    <row r="109" spans="1:20" ht="15" customHeight="1">
      <c r="A109" s="200" t="s">
        <v>259</v>
      </c>
      <c r="B109" s="201" t="s">
        <v>236</v>
      </c>
      <c r="C109" s="202">
        <f t="shared" ref="C109:C156" si="50">SUM(D109:R109)</f>
        <v>41326</v>
      </c>
      <c r="D109" s="203">
        <v>10052</v>
      </c>
      <c r="E109" s="203">
        <v>4472</v>
      </c>
      <c r="F109" s="203">
        <v>4738</v>
      </c>
      <c r="G109" s="203">
        <v>4710</v>
      </c>
      <c r="H109" s="203">
        <v>5885</v>
      </c>
      <c r="I109" s="203">
        <v>2836</v>
      </c>
      <c r="J109" s="204"/>
      <c r="K109" s="204"/>
      <c r="L109" s="205">
        <v>1597</v>
      </c>
      <c r="M109" s="203">
        <v>701</v>
      </c>
      <c r="N109" s="203">
        <v>2380</v>
      </c>
      <c r="O109" s="203">
        <v>1245</v>
      </c>
      <c r="P109" s="203">
        <v>926</v>
      </c>
      <c r="Q109" s="203">
        <v>587</v>
      </c>
      <c r="R109" s="203">
        <v>1197</v>
      </c>
      <c r="S109" s="201" t="s">
        <v>236</v>
      </c>
      <c r="T109" s="206" t="s">
        <v>259</v>
      </c>
    </row>
    <row r="110" spans="1:20" ht="15" customHeight="1">
      <c r="A110" s="200" t="s">
        <v>250</v>
      </c>
      <c r="B110" s="201" t="s">
        <v>239</v>
      </c>
      <c r="C110" s="202">
        <f t="shared" si="50"/>
        <v>218687</v>
      </c>
      <c r="D110" s="207">
        <f t="shared" ref="D110:I110" si="51">D111+D112</f>
        <v>58185</v>
      </c>
      <c r="E110" s="207">
        <f t="shared" si="51"/>
        <v>24534</v>
      </c>
      <c r="F110" s="207">
        <f t="shared" si="51"/>
        <v>23573</v>
      </c>
      <c r="G110" s="207">
        <f t="shared" si="51"/>
        <v>23121</v>
      </c>
      <c r="H110" s="207">
        <f t="shared" si="51"/>
        <v>28693</v>
      </c>
      <c r="I110" s="207">
        <f t="shared" si="51"/>
        <v>15042</v>
      </c>
      <c r="J110" s="208"/>
      <c r="K110" s="204"/>
      <c r="L110" s="209">
        <f t="shared" ref="L110:R110" si="52">L111+L112</f>
        <v>8553</v>
      </c>
      <c r="M110" s="207">
        <f t="shared" si="52"/>
        <v>3959</v>
      </c>
      <c r="N110" s="207">
        <f t="shared" si="52"/>
        <v>11665</v>
      </c>
      <c r="O110" s="207">
        <f t="shared" si="52"/>
        <v>7045</v>
      </c>
      <c r="P110" s="207">
        <f t="shared" si="52"/>
        <v>4903</v>
      </c>
      <c r="Q110" s="207">
        <f t="shared" si="52"/>
        <v>3167</v>
      </c>
      <c r="R110" s="207">
        <f t="shared" si="52"/>
        <v>6247</v>
      </c>
      <c r="S110" s="201" t="s">
        <v>239</v>
      </c>
      <c r="T110" s="206" t="s">
        <v>250</v>
      </c>
    </row>
    <row r="111" spans="1:20" ht="15" customHeight="1">
      <c r="A111" s="210"/>
      <c r="B111" s="201" t="s">
        <v>18</v>
      </c>
      <c r="C111" s="202">
        <f t="shared" si="50"/>
        <v>110231</v>
      </c>
      <c r="D111" s="203">
        <v>28950</v>
      </c>
      <c r="E111" s="203">
        <v>12561</v>
      </c>
      <c r="F111" s="203">
        <v>12445</v>
      </c>
      <c r="G111" s="203">
        <v>11707</v>
      </c>
      <c r="H111" s="203">
        <v>14586</v>
      </c>
      <c r="I111" s="203">
        <v>7266</v>
      </c>
      <c r="J111" s="204"/>
      <c r="K111" s="204"/>
      <c r="L111" s="205">
        <v>4267</v>
      </c>
      <c r="M111" s="203">
        <v>2017</v>
      </c>
      <c r="N111" s="203">
        <v>5823</v>
      </c>
      <c r="O111" s="203">
        <v>3548</v>
      </c>
      <c r="P111" s="203">
        <v>2441</v>
      </c>
      <c r="Q111" s="203">
        <v>1577</v>
      </c>
      <c r="R111" s="203">
        <v>3043</v>
      </c>
      <c r="S111" s="201" t="s">
        <v>18</v>
      </c>
      <c r="T111" s="211"/>
    </row>
    <row r="112" spans="1:20" ht="15" customHeight="1">
      <c r="A112" s="212"/>
      <c r="B112" s="213" t="s">
        <v>19</v>
      </c>
      <c r="C112" s="214">
        <f t="shared" si="50"/>
        <v>108456</v>
      </c>
      <c r="D112" s="215">
        <v>29235</v>
      </c>
      <c r="E112" s="215">
        <v>11973</v>
      </c>
      <c r="F112" s="215">
        <v>11128</v>
      </c>
      <c r="G112" s="215">
        <v>11414</v>
      </c>
      <c r="H112" s="215">
        <v>14107</v>
      </c>
      <c r="I112" s="215">
        <v>7776</v>
      </c>
      <c r="J112" s="204"/>
      <c r="K112" s="204"/>
      <c r="L112" s="216">
        <v>4286</v>
      </c>
      <c r="M112" s="215">
        <v>1942</v>
      </c>
      <c r="N112" s="215">
        <v>5842</v>
      </c>
      <c r="O112" s="215">
        <v>3497</v>
      </c>
      <c r="P112" s="215">
        <v>2462</v>
      </c>
      <c r="Q112" s="215">
        <v>1590</v>
      </c>
      <c r="R112" s="215">
        <v>3204</v>
      </c>
      <c r="S112" s="213" t="s">
        <v>19</v>
      </c>
      <c r="T112" s="217"/>
    </row>
    <row r="113" spans="1:20" ht="15" customHeight="1">
      <c r="A113" s="210"/>
      <c r="B113" s="201" t="s">
        <v>236</v>
      </c>
      <c r="C113" s="202">
        <f t="shared" si="50"/>
        <v>41155</v>
      </c>
      <c r="D113" s="203">
        <v>10087</v>
      </c>
      <c r="E113" s="203">
        <v>4583</v>
      </c>
      <c r="F113" s="203">
        <v>4753</v>
      </c>
      <c r="G113" s="203">
        <v>4587</v>
      </c>
      <c r="H113" s="203">
        <v>5922</v>
      </c>
      <c r="I113" s="203">
        <v>2777</v>
      </c>
      <c r="J113" s="204"/>
      <c r="K113" s="204"/>
      <c r="L113" s="205">
        <v>1585</v>
      </c>
      <c r="M113" s="203">
        <v>723</v>
      </c>
      <c r="N113" s="203">
        <v>2395</v>
      </c>
      <c r="O113" s="203">
        <v>1177</v>
      </c>
      <c r="P113" s="203">
        <v>846</v>
      </c>
      <c r="Q113" s="203">
        <v>533</v>
      </c>
      <c r="R113" s="203">
        <v>1187</v>
      </c>
      <c r="S113" s="201" t="s">
        <v>236</v>
      </c>
      <c r="T113" s="211"/>
    </row>
    <row r="114" spans="1:20" ht="15" customHeight="1">
      <c r="A114" s="200" t="s">
        <v>251</v>
      </c>
      <c r="B114" s="201" t="s">
        <v>239</v>
      </c>
      <c r="C114" s="202">
        <f t="shared" si="50"/>
        <v>218135</v>
      </c>
      <c r="D114" s="207">
        <f t="shared" ref="D114:I114" si="53">D115+D116</f>
        <v>58298</v>
      </c>
      <c r="E114" s="207">
        <f t="shared" si="53"/>
        <v>25308</v>
      </c>
      <c r="F114" s="207">
        <f t="shared" si="53"/>
        <v>23900</v>
      </c>
      <c r="G114" s="207">
        <f t="shared" si="53"/>
        <v>21930</v>
      </c>
      <c r="H114" s="207">
        <f t="shared" si="53"/>
        <v>28742</v>
      </c>
      <c r="I114" s="207">
        <f t="shared" si="53"/>
        <v>14912</v>
      </c>
      <c r="J114" s="208"/>
      <c r="K114" s="204"/>
      <c r="L114" s="209">
        <f t="shared" ref="L114:R114" si="54">L115+L116</f>
        <v>8569</v>
      </c>
      <c r="M114" s="207">
        <f t="shared" si="54"/>
        <v>4023</v>
      </c>
      <c r="N114" s="207">
        <f t="shared" si="54"/>
        <v>11738</v>
      </c>
      <c r="O114" s="207">
        <f t="shared" si="54"/>
        <v>6748</v>
      </c>
      <c r="P114" s="207">
        <f t="shared" si="54"/>
        <v>4585</v>
      </c>
      <c r="Q114" s="207">
        <f t="shared" si="54"/>
        <v>3048</v>
      </c>
      <c r="R114" s="207">
        <f t="shared" si="54"/>
        <v>6334</v>
      </c>
      <c r="S114" s="201" t="s">
        <v>239</v>
      </c>
      <c r="T114" s="206" t="s">
        <v>251</v>
      </c>
    </row>
    <row r="115" spans="1:20" ht="15" customHeight="1">
      <c r="A115" s="210"/>
      <c r="B115" s="201" t="s">
        <v>18</v>
      </c>
      <c r="C115" s="202">
        <f t="shared" si="50"/>
        <v>110265</v>
      </c>
      <c r="D115" s="203">
        <v>29089</v>
      </c>
      <c r="E115" s="203">
        <v>12784</v>
      </c>
      <c r="F115" s="203">
        <v>12622</v>
      </c>
      <c r="G115" s="203">
        <v>11343</v>
      </c>
      <c r="H115" s="203">
        <v>14624</v>
      </c>
      <c r="I115" s="203">
        <v>7339</v>
      </c>
      <c r="J115" s="204"/>
      <c r="K115" s="204"/>
      <c r="L115" s="205">
        <v>4281</v>
      </c>
      <c r="M115" s="203">
        <v>2031</v>
      </c>
      <c r="N115" s="203">
        <v>5858</v>
      </c>
      <c r="O115" s="203">
        <v>3378</v>
      </c>
      <c r="P115" s="203">
        <v>2303</v>
      </c>
      <c r="Q115" s="203">
        <v>1523</v>
      </c>
      <c r="R115" s="203">
        <v>3090</v>
      </c>
      <c r="S115" s="201" t="s">
        <v>18</v>
      </c>
      <c r="T115" s="211"/>
    </row>
    <row r="116" spans="1:20" ht="15" customHeight="1">
      <c r="A116" s="212"/>
      <c r="B116" s="213" t="s">
        <v>19</v>
      </c>
      <c r="C116" s="214">
        <f t="shared" si="50"/>
        <v>107870</v>
      </c>
      <c r="D116" s="215">
        <v>29209</v>
      </c>
      <c r="E116" s="215">
        <v>12524</v>
      </c>
      <c r="F116" s="215">
        <v>11278</v>
      </c>
      <c r="G116" s="215">
        <v>10587</v>
      </c>
      <c r="H116" s="215">
        <v>14118</v>
      </c>
      <c r="I116" s="215">
        <v>7573</v>
      </c>
      <c r="J116" s="204"/>
      <c r="K116" s="204"/>
      <c r="L116" s="216">
        <v>4288</v>
      </c>
      <c r="M116" s="215">
        <v>1992</v>
      </c>
      <c r="N116" s="215">
        <v>5880</v>
      </c>
      <c r="O116" s="215">
        <v>3370</v>
      </c>
      <c r="P116" s="215">
        <v>2282</v>
      </c>
      <c r="Q116" s="215">
        <v>1525</v>
      </c>
      <c r="R116" s="215">
        <v>3244</v>
      </c>
      <c r="S116" s="213" t="s">
        <v>19</v>
      </c>
      <c r="T116" s="217"/>
    </row>
    <row r="117" spans="1:20" ht="15" customHeight="1">
      <c r="A117" s="210"/>
      <c r="B117" s="201" t="s">
        <v>236</v>
      </c>
      <c r="C117" s="202">
        <f t="shared" si="50"/>
        <v>41005</v>
      </c>
      <c r="D117" s="203">
        <v>10038</v>
      </c>
      <c r="E117" s="203">
        <v>4575</v>
      </c>
      <c r="F117" s="203">
        <v>4728</v>
      </c>
      <c r="G117" s="203">
        <v>4624</v>
      </c>
      <c r="H117" s="203">
        <v>5873</v>
      </c>
      <c r="I117" s="203">
        <v>2796</v>
      </c>
      <c r="J117" s="204"/>
      <c r="K117" s="204"/>
      <c r="L117" s="205">
        <v>1534</v>
      </c>
      <c r="M117" s="203">
        <v>727</v>
      </c>
      <c r="N117" s="203">
        <v>2418</v>
      </c>
      <c r="O117" s="203">
        <v>1178</v>
      </c>
      <c r="P117" s="203">
        <v>805</v>
      </c>
      <c r="Q117" s="203">
        <v>535</v>
      </c>
      <c r="R117" s="203">
        <v>1174</v>
      </c>
      <c r="S117" s="201" t="s">
        <v>236</v>
      </c>
      <c r="T117" s="211"/>
    </row>
    <row r="118" spans="1:20" ht="15" customHeight="1">
      <c r="A118" s="200" t="s">
        <v>252</v>
      </c>
      <c r="B118" s="201" t="s">
        <v>239</v>
      </c>
      <c r="C118" s="202">
        <f t="shared" si="50"/>
        <v>219485</v>
      </c>
      <c r="D118" s="207">
        <f t="shared" ref="D118:I118" si="55">D119+D120</f>
        <v>58518</v>
      </c>
      <c r="E118" s="207">
        <f t="shared" si="55"/>
        <v>25042</v>
      </c>
      <c r="F118" s="207">
        <f t="shared" si="55"/>
        <v>24230</v>
      </c>
      <c r="G118" s="207">
        <f t="shared" si="55"/>
        <v>23138</v>
      </c>
      <c r="H118" s="207">
        <f t="shared" si="55"/>
        <v>28522</v>
      </c>
      <c r="I118" s="207">
        <f t="shared" si="55"/>
        <v>14856</v>
      </c>
      <c r="J118" s="208"/>
      <c r="K118" s="204"/>
      <c r="L118" s="209">
        <f t="shared" ref="L118:R118" si="56">L119+L120</f>
        <v>8437</v>
      </c>
      <c r="M118" s="207">
        <f t="shared" si="56"/>
        <v>4080</v>
      </c>
      <c r="N118" s="207">
        <f t="shared" si="56"/>
        <v>11853</v>
      </c>
      <c r="O118" s="207">
        <f t="shared" si="56"/>
        <v>6907</v>
      </c>
      <c r="P118" s="207">
        <f t="shared" si="56"/>
        <v>4589</v>
      </c>
      <c r="Q118" s="207">
        <f t="shared" si="56"/>
        <v>3087</v>
      </c>
      <c r="R118" s="207">
        <f t="shared" si="56"/>
        <v>6226</v>
      </c>
      <c r="S118" s="201" t="s">
        <v>239</v>
      </c>
      <c r="T118" s="206" t="s">
        <v>252</v>
      </c>
    </row>
    <row r="119" spans="1:20" ht="15" customHeight="1">
      <c r="A119" s="210"/>
      <c r="B119" s="201" t="s">
        <v>18</v>
      </c>
      <c r="C119" s="202">
        <f t="shared" si="50"/>
        <v>110564</v>
      </c>
      <c r="D119" s="203">
        <v>28826</v>
      </c>
      <c r="E119" s="203">
        <v>12765</v>
      </c>
      <c r="F119" s="203">
        <v>12834</v>
      </c>
      <c r="G119" s="203">
        <v>11727</v>
      </c>
      <c r="H119" s="203">
        <v>14485</v>
      </c>
      <c r="I119" s="203">
        <v>7394</v>
      </c>
      <c r="J119" s="204"/>
      <c r="K119" s="204"/>
      <c r="L119" s="205">
        <v>4207</v>
      </c>
      <c r="M119" s="203">
        <v>2049</v>
      </c>
      <c r="N119" s="203">
        <v>5914</v>
      </c>
      <c r="O119" s="203">
        <v>3461</v>
      </c>
      <c r="P119" s="203">
        <v>2319</v>
      </c>
      <c r="Q119" s="203">
        <v>1552</v>
      </c>
      <c r="R119" s="203">
        <v>3031</v>
      </c>
      <c r="S119" s="201" t="s">
        <v>18</v>
      </c>
      <c r="T119" s="211"/>
    </row>
    <row r="120" spans="1:20" ht="15" customHeight="1">
      <c r="A120" s="212"/>
      <c r="B120" s="213" t="s">
        <v>19</v>
      </c>
      <c r="C120" s="214">
        <f t="shared" si="50"/>
        <v>108921</v>
      </c>
      <c r="D120" s="215">
        <v>29692</v>
      </c>
      <c r="E120" s="215">
        <v>12277</v>
      </c>
      <c r="F120" s="215">
        <v>11396</v>
      </c>
      <c r="G120" s="215">
        <v>11411</v>
      </c>
      <c r="H120" s="215">
        <v>14037</v>
      </c>
      <c r="I120" s="215">
        <v>7462</v>
      </c>
      <c r="J120" s="204"/>
      <c r="K120" s="204"/>
      <c r="L120" s="216">
        <v>4230</v>
      </c>
      <c r="M120" s="215">
        <v>2031</v>
      </c>
      <c r="N120" s="215">
        <v>5939</v>
      </c>
      <c r="O120" s="215">
        <v>3446</v>
      </c>
      <c r="P120" s="215">
        <v>2270</v>
      </c>
      <c r="Q120" s="215">
        <v>1535</v>
      </c>
      <c r="R120" s="215">
        <v>3195</v>
      </c>
      <c r="S120" s="213" t="s">
        <v>19</v>
      </c>
      <c r="T120" s="217"/>
    </row>
    <row r="121" spans="1:20" ht="15" customHeight="1">
      <c r="A121" s="210"/>
      <c r="B121" s="201" t="s">
        <v>236</v>
      </c>
      <c r="C121" s="202">
        <f t="shared" si="50"/>
        <v>41431</v>
      </c>
      <c r="D121" s="203">
        <v>10007</v>
      </c>
      <c r="E121" s="203">
        <v>4593</v>
      </c>
      <c r="F121" s="203">
        <v>4797</v>
      </c>
      <c r="G121" s="203">
        <v>4614</v>
      </c>
      <c r="H121" s="203">
        <v>6114</v>
      </c>
      <c r="I121" s="203">
        <v>2808</v>
      </c>
      <c r="J121" s="204"/>
      <c r="K121" s="204"/>
      <c r="L121" s="205">
        <v>1571</v>
      </c>
      <c r="M121" s="203">
        <v>751</v>
      </c>
      <c r="N121" s="203">
        <v>2468</v>
      </c>
      <c r="O121" s="203">
        <v>1170</v>
      </c>
      <c r="P121" s="203">
        <v>839</v>
      </c>
      <c r="Q121" s="203">
        <v>551</v>
      </c>
      <c r="R121" s="203">
        <v>1148</v>
      </c>
      <c r="S121" s="201" t="s">
        <v>236</v>
      </c>
      <c r="T121" s="211"/>
    </row>
    <row r="122" spans="1:20" ht="15" customHeight="1">
      <c r="A122" s="200" t="s">
        <v>253</v>
      </c>
      <c r="B122" s="201" t="s">
        <v>239</v>
      </c>
      <c r="C122" s="202">
        <f t="shared" si="50"/>
        <v>223921</v>
      </c>
      <c r="D122" s="207">
        <f t="shared" ref="D122:I122" si="57">D123+D124</f>
        <v>58135</v>
      </c>
      <c r="E122" s="207">
        <f t="shared" si="57"/>
        <v>25568</v>
      </c>
      <c r="F122" s="207">
        <f t="shared" si="57"/>
        <v>24777</v>
      </c>
      <c r="G122" s="207">
        <f t="shared" si="57"/>
        <v>24098</v>
      </c>
      <c r="H122" s="207">
        <f t="shared" si="57"/>
        <v>30303</v>
      </c>
      <c r="I122" s="207">
        <f t="shared" si="57"/>
        <v>14997</v>
      </c>
      <c r="J122" s="208"/>
      <c r="K122" s="204"/>
      <c r="L122" s="209">
        <f t="shared" ref="L122:R122" si="58">L123+L124</f>
        <v>8440</v>
      </c>
      <c r="M122" s="207">
        <f t="shared" si="58"/>
        <v>4196</v>
      </c>
      <c r="N122" s="207">
        <f t="shared" si="58"/>
        <v>12133</v>
      </c>
      <c r="O122" s="207">
        <f t="shared" si="58"/>
        <v>7070</v>
      </c>
      <c r="P122" s="207">
        <f t="shared" si="58"/>
        <v>4901</v>
      </c>
      <c r="Q122" s="207">
        <f t="shared" si="58"/>
        <v>3022</v>
      </c>
      <c r="R122" s="207">
        <f t="shared" si="58"/>
        <v>6281</v>
      </c>
      <c r="S122" s="201" t="s">
        <v>239</v>
      </c>
      <c r="T122" s="206" t="s">
        <v>253</v>
      </c>
    </row>
    <row r="123" spans="1:20" ht="15" customHeight="1">
      <c r="A123" s="210"/>
      <c r="B123" s="201" t="s">
        <v>18</v>
      </c>
      <c r="C123" s="202">
        <f t="shared" si="50"/>
        <v>112967</v>
      </c>
      <c r="D123" s="203">
        <v>28846</v>
      </c>
      <c r="E123" s="203">
        <v>12979</v>
      </c>
      <c r="F123" s="203">
        <v>12926</v>
      </c>
      <c r="G123" s="203">
        <v>12414</v>
      </c>
      <c r="H123" s="203">
        <v>15419</v>
      </c>
      <c r="I123" s="203">
        <v>7382</v>
      </c>
      <c r="J123" s="204"/>
      <c r="K123" s="204"/>
      <c r="L123" s="205">
        <v>4228</v>
      </c>
      <c r="M123" s="203">
        <v>2140</v>
      </c>
      <c r="N123" s="203">
        <v>6044</v>
      </c>
      <c r="O123" s="203">
        <v>3534</v>
      </c>
      <c r="P123" s="203">
        <v>2466</v>
      </c>
      <c r="Q123" s="203">
        <v>1520</v>
      </c>
      <c r="R123" s="203">
        <v>3069</v>
      </c>
      <c r="S123" s="201" t="s">
        <v>18</v>
      </c>
      <c r="T123" s="211"/>
    </row>
    <row r="124" spans="1:20" ht="15" customHeight="1">
      <c r="A124" s="212"/>
      <c r="B124" s="213" t="s">
        <v>19</v>
      </c>
      <c r="C124" s="214">
        <f t="shared" si="50"/>
        <v>110954</v>
      </c>
      <c r="D124" s="215">
        <v>29289</v>
      </c>
      <c r="E124" s="215">
        <v>12589</v>
      </c>
      <c r="F124" s="215">
        <v>11851</v>
      </c>
      <c r="G124" s="215">
        <v>11684</v>
      </c>
      <c r="H124" s="215">
        <v>14884</v>
      </c>
      <c r="I124" s="215">
        <v>7615</v>
      </c>
      <c r="J124" s="204"/>
      <c r="K124" s="204"/>
      <c r="L124" s="216">
        <v>4212</v>
      </c>
      <c r="M124" s="215">
        <v>2056</v>
      </c>
      <c r="N124" s="215">
        <v>6089</v>
      </c>
      <c r="O124" s="215">
        <v>3536</v>
      </c>
      <c r="P124" s="215">
        <v>2435</v>
      </c>
      <c r="Q124" s="215">
        <v>1502</v>
      </c>
      <c r="R124" s="215">
        <v>3212</v>
      </c>
      <c r="S124" s="213" t="s">
        <v>19</v>
      </c>
      <c r="T124" s="217"/>
    </row>
    <row r="125" spans="1:20" ht="15" customHeight="1">
      <c r="A125" s="210"/>
      <c r="B125" s="218" t="s">
        <v>236</v>
      </c>
      <c r="C125" s="202">
        <f t="shared" si="50"/>
        <v>44049</v>
      </c>
      <c r="D125" s="203">
        <v>10340</v>
      </c>
      <c r="E125" s="203">
        <v>4996</v>
      </c>
      <c r="F125" s="203">
        <v>5583</v>
      </c>
      <c r="G125" s="203">
        <v>4979</v>
      </c>
      <c r="H125" s="203">
        <v>6213</v>
      </c>
      <c r="I125" s="203">
        <v>2884</v>
      </c>
      <c r="J125" s="204"/>
      <c r="K125" s="204"/>
      <c r="L125" s="205">
        <v>1580</v>
      </c>
      <c r="M125" s="203">
        <v>744</v>
      </c>
      <c r="N125" s="203">
        <v>2658</v>
      </c>
      <c r="O125" s="203">
        <v>1285</v>
      </c>
      <c r="P125" s="203">
        <v>932</v>
      </c>
      <c r="Q125" s="203">
        <v>590</v>
      </c>
      <c r="R125" s="203">
        <v>1265</v>
      </c>
      <c r="S125" s="218" t="s">
        <v>236</v>
      </c>
      <c r="T125" s="211"/>
    </row>
    <row r="126" spans="1:20" ht="15" customHeight="1">
      <c r="A126" s="200" t="s">
        <v>254</v>
      </c>
      <c r="B126" s="218" t="s">
        <v>239</v>
      </c>
      <c r="C126" s="202">
        <f t="shared" si="50"/>
        <v>234717</v>
      </c>
      <c r="D126" s="207">
        <f t="shared" ref="D126:I126" si="59">D127+D128</f>
        <v>56728</v>
      </c>
      <c r="E126" s="207">
        <f t="shared" si="59"/>
        <v>27595</v>
      </c>
      <c r="F126" s="207">
        <f t="shared" si="59"/>
        <v>29874</v>
      </c>
      <c r="G126" s="207">
        <f t="shared" si="59"/>
        <v>25391</v>
      </c>
      <c r="H126" s="207">
        <f t="shared" si="59"/>
        <v>31302</v>
      </c>
      <c r="I126" s="207">
        <f t="shared" si="59"/>
        <v>15744</v>
      </c>
      <c r="J126" s="208"/>
      <c r="K126" s="204"/>
      <c r="L126" s="209">
        <f t="shared" ref="L126:R126" si="60">L127+L128</f>
        <v>8563</v>
      </c>
      <c r="M126" s="207">
        <f t="shared" si="60"/>
        <v>4116</v>
      </c>
      <c r="N126" s="207">
        <f t="shared" si="60"/>
        <v>13559</v>
      </c>
      <c r="O126" s="207">
        <f t="shared" si="60"/>
        <v>7289</v>
      </c>
      <c r="P126" s="207">
        <f t="shared" si="60"/>
        <v>4917</v>
      </c>
      <c r="Q126" s="207">
        <f t="shared" si="60"/>
        <v>3191</v>
      </c>
      <c r="R126" s="207">
        <f t="shared" si="60"/>
        <v>6448</v>
      </c>
      <c r="S126" s="218" t="s">
        <v>239</v>
      </c>
      <c r="T126" s="206" t="s">
        <v>254</v>
      </c>
    </row>
    <row r="127" spans="1:20" ht="15" customHeight="1">
      <c r="A127" s="210"/>
      <c r="B127" s="218" t="s">
        <v>18</v>
      </c>
      <c r="C127" s="202">
        <f t="shared" si="50"/>
        <v>118559</v>
      </c>
      <c r="D127" s="203">
        <v>28271</v>
      </c>
      <c r="E127" s="203">
        <v>14223</v>
      </c>
      <c r="F127" s="203">
        <v>15288</v>
      </c>
      <c r="G127" s="203">
        <v>13006</v>
      </c>
      <c r="H127" s="203">
        <v>16055</v>
      </c>
      <c r="I127" s="203">
        <v>7685</v>
      </c>
      <c r="J127" s="204"/>
      <c r="K127" s="204"/>
      <c r="L127" s="205">
        <v>4291</v>
      </c>
      <c r="M127" s="203">
        <v>2063</v>
      </c>
      <c r="N127" s="203">
        <v>6860</v>
      </c>
      <c r="O127" s="203">
        <v>3636</v>
      </c>
      <c r="P127" s="203">
        <v>2449</v>
      </c>
      <c r="Q127" s="203">
        <v>1611</v>
      </c>
      <c r="R127" s="203">
        <v>3121</v>
      </c>
      <c r="S127" s="218" t="s">
        <v>18</v>
      </c>
      <c r="T127" s="211"/>
    </row>
    <row r="128" spans="1:20" ht="15" customHeight="1">
      <c r="A128" s="212"/>
      <c r="B128" s="219" t="s">
        <v>19</v>
      </c>
      <c r="C128" s="214">
        <f t="shared" si="50"/>
        <v>116158</v>
      </c>
      <c r="D128" s="215">
        <v>28457</v>
      </c>
      <c r="E128" s="215">
        <v>13372</v>
      </c>
      <c r="F128" s="215">
        <v>14586</v>
      </c>
      <c r="G128" s="215">
        <v>12385</v>
      </c>
      <c r="H128" s="215">
        <v>15247</v>
      </c>
      <c r="I128" s="215">
        <v>8059</v>
      </c>
      <c r="J128" s="204"/>
      <c r="K128" s="204"/>
      <c r="L128" s="216">
        <v>4272</v>
      </c>
      <c r="M128" s="215">
        <v>2053</v>
      </c>
      <c r="N128" s="215">
        <v>6699</v>
      </c>
      <c r="O128" s="215">
        <v>3653</v>
      </c>
      <c r="P128" s="215">
        <v>2468</v>
      </c>
      <c r="Q128" s="215">
        <v>1580</v>
      </c>
      <c r="R128" s="215">
        <v>3327</v>
      </c>
      <c r="S128" s="219" t="s">
        <v>19</v>
      </c>
      <c r="T128" s="217"/>
    </row>
    <row r="129" spans="1:20" ht="15" customHeight="1">
      <c r="A129" s="200"/>
      <c r="B129" s="201" t="s">
        <v>236</v>
      </c>
      <c r="C129" s="202">
        <f t="shared" si="50"/>
        <v>28303</v>
      </c>
      <c r="D129" s="203">
        <v>8478</v>
      </c>
      <c r="E129" s="203">
        <v>3393</v>
      </c>
      <c r="F129" s="203">
        <v>3199</v>
      </c>
      <c r="G129" s="203">
        <v>1962</v>
      </c>
      <c r="H129" s="203">
        <v>2216</v>
      </c>
      <c r="I129" s="203">
        <v>2561</v>
      </c>
      <c r="J129" s="204"/>
      <c r="K129" s="204"/>
      <c r="L129" s="205">
        <v>1379</v>
      </c>
      <c r="M129" s="203">
        <v>494</v>
      </c>
      <c r="N129" s="203">
        <v>1709</v>
      </c>
      <c r="O129" s="203">
        <v>737</v>
      </c>
      <c r="P129" s="203">
        <v>580</v>
      </c>
      <c r="Q129" s="203">
        <v>409</v>
      </c>
      <c r="R129" s="203">
        <v>1186</v>
      </c>
      <c r="S129" s="201" t="s">
        <v>236</v>
      </c>
      <c r="T129" s="206"/>
    </row>
    <row r="130" spans="1:20" ht="15" customHeight="1">
      <c r="A130" s="200" t="s">
        <v>255</v>
      </c>
      <c r="B130" s="201" t="s">
        <v>239</v>
      </c>
      <c r="C130" s="202">
        <f t="shared" si="50"/>
        <v>183508</v>
      </c>
      <c r="D130" s="207">
        <f t="shared" ref="D130:I130" si="61">D131+D132</f>
        <v>49949</v>
      </c>
      <c r="E130" s="207">
        <f t="shared" si="61"/>
        <v>20293</v>
      </c>
      <c r="F130" s="207">
        <f t="shared" si="61"/>
        <v>22154</v>
      </c>
      <c r="G130" s="207">
        <f t="shared" si="61"/>
        <v>15663</v>
      </c>
      <c r="H130" s="207">
        <f t="shared" si="61"/>
        <v>17376</v>
      </c>
      <c r="I130" s="207">
        <f t="shared" si="61"/>
        <v>15400</v>
      </c>
      <c r="J130" s="208"/>
      <c r="K130" s="204"/>
      <c r="L130" s="209">
        <f t="shared" ref="L130:R130" si="62">L131+L132</f>
        <v>8700</v>
      </c>
      <c r="M130" s="207">
        <f t="shared" si="62"/>
        <v>3878</v>
      </c>
      <c r="N130" s="207">
        <f t="shared" si="62"/>
        <v>10202</v>
      </c>
      <c r="O130" s="207">
        <f t="shared" si="62"/>
        <v>6159</v>
      </c>
      <c r="P130" s="207">
        <f t="shared" si="62"/>
        <v>3757</v>
      </c>
      <c r="Q130" s="207">
        <f t="shared" si="62"/>
        <v>3201</v>
      </c>
      <c r="R130" s="207">
        <f t="shared" si="62"/>
        <v>6776</v>
      </c>
      <c r="S130" s="201" t="s">
        <v>239</v>
      </c>
      <c r="T130" s="206" t="s">
        <v>255</v>
      </c>
    </row>
    <row r="131" spans="1:20" ht="15" customHeight="1">
      <c r="A131" s="210"/>
      <c r="B131" s="201" t="s">
        <v>18</v>
      </c>
      <c r="C131" s="202">
        <f t="shared" si="50"/>
        <v>95164</v>
      </c>
      <c r="D131" s="203">
        <v>25691</v>
      </c>
      <c r="E131" s="203">
        <v>10203</v>
      </c>
      <c r="F131" s="203">
        <v>11340</v>
      </c>
      <c r="G131" s="203">
        <v>8144</v>
      </c>
      <c r="H131" s="203">
        <v>9800</v>
      </c>
      <c r="I131" s="203">
        <v>7740</v>
      </c>
      <c r="J131" s="204"/>
      <c r="K131" s="204"/>
      <c r="L131" s="205">
        <v>4435</v>
      </c>
      <c r="M131" s="203">
        <v>1995</v>
      </c>
      <c r="N131" s="203">
        <v>5680</v>
      </c>
      <c r="O131" s="203">
        <v>3067</v>
      </c>
      <c r="P131" s="203">
        <v>1897</v>
      </c>
      <c r="Q131" s="203">
        <v>1794</v>
      </c>
      <c r="R131" s="203">
        <v>3378</v>
      </c>
      <c r="S131" s="201" t="s">
        <v>18</v>
      </c>
      <c r="T131" s="211"/>
    </row>
    <row r="132" spans="1:20" ht="15" customHeight="1">
      <c r="A132" s="212"/>
      <c r="B132" s="213" t="s">
        <v>19</v>
      </c>
      <c r="C132" s="214">
        <f t="shared" si="50"/>
        <v>88344</v>
      </c>
      <c r="D132" s="215">
        <v>24258</v>
      </c>
      <c r="E132" s="215">
        <v>10090</v>
      </c>
      <c r="F132" s="215">
        <v>10814</v>
      </c>
      <c r="G132" s="215">
        <v>7519</v>
      </c>
      <c r="H132" s="215">
        <v>7576</v>
      </c>
      <c r="I132" s="215">
        <v>7660</v>
      </c>
      <c r="J132" s="204"/>
      <c r="K132" s="204"/>
      <c r="L132" s="216">
        <v>4265</v>
      </c>
      <c r="M132" s="215">
        <v>1883</v>
      </c>
      <c r="N132" s="215">
        <v>4522</v>
      </c>
      <c r="O132" s="215">
        <v>3092</v>
      </c>
      <c r="P132" s="215">
        <v>1860</v>
      </c>
      <c r="Q132" s="215">
        <v>1407</v>
      </c>
      <c r="R132" s="215">
        <v>3398</v>
      </c>
      <c r="S132" s="213" t="s">
        <v>19</v>
      </c>
      <c r="T132" s="217"/>
    </row>
    <row r="133" spans="1:20" ht="15" customHeight="1">
      <c r="A133" s="210"/>
      <c r="B133" s="201" t="s">
        <v>236</v>
      </c>
      <c r="C133" s="202">
        <f t="shared" si="50"/>
        <v>45672</v>
      </c>
      <c r="D133" s="203">
        <v>10653</v>
      </c>
      <c r="E133" s="203">
        <v>5076</v>
      </c>
      <c r="F133" s="203">
        <v>6042</v>
      </c>
      <c r="G133" s="203">
        <v>5349</v>
      </c>
      <c r="H133" s="203">
        <v>6895</v>
      </c>
      <c r="I133" s="203">
        <v>2819</v>
      </c>
      <c r="J133" s="204"/>
      <c r="K133" s="204"/>
      <c r="L133" s="205">
        <v>1617</v>
      </c>
      <c r="M133" s="203">
        <v>747</v>
      </c>
      <c r="N133" s="203">
        <v>2790</v>
      </c>
      <c r="O133" s="203">
        <v>1162</v>
      </c>
      <c r="P133" s="203">
        <v>825</v>
      </c>
      <c r="Q133" s="203">
        <v>546</v>
      </c>
      <c r="R133" s="203">
        <v>1151</v>
      </c>
      <c r="S133" s="201" t="s">
        <v>236</v>
      </c>
      <c r="T133" s="211"/>
    </row>
    <row r="134" spans="1:20" ht="15" customHeight="1">
      <c r="A134" s="200" t="s">
        <v>256</v>
      </c>
      <c r="B134" s="201" t="s">
        <v>239</v>
      </c>
      <c r="C134" s="202">
        <f t="shared" si="50"/>
        <v>248491</v>
      </c>
      <c r="D134" s="207">
        <f t="shared" ref="D134:I134" si="63">D135+D136</f>
        <v>60503</v>
      </c>
      <c r="E134" s="207">
        <f t="shared" si="63"/>
        <v>29536</v>
      </c>
      <c r="F134" s="207">
        <f t="shared" si="63"/>
        <v>32380</v>
      </c>
      <c r="G134" s="207">
        <f t="shared" si="63"/>
        <v>27601</v>
      </c>
      <c r="H134" s="207">
        <f t="shared" si="63"/>
        <v>34856</v>
      </c>
      <c r="I134" s="207">
        <f t="shared" si="63"/>
        <v>15328</v>
      </c>
      <c r="J134" s="208"/>
      <c r="K134" s="204"/>
      <c r="L134" s="209">
        <f t="shared" ref="L134:R134" si="64">L135+L136</f>
        <v>8538</v>
      </c>
      <c r="M134" s="207">
        <f t="shared" si="64"/>
        <v>4120</v>
      </c>
      <c r="N134" s="207">
        <f t="shared" si="64"/>
        <v>14207</v>
      </c>
      <c r="O134" s="207">
        <f t="shared" si="64"/>
        <v>7281</v>
      </c>
      <c r="P134" s="207">
        <f t="shared" si="64"/>
        <v>4687</v>
      </c>
      <c r="Q134" s="207">
        <f t="shared" si="64"/>
        <v>3191</v>
      </c>
      <c r="R134" s="207">
        <f t="shared" si="64"/>
        <v>6263</v>
      </c>
      <c r="S134" s="201" t="s">
        <v>239</v>
      </c>
      <c r="T134" s="206" t="s">
        <v>256</v>
      </c>
    </row>
    <row r="135" spans="1:20" ht="15" customHeight="1">
      <c r="A135" s="210"/>
      <c r="B135" s="201" t="s">
        <v>18</v>
      </c>
      <c r="C135" s="202">
        <f t="shared" si="50"/>
        <v>125785</v>
      </c>
      <c r="D135" s="203">
        <v>30275</v>
      </c>
      <c r="E135" s="203">
        <v>15711</v>
      </c>
      <c r="F135" s="203">
        <v>16318</v>
      </c>
      <c r="G135" s="203">
        <v>14346</v>
      </c>
      <c r="H135" s="203">
        <v>17681</v>
      </c>
      <c r="I135" s="203">
        <v>7405</v>
      </c>
      <c r="J135" s="204"/>
      <c r="K135" s="204"/>
      <c r="L135" s="205">
        <v>4306</v>
      </c>
      <c r="M135" s="203">
        <v>2079</v>
      </c>
      <c r="N135" s="203">
        <v>7145</v>
      </c>
      <c r="O135" s="203">
        <v>3581</v>
      </c>
      <c r="P135" s="203">
        <v>2331</v>
      </c>
      <c r="Q135" s="203">
        <v>1572</v>
      </c>
      <c r="R135" s="203">
        <v>3035</v>
      </c>
      <c r="S135" s="201" t="s">
        <v>18</v>
      </c>
      <c r="T135" s="211"/>
    </row>
    <row r="136" spans="1:20" ht="15" customHeight="1">
      <c r="A136" s="212"/>
      <c r="B136" s="213" t="s">
        <v>19</v>
      </c>
      <c r="C136" s="214">
        <f t="shared" si="50"/>
        <v>122706</v>
      </c>
      <c r="D136" s="215">
        <v>30228</v>
      </c>
      <c r="E136" s="215">
        <v>13825</v>
      </c>
      <c r="F136" s="215">
        <v>16062</v>
      </c>
      <c r="G136" s="215">
        <v>13255</v>
      </c>
      <c r="H136" s="215">
        <v>17175</v>
      </c>
      <c r="I136" s="215">
        <v>7923</v>
      </c>
      <c r="J136" s="204"/>
      <c r="K136" s="204"/>
      <c r="L136" s="216">
        <v>4232</v>
      </c>
      <c r="M136" s="215">
        <v>2041</v>
      </c>
      <c r="N136" s="215">
        <v>7062</v>
      </c>
      <c r="O136" s="215">
        <v>3700</v>
      </c>
      <c r="P136" s="215">
        <v>2356</v>
      </c>
      <c r="Q136" s="215">
        <v>1619</v>
      </c>
      <c r="R136" s="215">
        <v>3228</v>
      </c>
      <c r="S136" s="213" t="s">
        <v>19</v>
      </c>
      <c r="T136" s="217"/>
    </row>
    <row r="137" spans="1:20" ht="15" customHeight="1">
      <c r="A137" s="210"/>
      <c r="B137" s="201" t="s">
        <v>236</v>
      </c>
      <c r="C137" s="202">
        <f t="shared" si="50"/>
        <v>47065</v>
      </c>
      <c r="D137" s="203">
        <v>10841</v>
      </c>
      <c r="E137" s="203">
        <v>5306</v>
      </c>
      <c r="F137" s="203">
        <v>6367</v>
      </c>
      <c r="G137" s="203">
        <v>5610</v>
      </c>
      <c r="H137" s="203">
        <v>7131</v>
      </c>
      <c r="I137" s="203">
        <v>2797</v>
      </c>
      <c r="J137" s="204"/>
      <c r="K137" s="204"/>
      <c r="L137" s="205">
        <v>1633</v>
      </c>
      <c r="M137" s="203">
        <v>745</v>
      </c>
      <c r="N137" s="203">
        <v>3002</v>
      </c>
      <c r="O137" s="203">
        <v>1140</v>
      </c>
      <c r="P137" s="203">
        <v>824</v>
      </c>
      <c r="Q137" s="203">
        <v>542</v>
      </c>
      <c r="R137" s="203">
        <v>1127</v>
      </c>
      <c r="S137" s="201" t="s">
        <v>236</v>
      </c>
      <c r="T137" s="211"/>
    </row>
    <row r="138" spans="1:20" ht="15" customHeight="1">
      <c r="A138" s="200" t="s">
        <v>257</v>
      </c>
      <c r="B138" s="201" t="s">
        <v>239</v>
      </c>
      <c r="C138" s="202">
        <f t="shared" si="50"/>
        <v>255927</v>
      </c>
      <c r="D138" s="207">
        <f t="shared" ref="D138:I138" si="65">D139+D140</f>
        <v>61446</v>
      </c>
      <c r="E138" s="207">
        <f t="shared" si="65"/>
        <v>30606</v>
      </c>
      <c r="F138" s="207">
        <f t="shared" si="65"/>
        <v>34674</v>
      </c>
      <c r="G138" s="207">
        <f t="shared" si="65"/>
        <v>29305</v>
      </c>
      <c r="H138" s="207">
        <f t="shared" si="65"/>
        <v>35796</v>
      </c>
      <c r="I138" s="207">
        <f t="shared" si="65"/>
        <v>15428</v>
      </c>
      <c r="J138" s="208"/>
      <c r="K138" s="204"/>
      <c r="L138" s="209">
        <f t="shared" ref="L138:R138" si="66">L139+L140</f>
        <v>8376</v>
      </c>
      <c r="M138" s="207">
        <f t="shared" si="66"/>
        <v>4122</v>
      </c>
      <c r="N138" s="207">
        <f t="shared" si="66"/>
        <v>15050</v>
      </c>
      <c r="O138" s="207">
        <f t="shared" si="66"/>
        <v>7304</v>
      </c>
      <c r="P138" s="207">
        <f t="shared" si="66"/>
        <v>4558</v>
      </c>
      <c r="Q138" s="207">
        <f t="shared" si="66"/>
        <v>3219</v>
      </c>
      <c r="R138" s="207">
        <f t="shared" si="66"/>
        <v>6043</v>
      </c>
      <c r="S138" s="201" t="s">
        <v>239</v>
      </c>
      <c r="T138" s="206" t="s">
        <v>257</v>
      </c>
    </row>
    <row r="139" spans="1:20" ht="15" customHeight="1">
      <c r="A139" s="210"/>
      <c r="B139" s="201" t="s">
        <v>18</v>
      </c>
      <c r="C139" s="202">
        <f t="shared" si="50"/>
        <v>129937</v>
      </c>
      <c r="D139" s="203">
        <v>30741</v>
      </c>
      <c r="E139" s="203">
        <v>16332</v>
      </c>
      <c r="F139" s="203">
        <v>18015</v>
      </c>
      <c r="G139" s="203">
        <v>14979</v>
      </c>
      <c r="H139" s="203">
        <v>18329</v>
      </c>
      <c r="I139" s="203">
        <v>7425</v>
      </c>
      <c r="J139" s="204"/>
      <c r="K139" s="204"/>
      <c r="L139" s="205">
        <v>4185</v>
      </c>
      <c r="M139" s="203">
        <v>2075</v>
      </c>
      <c r="N139" s="203">
        <v>7503</v>
      </c>
      <c r="O139" s="203">
        <v>3581</v>
      </c>
      <c r="P139" s="203">
        <v>2306</v>
      </c>
      <c r="Q139" s="203">
        <v>1568</v>
      </c>
      <c r="R139" s="203">
        <v>2898</v>
      </c>
      <c r="S139" s="201" t="s">
        <v>18</v>
      </c>
      <c r="T139" s="211"/>
    </row>
    <row r="140" spans="1:20" ht="15" customHeight="1">
      <c r="A140" s="212"/>
      <c r="B140" s="213" t="s">
        <v>19</v>
      </c>
      <c r="C140" s="214">
        <f t="shared" si="50"/>
        <v>125990</v>
      </c>
      <c r="D140" s="215">
        <v>30705</v>
      </c>
      <c r="E140" s="215">
        <v>14274</v>
      </c>
      <c r="F140" s="215">
        <v>16659</v>
      </c>
      <c r="G140" s="215">
        <v>14326</v>
      </c>
      <c r="H140" s="215">
        <v>17467</v>
      </c>
      <c r="I140" s="215">
        <v>8003</v>
      </c>
      <c r="J140" s="204"/>
      <c r="K140" s="204"/>
      <c r="L140" s="216">
        <v>4191</v>
      </c>
      <c r="M140" s="215">
        <v>2047</v>
      </c>
      <c r="N140" s="215">
        <v>7547</v>
      </c>
      <c r="O140" s="215">
        <v>3723</v>
      </c>
      <c r="P140" s="215">
        <v>2252</v>
      </c>
      <c r="Q140" s="215">
        <v>1651</v>
      </c>
      <c r="R140" s="215">
        <v>3145</v>
      </c>
      <c r="S140" s="213" t="s">
        <v>19</v>
      </c>
      <c r="T140" s="217"/>
    </row>
    <row r="141" spans="1:20" ht="15" customHeight="1">
      <c r="A141" s="210"/>
      <c r="B141" s="201" t="s">
        <v>236</v>
      </c>
      <c r="C141" s="202">
        <f t="shared" si="50"/>
        <v>48201</v>
      </c>
      <c r="D141" s="203">
        <v>11184</v>
      </c>
      <c r="E141" s="203">
        <v>5490</v>
      </c>
      <c r="F141" s="203">
        <v>6659</v>
      </c>
      <c r="G141" s="203">
        <v>5778</v>
      </c>
      <c r="H141" s="203">
        <v>7281</v>
      </c>
      <c r="I141" s="203">
        <v>2742</v>
      </c>
      <c r="J141" s="204"/>
      <c r="K141" s="204"/>
      <c r="L141" s="205">
        <v>1652</v>
      </c>
      <c r="M141" s="203">
        <v>741</v>
      </c>
      <c r="N141" s="203">
        <v>3107</v>
      </c>
      <c r="O141" s="203">
        <v>1140</v>
      </c>
      <c r="P141" s="203">
        <v>846</v>
      </c>
      <c r="Q141" s="203">
        <v>475</v>
      </c>
      <c r="R141" s="203">
        <v>1106</v>
      </c>
      <c r="S141" s="201" t="s">
        <v>236</v>
      </c>
      <c r="T141" s="211"/>
    </row>
    <row r="142" spans="1:20" ht="15" customHeight="1">
      <c r="A142" s="200" t="s">
        <v>258</v>
      </c>
      <c r="B142" s="201" t="s">
        <v>239</v>
      </c>
      <c r="C142" s="202">
        <f t="shared" si="50"/>
        <v>261375</v>
      </c>
      <c r="D142" s="207">
        <f t="shared" ref="D142:I142" si="67">D143+D144</f>
        <v>63729</v>
      </c>
      <c r="E142" s="207">
        <f t="shared" si="67"/>
        <v>32071</v>
      </c>
      <c r="F142" s="207">
        <f t="shared" si="67"/>
        <v>34461</v>
      </c>
      <c r="G142" s="207">
        <f t="shared" si="67"/>
        <v>30580</v>
      </c>
      <c r="H142" s="207">
        <f t="shared" si="67"/>
        <v>36601</v>
      </c>
      <c r="I142" s="207">
        <f t="shared" si="67"/>
        <v>15266</v>
      </c>
      <c r="J142" s="208"/>
      <c r="K142" s="204"/>
      <c r="L142" s="209">
        <f t="shared" ref="L142:R142" si="68">L143+L144</f>
        <v>8505</v>
      </c>
      <c r="M142" s="207">
        <f t="shared" si="68"/>
        <v>4077</v>
      </c>
      <c r="N142" s="207">
        <f t="shared" si="68"/>
        <v>15566</v>
      </c>
      <c r="O142" s="207">
        <f t="shared" si="68"/>
        <v>7517</v>
      </c>
      <c r="P142" s="207">
        <f t="shared" si="68"/>
        <v>4669</v>
      </c>
      <c r="Q142" s="207">
        <f t="shared" si="68"/>
        <v>2675</v>
      </c>
      <c r="R142" s="207">
        <f t="shared" si="68"/>
        <v>5658</v>
      </c>
      <c r="S142" s="201" t="s">
        <v>239</v>
      </c>
      <c r="T142" s="206" t="s">
        <v>258</v>
      </c>
    </row>
    <row r="143" spans="1:20" ht="15" customHeight="1">
      <c r="A143" s="210"/>
      <c r="B143" s="201" t="s">
        <v>18</v>
      </c>
      <c r="C143" s="202">
        <f t="shared" si="50"/>
        <v>132379</v>
      </c>
      <c r="D143" s="203">
        <v>32051</v>
      </c>
      <c r="E143" s="203">
        <v>17059</v>
      </c>
      <c r="F143" s="203">
        <v>17326</v>
      </c>
      <c r="G143" s="203">
        <v>15654</v>
      </c>
      <c r="H143" s="203">
        <v>18804</v>
      </c>
      <c r="I143" s="203">
        <v>7304</v>
      </c>
      <c r="J143" s="204"/>
      <c r="K143" s="204"/>
      <c r="L143" s="205">
        <v>4311</v>
      </c>
      <c r="M143" s="203">
        <v>2047</v>
      </c>
      <c r="N143" s="203">
        <v>7843</v>
      </c>
      <c r="O143" s="203">
        <v>3668</v>
      </c>
      <c r="P143" s="203">
        <v>2370</v>
      </c>
      <c r="Q143" s="203">
        <v>1281</v>
      </c>
      <c r="R143" s="203">
        <v>2661</v>
      </c>
      <c r="S143" s="201" t="s">
        <v>18</v>
      </c>
      <c r="T143" s="211"/>
    </row>
    <row r="144" spans="1:20" ht="15" customHeight="1">
      <c r="A144" s="212"/>
      <c r="B144" s="213" t="s">
        <v>19</v>
      </c>
      <c r="C144" s="214">
        <f t="shared" si="50"/>
        <v>128996</v>
      </c>
      <c r="D144" s="215">
        <v>31678</v>
      </c>
      <c r="E144" s="215">
        <v>15012</v>
      </c>
      <c r="F144" s="215">
        <v>17135</v>
      </c>
      <c r="G144" s="215">
        <v>14926</v>
      </c>
      <c r="H144" s="215">
        <v>17797</v>
      </c>
      <c r="I144" s="215">
        <v>7962</v>
      </c>
      <c r="J144" s="204"/>
      <c r="K144" s="204"/>
      <c r="L144" s="216">
        <v>4194</v>
      </c>
      <c r="M144" s="215">
        <v>2030</v>
      </c>
      <c r="N144" s="215">
        <v>7723</v>
      </c>
      <c r="O144" s="215">
        <v>3849</v>
      </c>
      <c r="P144" s="215">
        <v>2299</v>
      </c>
      <c r="Q144" s="215">
        <v>1394</v>
      </c>
      <c r="R144" s="215">
        <v>2997</v>
      </c>
      <c r="S144" s="213" t="s">
        <v>19</v>
      </c>
      <c r="T144" s="217"/>
    </row>
    <row r="145" spans="1:20" ht="15" customHeight="1">
      <c r="A145" s="210"/>
      <c r="B145" s="218" t="s">
        <v>236</v>
      </c>
      <c r="C145" s="202">
        <f t="shared" si="50"/>
        <v>48393</v>
      </c>
      <c r="D145" s="203">
        <v>11106</v>
      </c>
      <c r="E145" s="203">
        <v>5881</v>
      </c>
      <c r="F145" s="203">
        <v>6957</v>
      </c>
      <c r="G145" s="203">
        <v>5838</v>
      </c>
      <c r="H145" s="203">
        <v>6583</v>
      </c>
      <c r="I145" s="203">
        <v>2808</v>
      </c>
      <c r="J145" s="204"/>
      <c r="K145" s="204"/>
      <c r="L145" s="205">
        <v>1548</v>
      </c>
      <c r="M145" s="203">
        <v>742</v>
      </c>
      <c r="N145" s="203">
        <v>3102</v>
      </c>
      <c r="O145" s="203">
        <v>1159</v>
      </c>
      <c r="P145" s="203">
        <v>1008</v>
      </c>
      <c r="Q145" s="203">
        <v>491</v>
      </c>
      <c r="R145" s="203">
        <v>1170</v>
      </c>
      <c r="S145" s="218" t="s">
        <v>236</v>
      </c>
      <c r="T145" s="211"/>
    </row>
    <row r="146" spans="1:20" ht="15" customHeight="1">
      <c r="A146" s="200" t="s">
        <v>260</v>
      </c>
      <c r="B146" s="218" t="s">
        <v>239</v>
      </c>
      <c r="C146" s="202">
        <f t="shared" si="50"/>
        <v>260653</v>
      </c>
      <c r="D146" s="207">
        <f t="shared" ref="D146:I146" si="69">D147+D148</f>
        <v>60909</v>
      </c>
      <c r="E146" s="207">
        <f t="shared" si="69"/>
        <v>32328</v>
      </c>
      <c r="F146" s="207">
        <f t="shared" si="69"/>
        <v>36057</v>
      </c>
      <c r="G146" s="207">
        <f t="shared" si="69"/>
        <v>30631</v>
      </c>
      <c r="H146" s="207">
        <f t="shared" si="69"/>
        <v>33883</v>
      </c>
      <c r="I146" s="207">
        <f t="shared" si="69"/>
        <v>15563</v>
      </c>
      <c r="J146" s="208"/>
      <c r="K146" s="204"/>
      <c r="L146" s="209">
        <f t="shared" ref="L146:R146" si="70">L147+L148</f>
        <v>8846</v>
      </c>
      <c r="M146" s="207">
        <f t="shared" si="70"/>
        <v>4337</v>
      </c>
      <c r="N146" s="207">
        <f t="shared" si="70"/>
        <v>15972</v>
      </c>
      <c r="O146" s="207">
        <f t="shared" si="70"/>
        <v>7060</v>
      </c>
      <c r="P146" s="207">
        <f t="shared" si="70"/>
        <v>5556</v>
      </c>
      <c r="Q146" s="207">
        <f t="shared" si="70"/>
        <v>3030</v>
      </c>
      <c r="R146" s="207">
        <f t="shared" si="70"/>
        <v>6481</v>
      </c>
      <c r="S146" s="218" t="s">
        <v>239</v>
      </c>
      <c r="T146" s="206" t="s">
        <v>260</v>
      </c>
    </row>
    <row r="147" spans="1:20" ht="15" customHeight="1">
      <c r="A147" s="210"/>
      <c r="B147" s="218" t="s">
        <v>18</v>
      </c>
      <c r="C147" s="202">
        <f t="shared" si="50"/>
        <v>131616</v>
      </c>
      <c r="D147" s="203">
        <v>30099</v>
      </c>
      <c r="E147" s="203">
        <v>16838</v>
      </c>
      <c r="F147" s="203">
        <v>18328</v>
      </c>
      <c r="G147" s="203">
        <v>15897</v>
      </c>
      <c r="H147" s="203">
        <v>17626</v>
      </c>
      <c r="I147" s="203">
        <v>7394</v>
      </c>
      <c r="J147" s="204"/>
      <c r="K147" s="204"/>
      <c r="L147" s="205">
        <v>4382</v>
      </c>
      <c r="M147" s="203">
        <v>2150</v>
      </c>
      <c r="N147" s="203">
        <v>8087</v>
      </c>
      <c r="O147" s="203">
        <v>3465</v>
      </c>
      <c r="P147" s="203">
        <v>2830</v>
      </c>
      <c r="Q147" s="203">
        <v>1457</v>
      </c>
      <c r="R147" s="203">
        <v>3063</v>
      </c>
      <c r="S147" s="218" t="s">
        <v>18</v>
      </c>
      <c r="T147" s="211"/>
    </row>
    <row r="148" spans="1:20" ht="15" customHeight="1">
      <c r="A148" s="212"/>
      <c r="B148" s="219" t="s">
        <v>19</v>
      </c>
      <c r="C148" s="214">
        <f t="shared" si="50"/>
        <v>129037</v>
      </c>
      <c r="D148" s="215">
        <v>30810</v>
      </c>
      <c r="E148" s="215">
        <v>15490</v>
      </c>
      <c r="F148" s="215">
        <v>17729</v>
      </c>
      <c r="G148" s="215">
        <v>14734</v>
      </c>
      <c r="H148" s="215">
        <v>16257</v>
      </c>
      <c r="I148" s="215">
        <v>8169</v>
      </c>
      <c r="J148" s="204"/>
      <c r="K148" s="204"/>
      <c r="L148" s="216">
        <v>4464</v>
      </c>
      <c r="M148" s="215">
        <v>2187</v>
      </c>
      <c r="N148" s="215">
        <v>7885</v>
      </c>
      <c r="O148" s="215">
        <v>3595</v>
      </c>
      <c r="P148" s="215">
        <v>2726</v>
      </c>
      <c r="Q148" s="215">
        <v>1573</v>
      </c>
      <c r="R148" s="215">
        <v>3418</v>
      </c>
      <c r="S148" s="219" t="s">
        <v>19</v>
      </c>
      <c r="T148" s="217"/>
    </row>
    <row r="149" spans="1:20" ht="15" customHeight="1">
      <c r="A149" s="210"/>
      <c r="B149" s="201" t="s">
        <v>236</v>
      </c>
      <c r="C149" s="202">
        <f t="shared" si="50"/>
        <v>49600</v>
      </c>
      <c r="D149" s="203">
        <v>11454</v>
      </c>
      <c r="E149" s="203">
        <v>5965</v>
      </c>
      <c r="F149" s="203">
        <v>7179</v>
      </c>
      <c r="G149" s="203">
        <v>5997</v>
      </c>
      <c r="H149" s="203">
        <v>6596</v>
      </c>
      <c r="I149" s="203">
        <v>2889</v>
      </c>
      <c r="J149" s="204"/>
      <c r="K149" s="204"/>
      <c r="L149" s="205">
        <v>1566</v>
      </c>
      <c r="M149" s="203">
        <v>730</v>
      </c>
      <c r="N149" s="203">
        <v>3233</v>
      </c>
      <c r="O149" s="203">
        <v>1188</v>
      </c>
      <c r="P149" s="203">
        <v>1073</v>
      </c>
      <c r="Q149" s="203">
        <v>532</v>
      </c>
      <c r="R149" s="203">
        <v>1198</v>
      </c>
      <c r="S149" s="201" t="s">
        <v>236</v>
      </c>
      <c r="T149" s="211"/>
    </row>
    <row r="150" spans="1:20" ht="15" customHeight="1">
      <c r="A150" s="200" t="s">
        <v>261</v>
      </c>
      <c r="B150" s="201" t="s">
        <v>239</v>
      </c>
      <c r="C150" s="202">
        <f t="shared" si="50"/>
        <v>271270</v>
      </c>
      <c r="D150" s="207">
        <f t="shared" ref="D150:I150" si="71">D151+D152</f>
        <v>65224</v>
      </c>
      <c r="E150" s="207">
        <f t="shared" si="71"/>
        <v>33994</v>
      </c>
      <c r="F150" s="207">
        <f t="shared" si="71"/>
        <v>37791</v>
      </c>
      <c r="G150" s="207">
        <f t="shared" si="71"/>
        <v>31812</v>
      </c>
      <c r="H150" s="207">
        <f t="shared" si="71"/>
        <v>33788</v>
      </c>
      <c r="I150" s="207">
        <f t="shared" si="71"/>
        <v>16045</v>
      </c>
      <c r="J150" s="208"/>
      <c r="K150" s="204"/>
      <c r="L150" s="209">
        <f t="shared" ref="L150:R150" si="72">L151+L152</f>
        <v>8746</v>
      </c>
      <c r="M150" s="207">
        <f t="shared" si="72"/>
        <v>4212</v>
      </c>
      <c r="N150" s="207">
        <f t="shared" si="72"/>
        <v>16914</v>
      </c>
      <c r="O150" s="207">
        <f t="shared" si="72"/>
        <v>7471</v>
      </c>
      <c r="P150" s="207">
        <f t="shared" si="72"/>
        <v>5893</v>
      </c>
      <c r="Q150" s="207">
        <f t="shared" si="72"/>
        <v>2897</v>
      </c>
      <c r="R150" s="207">
        <f t="shared" si="72"/>
        <v>6483</v>
      </c>
      <c r="S150" s="201" t="s">
        <v>239</v>
      </c>
      <c r="T150" s="206" t="s">
        <v>261</v>
      </c>
    </row>
    <row r="151" spans="1:20" ht="15" customHeight="1">
      <c r="A151" s="210"/>
      <c r="B151" s="201" t="s">
        <v>18</v>
      </c>
      <c r="C151" s="202">
        <f t="shared" si="50"/>
        <v>135152</v>
      </c>
      <c r="D151" s="203">
        <v>32046</v>
      </c>
      <c r="E151" s="203">
        <v>17730</v>
      </c>
      <c r="F151" s="203">
        <v>18717</v>
      </c>
      <c r="G151" s="203">
        <v>16235</v>
      </c>
      <c r="H151" s="203">
        <v>17162</v>
      </c>
      <c r="I151" s="203">
        <v>7608</v>
      </c>
      <c r="J151" s="204"/>
      <c r="K151" s="204"/>
      <c r="L151" s="205">
        <v>4157</v>
      </c>
      <c r="M151" s="203">
        <v>1998</v>
      </c>
      <c r="N151" s="203">
        <v>8455</v>
      </c>
      <c r="O151" s="203">
        <v>3616</v>
      </c>
      <c r="P151" s="203">
        <v>2935</v>
      </c>
      <c r="Q151" s="203">
        <v>1355</v>
      </c>
      <c r="R151" s="203">
        <v>3138</v>
      </c>
      <c r="S151" s="201" t="s">
        <v>18</v>
      </c>
      <c r="T151" s="211"/>
    </row>
    <row r="152" spans="1:20" ht="15" customHeight="1">
      <c r="A152" s="212"/>
      <c r="B152" s="213" t="s">
        <v>19</v>
      </c>
      <c r="C152" s="214">
        <f t="shared" si="50"/>
        <v>136118</v>
      </c>
      <c r="D152" s="215">
        <v>33178</v>
      </c>
      <c r="E152" s="215">
        <v>16264</v>
      </c>
      <c r="F152" s="215">
        <v>19074</v>
      </c>
      <c r="G152" s="215">
        <v>15577</v>
      </c>
      <c r="H152" s="215">
        <v>16626</v>
      </c>
      <c r="I152" s="215">
        <v>8437</v>
      </c>
      <c r="J152" s="204"/>
      <c r="K152" s="204"/>
      <c r="L152" s="216">
        <v>4589</v>
      </c>
      <c r="M152" s="215">
        <v>2214</v>
      </c>
      <c r="N152" s="215">
        <v>8459</v>
      </c>
      <c r="O152" s="215">
        <v>3855</v>
      </c>
      <c r="P152" s="215">
        <v>2958</v>
      </c>
      <c r="Q152" s="215">
        <v>1542</v>
      </c>
      <c r="R152" s="215">
        <v>3345</v>
      </c>
      <c r="S152" s="213" t="s">
        <v>19</v>
      </c>
      <c r="T152" s="217"/>
    </row>
    <row r="153" spans="1:20" ht="15" customHeight="1">
      <c r="A153" s="210"/>
      <c r="B153" s="201" t="s">
        <v>236</v>
      </c>
      <c r="C153" s="202">
        <f t="shared" si="50"/>
        <v>50398</v>
      </c>
      <c r="D153" s="203">
        <v>11502</v>
      </c>
      <c r="E153" s="203">
        <v>6258</v>
      </c>
      <c r="F153" s="203">
        <v>7412</v>
      </c>
      <c r="G153" s="203">
        <v>6064</v>
      </c>
      <c r="H153" s="203">
        <v>6182</v>
      </c>
      <c r="I153" s="203">
        <v>2952</v>
      </c>
      <c r="J153" s="204"/>
      <c r="K153" s="204"/>
      <c r="L153" s="205">
        <v>1589</v>
      </c>
      <c r="M153" s="203">
        <v>730</v>
      </c>
      <c r="N153" s="203">
        <v>3293</v>
      </c>
      <c r="O153" s="203">
        <v>1497</v>
      </c>
      <c r="P153" s="203">
        <v>1106</v>
      </c>
      <c r="Q153" s="203">
        <v>542</v>
      </c>
      <c r="R153" s="203">
        <v>1271</v>
      </c>
      <c r="S153" s="201" t="s">
        <v>236</v>
      </c>
      <c r="T153" s="211"/>
    </row>
    <row r="154" spans="1:20" ht="15" customHeight="1">
      <c r="A154" s="200" t="s">
        <v>262</v>
      </c>
      <c r="B154" s="201" t="s">
        <v>239</v>
      </c>
      <c r="C154" s="202">
        <f t="shared" si="50"/>
        <v>278487</v>
      </c>
      <c r="D154" s="207">
        <f t="shared" ref="D154:I154" si="73">D155+D156</f>
        <v>65683</v>
      </c>
      <c r="E154" s="207">
        <f t="shared" si="73"/>
        <v>34337</v>
      </c>
      <c r="F154" s="207">
        <f t="shared" si="73"/>
        <v>40146</v>
      </c>
      <c r="G154" s="207">
        <f t="shared" si="73"/>
        <v>32572</v>
      </c>
      <c r="H154" s="207">
        <f t="shared" si="73"/>
        <v>34358</v>
      </c>
      <c r="I154" s="207">
        <f t="shared" si="73"/>
        <v>16228</v>
      </c>
      <c r="J154" s="208"/>
      <c r="K154" s="204"/>
      <c r="L154" s="209">
        <f t="shared" ref="L154:R154" si="74">L155+L156</f>
        <v>9147</v>
      </c>
      <c r="M154" s="207">
        <f t="shared" si="74"/>
        <v>4255</v>
      </c>
      <c r="N154" s="207">
        <f t="shared" si="74"/>
        <v>16540</v>
      </c>
      <c r="O154" s="207">
        <f t="shared" si="74"/>
        <v>8970</v>
      </c>
      <c r="P154" s="207">
        <f t="shared" si="74"/>
        <v>6298</v>
      </c>
      <c r="Q154" s="207">
        <f t="shared" si="74"/>
        <v>3180</v>
      </c>
      <c r="R154" s="207">
        <f t="shared" si="74"/>
        <v>6773</v>
      </c>
      <c r="S154" s="201" t="s">
        <v>239</v>
      </c>
      <c r="T154" s="206" t="s">
        <v>262</v>
      </c>
    </row>
    <row r="155" spans="1:20" ht="15" customHeight="1">
      <c r="A155" s="210"/>
      <c r="B155" s="201" t="s">
        <v>18</v>
      </c>
      <c r="C155" s="202">
        <f t="shared" si="50"/>
        <v>139787</v>
      </c>
      <c r="D155" s="203">
        <v>32254</v>
      </c>
      <c r="E155" s="203">
        <v>17466</v>
      </c>
      <c r="F155" s="203">
        <v>20686</v>
      </c>
      <c r="G155" s="203">
        <v>16571</v>
      </c>
      <c r="H155" s="203">
        <v>17943</v>
      </c>
      <c r="I155" s="203">
        <v>7770</v>
      </c>
      <c r="J155" s="204"/>
      <c r="K155" s="204"/>
      <c r="L155" s="205">
        <v>4391</v>
      </c>
      <c r="M155" s="203">
        <v>2058</v>
      </c>
      <c r="N155" s="203">
        <v>8264</v>
      </c>
      <c r="O155" s="203">
        <v>4391</v>
      </c>
      <c r="P155" s="203">
        <v>3236</v>
      </c>
      <c r="Q155" s="203">
        <v>1496</v>
      </c>
      <c r="R155" s="203">
        <v>3261</v>
      </c>
      <c r="S155" s="201" t="s">
        <v>18</v>
      </c>
      <c r="T155" s="211"/>
    </row>
    <row r="156" spans="1:20" ht="15" customHeight="1" thickBot="1">
      <c r="A156" s="220"/>
      <c r="B156" s="221" t="s">
        <v>19</v>
      </c>
      <c r="C156" s="222">
        <f t="shared" si="50"/>
        <v>138700</v>
      </c>
      <c r="D156" s="223">
        <v>33429</v>
      </c>
      <c r="E156" s="223">
        <v>16871</v>
      </c>
      <c r="F156" s="223">
        <v>19460</v>
      </c>
      <c r="G156" s="223">
        <v>16001</v>
      </c>
      <c r="H156" s="223">
        <v>16415</v>
      </c>
      <c r="I156" s="223">
        <v>8458</v>
      </c>
      <c r="J156" s="204"/>
      <c r="K156" s="204"/>
      <c r="L156" s="224">
        <v>4756</v>
      </c>
      <c r="M156" s="223">
        <v>2197</v>
      </c>
      <c r="N156" s="223">
        <v>8276</v>
      </c>
      <c r="O156" s="223">
        <v>4579</v>
      </c>
      <c r="P156" s="223">
        <v>3062</v>
      </c>
      <c r="Q156" s="223">
        <v>1684</v>
      </c>
      <c r="R156" s="223">
        <v>3512</v>
      </c>
      <c r="S156" s="221" t="s">
        <v>19</v>
      </c>
      <c r="T156" s="225"/>
    </row>
    <row r="157" spans="1:20" ht="15" customHeight="1">
      <c r="A157" s="226" t="s">
        <v>219</v>
      </c>
      <c r="B157" s="227"/>
      <c r="C157" s="228"/>
      <c r="D157" s="229"/>
      <c r="E157" s="229"/>
      <c r="F157" s="229"/>
      <c r="G157" s="229"/>
      <c r="H157" s="229"/>
      <c r="I157" s="229"/>
      <c r="J157" s="229"/>
      <c r="K157" s="229"/>
      <c r="L157" s="229"/>
      <c r="M157" s="229"/>
      <c r="N157" s="229"/>
      <c r="O157" s="229"/>
      <c r="P157" s="229"/>
      <c r="Q157" s="229"/>
      <c r="R157" s="229"/>
      <c r="S157" s="192"/>
      <c r="T157" s="230"/>
    </row>
    <row r="158" spans="1:20" ht="15" customHeight="1" thickBot="1">
      <c r="A158" s="230"/>
      <c r="B158" s="226"/>
      <c r="C158" s="228"/>
      <c r="D158" s="229"/>
      <c r="E158" s="229"/>
      <c r="F158" s="229"/>
      <c r="G158" s="229"/>
      <c r="H158" s="229"/>
      <c r="I158" s="229"/>
      <c r="J158" s="229"/>
      <c r="K158" s="229"/>
      <c r="L158" s="229"/>
      <c r="M158" s="229"/>
      <c r="N158" s="229"/>
      <c r="O158" s="229"/>
      <c r="P158" s="229"/>
      <c r="Q158" s="229"/>
      <c r="R158" s="229"/>
      <c r="S158" s="192"/>
      <c r="T158" s="230"/>
    </row>
    <row r="159" spans="1:20" ht="15" customHeight="1">
      <c r="A159" s="188"/>
      <c r="B159" s="189" t="s">
        <v>220</v>
      </c>
      <c r="C159" s="290" t="s">
        <v>222</v>
      </c>
      <c r="D159" s="288" t="s">
        <v>17</v>
      </c>
      <c r="E159" s="190" t="s">
        <v>223</v>
      </c>
      <c r="F159" s="288" t="s">
        <v>206</v>
      </c>
      <c r="G159" s="288" t="s">
        <v>225</v>
      </c>
      <c r="H159" s="288" t="s">
        <v>208</v>
      </c>
      <c r="I159" s="288" t="s">
        <v>209</v>
      </c>
      <c r="J159" s="191"/>
      <c r="K159" s="192"/>
      <c r="L159" s="288" t="s">
        <v>226</v>
      </c>
      <c r="M159" s="288" t="s">
        <v>227</v>
      </c>
      <c r="N159" s="288" t="s">
        <v>212</v>
      </c>
      <c r="O159" s="288" t="s">
        <v>213</v>
      </c>
      <c r="P159" s="288" t="s">
        <v>214</v>
      </c>
      <c r="Q159" s="288" t="s">
        <v>215</v>
      </c>
      <c r="R159" s="190" t="s">
        <v>228</v>
      </c>
      <c r="S159" s="189" t="s">
        <v>229</v>
      </c>
      <c r="T159" s="193"/>
    </row>
    <row r="160" spans="1:20" ht="15" customHeight="1">
      <c r="A160" s="194" t="s">
        <v>231</v>
      </c>
      <c r="B160" s="195" t="s">
        <v>232</v>
      </c>
      <c r="C160" s="291"/>
      <c r="D160" s="289"/>
      <c r="E160" s="196" t="s">
        <v>233</v>
      </c>
      <c r="F160" s="289"/>
      <c r="G160" s="289"/>
      <c r="H160" s="289"/>
      <c r="I160" s="289"/>
      <c r="J160" s="191"/>
      <c r="K160" s="197"/>
      <c r="L160" s="289"/>
      <c r="M160" s="289"/>
      <c r="N160" s="289"/>
      <c r="O160" s="289"/>
      <c r="P160" s="289"/>
      <c r="Q160" s="289"/>
      <c r="R160" s="196" t="s">
        <v>217</v>
      </c>
      <c r="S160" s="198" t="s">
        <v>232</v>
      </c>
      <c r="T160" s="199" t="s">
        <v>231</v>
      </c>
    </row>
    <row r="161" spans="1:20" ht="15" customHeight="1">
      <c r="A161" s="200" t="s">
        <v>259</v>
      </c>
      <c r="B161" s="201" t="s">
        <v>236</v>
      </c>
      <c r="C161" s="202">
        <f t="shared" ref="C161:C168" si="75">SUM(D161:R161)</f>
        <v>50389</v>
      </c>
      <c r="D161" s="203">
        <v>11341</v>
      </c>
      <c r="E161" s="203">
        <v>6305</v>
      </c>
      <c r="F161" s="203">
        <v>7565</v>
      </c>
      <c r="G161" s="203">
        <v>6115</v>
      </c>
      <c r="H161" s="203">
        <v>6182</v>
      </c>
      <c r="I161" s="203">
        <v>2934</v>
      </c>
      <c r="J161" s="204"/>
      <c r="K161" s="204"/>
      <c r="L161" s="205">
        <v>1585</v>
      </c>
      <c r="M161" s="203">
        <v>730</v>
      </c>
      <c r="N161" s="203">
        <v>3314</v>
      </c>
      <c r="O161" s="203">
        <v>1463</v>
      </c>
      <c r="P161" s="203">
        <v>1143</v>
      </c>
      <c r="Q161" s="203">
        <v>479</v>
      </c>
      <c r="R161" s="203">
        <v>1233</v>
      </c>
      <c r="S161" s="201" t="s">
        <v>236</v>
      </c>
      <c r="T161" s="206" t="s">
        <v>259</v>
      </c>
    </row>
    <row r="162" spans="1:20" ht="15" customHeight="1">
      <c r="A162" s="200" t="s">
        <v>263</v>
      </c>
      <c r="B162" s="201" t="s">
        <v>239</v>
      </c>
      <c r="C162" s="202">
        <f t="shared" si="75"/>
        <v>278325</v>
      </c>
      <c r="D162" s="207">
        <f t="shared" ref="D162:I162" si="76">D163+D164</f>
        <v>63377</v>
      </c>
      <c r="E162" s="207">
        <f t="shared" si="76"/>
        <v>36643</v>
      </c>
      <c r="F162" s="207">
        <f t="shared" si="76"/>
        <v>37915</v>
      </c>
      <c r="G162" s="207">
        <f t="shared" si="76"/>
        <v>33807</v>
      </c>
      <c r="H162" s="207">
        <f t="shared" si="76"/>
        <v>34358</v>
      </c>
      <c r="I162" s="207">
        <f t="shared" si="76"/>
        <v>16251</v>
      </c>
      <c r="J162" s="208"/>
      <c r="K162" s="204"/>
      <c r="L162" s="209">
        <f t="shared" ref="L162:R162" si="77">L163+L164</f>
        <v>9227</v>
      </c>
      <c r="M162" s="207">
        <f t="shared" si="77"/>
        <v>4255</v>
      </c>
      <c r="N162" s="207">
        <f t="shared" si="77"/>
        <v>17648</v>
      </c>
      <c r="O162" s="207">
        <f t="shared" si="77"/>
        <v>8868</v>
      </c>
      <c r="P162" s="207">
        <f t="shared" si="77"/>
        <v>6382</v>
      </c>
      <c r="Q162" s="207">
        <f t="shared" si="77"/>
        <v>2773</v>
      </c>
      <c r="R162" s="207">
        <f t="shared" si="77"/>
        <v>6821</v>
      </c>
      <c r="S162" s="201" t="s">
        <v>239</v>
      </c>
      <c r="T162" s="206" t="s">
        <v>263</v>
      </c>
    </row>
    <row r="163" spans="1:20" ht="15" customHeight="1">
      <c r="A163" s="210"/>
      <c r="B163" s="201" t="s">
        <v>18</v>
      </c>
      <c r="C163" s="202">
        <f t="shared" si="75"/>
        <v>139444</v>
      </c>
      <c r="D163" s="203">
        <v>30042</v>
      </c>
      <c r="E163" s="203">
        <v>19130</v>
      </c>
      <c r="F163" s="203">
        <v>19765</v>
      </c>
      <c r="G163" s="203">
        <v>17549</v>
      </c>
      <c r="H163" s="203">
        <v>17943</v>
      </c>
      <c r="I163" s="203">
        <v>7733</v>
      </c>
      <c r="J163" s="204"/>
      <c r="K163" s="204"/>
      <c r="L163" s="205">
        <v>4407</v>
      </c>
      <c r="M163" s="203">
        <v>2058</v>
      </c>
      <c r="N163" s="203">
        <v>8864</v>
      </c>
      <c r="O163" s="203">
        <v>4242</v>
      </c>
      <c r="P163" s="203">
        <v>3134</v>
      </c>
      <c r="Q163" s="203">
        <v>1307</v>
      </c>
      <c r="R163" s="203">
        <v>3270</v>
      </c>
      <c r="S163" s="201" t="s">
        <v>18</v>
      </c>
      <c r="T163" s="211"/>
    </row>
    <row r="164" spans="1:20" ht="15" customHeight="1">
      <c r="A164" s="212"/>
      <c r="B164" s="213" t="s">
        <v>19</v>
      </c>
      <c r="C164" s="214">
        <f t="shared" si="75"/>
        <v>138881</v>
      </c>
      <c r="D164" s="215">
        <v>33335</v>
      </c>
      <c r="E164" s="215">
        <v>17513</v>
      </c>
      <c r="F164" s="215">
        <v>18150</v>
      </c>
      <c r="G164" s="215">
        <v>16258</v>
      </c>
      <c r="H164" s="215">
        <v>16415</v>
      </c>
      <c r="I164" s="215">
        <v>8518</v>
      </c>
      <c r="J164" s="204"/>
      <c r="K164" s="204"/>
      <c r="L164" s="216">
        <v>4820</v>
      </c>
      <c r="M164" s="215">
        <v>2197</v>
      </c>
      <c r="N164" s="215">
        <v>8784</v>
      </c>
      <c r="O164" s="215">
        <v>4626</v>
      </c>
      <c r="P164" s="215">
        <v>3248</v>
      </c>
      <c r="Q164" s="215">
        <v>1466</v>
      </c>
      <c r="R164" s="215">
        <v>3551</v>
      </c>
      <c r="S164" s="213" t="s">
        <v>19</v>
      </c>
      <c r="T164" s="217"/>
    </row>
    <row r="165" spans="1:20" ht="15" customHeight="1">
      <c r="A165" s="210"/>
      <c r="B165" s="201" t="s">
        <v>236</v>
      </c>
      <c r="C165" s="202">
        <f t="shared" si="75"/>
        <v>50856</v>
      </c>
      <c r="D165" s="203">
        <v>11438</v>
      </c>
      <c r="E165" s="203">
        <v>6688</v>
      </c>
      <c r="F165" s="203">
        <v>7330</v>
      </c>
      <c r="G165" s="203">
        <v>6086</v>
      </c>
      <c r="H165" s="203">
        <v>6175</v>
      </c>
      <c r="I165" s="203">
        <v>3027</v>
      </c>
      <c r="J165" s="204"/>
      <c r="K165" s="204"/>
      <c r="L165" s="205">
        <v>1681</v>
      </c>
      <c r="M165" s="203">
        <v>749</v>
      </c>
      <c r="N165" s="203">
        <v>3310</v>
      </c>
      <c r="O165" s="203">
        <v>1458</v>
      </c>
      <c r="P165" s="203">
        <v>1094</v>
      </c>
      <c r="Q165" s="203">
        <v>515</v>
      </c>
      <c r="R165" s="203">
        <v>1305</v>
      </c>
      <c r="S165" s="201" t="s">
        <v>236</v>
      </c>
      <c r="T165" s="211"/>
    </row>
    <row r="166" spans="1:20" ht="15" customHeight="1">
      <c r="A166" s="200" t="s">
        <v>264</v>
      </c>
      <c r="B166" s="201" t="s">
        <v>239</v>
      </c>
      <c r="C166" s="202">
        <f t="shared" si="75"/>
        <v>275756</v>
      </c>
      <c r="D166" s="207">
        <f t="shared" ref="D166:I166" si="78">D167+D168</f>
        <v>60965</v>
      </c>
      <c r="E166" s="207">
        <f t="shared" si="78"/>
        <v>37113</v>
      </c>
      <c r="F166" s="207">
        <f t="shared" si="78"/>
        <v>39106</v>
      </c>
      <c r="G166" s="207">
        <f t="shared" si="78"/>
        <v>33470</v>
      </c>
      <c r="H166" s="207">
        <f t="shared" si="78"/>
        <v>32132</v>
      </c>
      <c r="I166" s="207">
        <f t="shared" si="78"/>
        <v>16416</v>
      </c>
      <c r="J166" s="208"/>
      <c r="K166" s="204"/>
      <c r="L166" s="209">
        <f t="shared" ref="L166:R166" si="79">L167+L168</f>
        <v>9210</v>
      </c>
      <c r="M166" s="207">
        <f t="shared" si="79"/>
        <v>4401</v>
      </c>
      <c r="N166" s="207">
        <f t="shared" si="79"/>
        <v>17830</v>
      </c>
      <c r="O166" s="207">
        <f t="shared" si="79"/>
        <v>9014</v>
      </c>
      <c r="P166" s="207">
        <f t="shared" si="79"/>
        <v>5962</v>
      </c>
      <c r="Q166" s="207">
        <f t="shared" si="79"/>
        <v>2955</v>
      </c>
      <c r="R166" s="207">
        <f t="shared" si="79"/>
        <v>7182</v>
      </c>
      <c r="S166" s="201" t="s">
        <v>239</v>
      </c>
      <c r="T166" s="206" t="s">
        <v>264</v>
      </c>
    </row>
    <row r="167" spans="1:20" ht="15" customHeight="1">
      <c r="A167" s="210"/>
      <c r="B167" s="201" t="s">
        <v>18</v>
      </c>
      <c r="C167" s="202">
        <f t="shared" si="75"/>
        <v>132930</v>
      </c>
      <c r="D167" s="203">
        <v>27343</v>
      </c>
      <c r="E167" s="203">
        <v>18761</v>
      </c>
      <c r="F167" s="203">
        <v>19927</v>
      </c>
      <c r="G167" s="203">
        <v>17196</v>
      </c>
      <c r="H167" s="203">
        <v>16012</v>
      </c>
      <c r="I167" s="203">
        <v>7299</v>
      </c>
      <c r="J167" s="204"/>
      <c r="K167" s="204"/>
      <c r="L167" s="205">
        <v>4180</v>
      </c>
      <c r="M167" s="203">
        <v>1992</v>
      </c>
      <c r="N167" s="203">
        <v>8616</v>
      </c>
      <c r="O167" s="203">
        <v>4078</v>
      </c>
      <c r="P167" s="203">
        <v>2947</v>
      </c>
      <c r="Q167" s="203">
        <v>1298</v>
      </c>
      <c r="R167" s="203">
        <v>3281</v>
      </c>
      <c r="S167" s="201" t="s">
        <v>18</v>
      </c>
      <c r="T167" s="211"/>
    </row>
    <row r="168" spans="1:20" ht="15" customHeight="1">
      <c r="A168" s="212"/>
      <c r="B168" s="213" t="s">
        <v>19</v>
      </c>
      <c r="C168" s="214">
        <f t="shared" si="75"/>
        <v>142826</v>
      </c>
      <c r="D168" s="215">
        <v>33622</v>
      </c>
      <c r="E168" s="215">
        <v>18352</v>
      </c>
      <c r="F168" s="215">
        <v>19179</v>
      </c>
      <c r="G168" s="215">
        <v>16274</v>
      </c>
      <c r="H168" s="215">
        <v>16120</v>
      </c>
      <c r="I168" s="215">
        <v>9117</v>
      </c>
      <c r="J168" s="204"/>
      <c r="K168" s="204"/>
      <c r="L168" s="216">
        <v>5030</v>
      </c>
      <c r="M168" s="215">
        <v>2409</v>
      </c>
      <c r="N168" s="215">
        <v>9214</v>
      </c>
      <c r="O168" s="215">
        <v>4936</v>
      </c>
      <c r="P168" s="215">
        <v>3015</v>
      </c>
      <c r="Q168" s="215">
        <v>1657</v>
      </c>
      <c r="R168" s="215">
        <v>3901</v>
      </c>
      <c r="S168" s="213" t="s">
        <v>19</v>
      </c>
      <c r="T168" s="217"/>
    </row>
    <row r="169" spans="1:20" ht="15" customHeight="1">
      <c r="A169" s="210"/>
      <c r="B169" s="201" t="s">
        <v>236</v>
      </c>
      <c r="C169" s="202" t="s">
        <v>265</v>
      </c>
      <c r="D169" s="203"/>
      <c r="E169" s="203"/>
      <c r="F169" s="203"/>
      <c r="G169" s="203"/>
      <c r="H169" s="203"/>
      <c r="I169" s="203"/>
      <c r="J169" s="204"/>
      <c r="K169" s="204"/>
      <c r="L169" s="205"/>
      <c r="M169" s="203"/>
      <c r="N169" s="203"/>
      <c r="O169" s="203"/>
      <c r="P169" s="203"/>
      <c r="Q169" s="203"/>
      <c r="R169" s="203"/>
      <c r="S169" s="201" t="s">
        <v>236</v>
      </c>
      <c r="T169" s="211"/>
    </row>
    <row r="170" spans="1:20" ht="15" customHeight="1">
      <c r="A170" s="200" t="s">
        <v>266</v>
      </c>
      <c r="B170" s="201" t="s">
        <v>239</v>
      </c>
      <c r="C170" s="202">
        <f t="shared" ref="C170:C184" si="80">SUM(D170:R170)</f>
        <v>284983</v>
      </c>
      <c r="D170" s="207">
        <f t="shared" ref="D170:I170" si="81">D171+D172</f>
        <v>63597</v>
      </c>
      <c r="E170" s="207">
        <f t="shared" si="81"/>
        <v>37382</v>
      </c>
      <c r="F170" s="207">
        <f t="shared" si="81"/>
        <v>41056</v>
      </c>
      <c r="G170" s="207">
        <f t="shared" si="81"/>
        <v>31983</v>
      </c>
      <c r="H170" s="207">
        <f t="shared" si="81"/>
        <v>30372</v>
      </c>
      <c r="I170" s="207">
        <f t="shared" si="81"/>
        <v>19132</v>
      </c>
      <c r="J170" s="208"/>
      <c r="K170" s="204"/>
      <c r="L170" s="209">
        <f t="shared" ref="L170:R170" si="82">L171+L172</f>
        <v>11448</v>
      </c>
      <c r="M170" s="207">
        <f t="shared" si="82"/>
        <v>5162</v>
      </c>
      <c r="N170" s="207">
        <f t="shared" si="82"/>
        <v>16393</v>
      </c>
      <c r="O170" s="207">
        <f t="shared" si="82"/>
        <v>8811</v>
      </c>
      <c r="P170" s="207">
        <f t="shared" si="82"/>
        <v>7013</v>
      </c>
      <c r="Q170" s="207">
        <f t="shared" si="82"/>
        <v>3639</v>
      </c>
      <c r="R170" s="207">
        <f t="shared" si="82"/>
        <v>8995</v>
      </c>
      <c r="S170" s="201" t="s">
        <v>239</v>
      </c>
      <c r="T170" s="206" t="s">
        <v>266</v>
      </c>
    </row>
    <row r="171" spans="1:20" ht="15" customHeight="1">
      <c r="A171" s="210"/>
      <c r="B171" s="201" t="s">
        <v>18</v>
      </c>
      <c r="C171" s="202">
        <f t="shared" si="80"/>
        <v>134318</v>
      </c>
      <c r="D171" s="203">
        <v>29516</v>
      </c>
      <c r="E171" s="203">
        <v>17722</v>
      </c>
      <c r="F171" s="203">
        <v>19398</v>
      </c>
      <c r="G171" s="203">
        <v>15865</v>
      </c>
      <c r="H171" s="203">
        <v>14363</v>
      </c>
      <c r="I171" s="203">
        <v>8700</v>
      </c>
      <c r="J171" s="204"/>
      <c r="K171" s="204"/>
      <c r="L171" s="205">
        <v>5263</v>
      </c>
      <c r="M171" s="203">
        <v>2408</v>
      </c>
      <c r="N171" s="203">
        <v>7976</v>
      </c>
      <c r="O171" s="203">
        <v>4012</v>
      </c>
      <c r="P171" s="203">
        <v>3418</v>
      </c>
      <c r="Q171" s="203">
        <v>1669</v>
      </c>
      <c r="R171" s="203">
        <v>4008</v>
      </c>
      <c r="S171" s="201" t="s">
        <v>18</v>
      </c>
      <c r="T171" s="211"/>
    </row>
    <row r="172" spans="1:20" ht="15" customHeight="1">
      <c r="A172" s="212"/>
      <c r="B172" s="213" t="s">
        <v>19</v>
      </c>
      <c r="C172" s="214">
        <f t="shared" si="80"/>
        <v>150665</v>
      </c>
      <c r="D172" s="215">
        <v>34081</v>
      </c>
      <c r="E172" s="215">
        <v>19660</v>
      </c>
      <c r="F172" s="215">
        <v>21658</v>
      </c>
      <c r="G172" s="215">
        <v>16118</v>
      </c>
      <c r="H172" s="215">
        <v>16009</v>
      </c>
      <c r="I172" s="215">
        <v>10432</v>
      </c>
      <c r="J172" s="204"/>
      <c r="K172" s="204"/>
      <c r="L172" s="216">
        <v>6185</v>
      </c>
      <c r="M172" s="215">
        <v>2754</v>
      </c>
      <c r="N172" s="215">
        <v>8417</v>
      </c>
      <c r="O172" s="215">
        <v>4799</v>
      </c>
      <c r="P172" s="215">
        <v>3595</v>
      </c>
      <c r="Q172" s="215">
        <v>1970</v>
      </c>
      <c r="R172" s="215">
        <v>4987</v>
      </c>
      <c r="S172" s="213" t="s">
        <v>19</v>
      </c>
      <c r="T172" s="217"/>
    </row>
    <row r="173" spans="1:20" ht="15" customHeight="1">
      <c r="A173" s="210"/>
      <c r="B173" s="201" t="s">
        <v>236</v>
      </c>
      <c r="C173" s="202">
        <f t="shared" si="80"/>
        <v>61140</v>
      </c>
      <c r="D173" s="203">
        <v>18802</v>
      </c>
      <c r="E173" s="203">
        <v>7404</v>
      </c>
      <c r="F173" s="203">
        <v>7847</v>
      </c>
      <c r="G173" s="203">
        <v>6033</v>
      </c>
      <c r="H173" s="203">
        <v>5800</v>
      </c>
      <c r="I173" s="203">
        <v>3487</v>
      </c>
      <c r="J173" s="204"/>
      <c r="K173" s="204"/>
      <c r="L173" s="205">
        <v>1942</v>
      </c>
      <c r="M173" s="203">
        <v>915</v>
      </c>
      <c r="N173" s="203">
        <v>3168</v>
      </c>
      <c r="O173" s="203">
        <v>1774</v>
      </c>
      <c r="P173" s="203">
        <v>1688</v>
      </c>
      <c r="Q173" s="203">
        <v>586</v>
      </c>
      <c r="R173" s="203">
        <v>1694</v>
      </c>
      <c r="S173" s="201" t="s">
        <v>236</v>
      </c>
      <c r="T173" s="211"/>
    </row>
    <row r="174" spans="1:20" ht="15" customHeight="1">
      <c r="A174" s="200" t="s">
        <v>267</v>
      </c>
      <c r="B174" s="201" t="s">
        <v>239</v>
      </c>
      <c r="C174" s="202">
        <f t="shared" si="80"/>
        <v>288248</v>
      </c>
      <c r="D174" s="207">
        <f t="shared" ref="D174:I174" si="83">D175+D176</f>
        <v>64317</v>
      </c>
      <c r="E174" s="207">
        <f t="shared" si="83"/>
        <v>38776</v>
      </c>
      <c r="F174" s="207">
        <f t="shared" si="83"/>
        <v>41276</v>
      </c>
      <c r="G174" s="207">
        <f t="shared" si="83"/>
        <v>31772</v>
      </c>
      <c r="H174" s="207">
        <f t="shared" si="83"/>
        <v>29467</v>
      </c>
      <c r="I174" s="207">
        <f t="shared" si="83"/>
        <v>18970</v>
      </c>
      <c r="J174" s="208"/>
      <c r="K174" s="204"/>
      <c r="L174" s="209">
        <f t="shared" ref="L174:R174" si="84">L175+L176</f>
        <v>11145</v>
      </c>
      <c r="M174" s="207">
        <f t="shared" si="84"/>
        <v>5184</v>
      </c>
      <c r="N174" s="207">
        <f t="shared" si="84"/>
        <v>17454</v>
      </c>
      <c r="O174" s="207">
        <f t="shared" si="84"/>
        <v>10181</v>
      </c>
      <c r="P174" s="207">
        <f t="shared" si="84"/>
        <v>7236</v>
      </c>
      <c r="Q174" s="207">
        <f t="shared" si="84"/>
        <v>3588</v>
      </c>
      <c r="R174" s="207">
        <f t="shared" si="84"/>
        <v>8882</v>
      </c>
      <c r="S174" s="201" t="s">
        <v>239</v>
      </c>
      <c r="T174" s="206" t="s">
        <v>267</v>
      </c>
    </row>
    <row r="175" spans="1:20" ht="15" customHeight="1">
      <c r="A175" s="210"/>
      <c r="B175" s="201" t="s">
        <v>18</v>
      </c>
      <c r="C175" s="202">
        <f t="shared" si="80"/>
        <v>137465</v>
      </c>
      <c r="D175" s="203">
        <v>30122</v>
      </c>
      <c r="E175" s="203">
        <v>18647</v>
      </c>
      <c r="F175" s="203">
        <v>19637</v>
      </c>
      <c r="G175" s="203">
        <v>15641</v>
      </c>
      <c r="H175" s="203">
        <v>14053</v>
      </c>
      <c r="I175" s="203">
        <v>8761</v>
      </c>
      <c r="J175" s="204"/>
      <c r="K175" s="204"/>
      <c r="L175" s="205">
        <v>5150</v>
      </c>
      <c r="M175" s="203">
        <v>2517</v>
      </c>
      <c r="N175" s="203">
        <v>8986</v>
      </c>
      <c r="O175" s="203">
        <v>4703</v>
      </c>
      <c r="P175" s="203">
        <v>3548</v>
      </c>
      <c r="Q175" s="203">
        <v>1662</v>
      </c>
      <c r="R175" s="203">
        <v>4038</v>
      </c>
      <c r="S175" s="201" t="s">
        <v>18</v>
      </c>
      <c r="T175" s="211"/>
    </row>
    <row r="176" spans="1:20" ht="15" customHeight="1">
      <c r="A176" s="212"/>
      <c r="B176" s="213" t="s">
        <v>19</v>
      </c>
      <c r="C176" s="214">
        <f t="shared" si="80"/>
        <v>150783</v>
      </c>
      <c r="D176" s="215">
        <v>34195</v>
      </c>
      <c r="E176" s="215">
        <v>20129</v>
      </c>
      <c r="F176" s="215">
        <v>21639</v>
      </c>
      <c r="G176" s="215">
        <v>16131</v>
      </c>
      <c r="H176" s="215">
        <v>15414</v>
      </c>
      <c r="I176" s="215">
        <v>10209</v>
      </c>
      <c r="J176" s="204"/>
      <c r="K176" s="204"/>
      <c r="L176" s="216">
        <v>5995</v>
      </c>
      <c r="M176" s="215">
        <v>2667</v>
      </c>
      <c r="N176" s="215">
        <v>8468</v>
      </c>
      <c r="O176" s="215">
        <v>5478</v>
      </c>
      <c r="P176" s="215">
        <v>3688</v>
      </c>
      <c r="Q176" s="215">
        <v>1926</v>
      </c>
      <c r="R176" s="215">
        <v>4844</v>
      </c>
      <c r="S176" s="213" t="s">
        <v>19</v>
      </c>
      <c r="T176" s="217"/>
    </row>
    <row r="177" spans="1:20" ht="15" customHeight="1">
      <c r="A177" s="210"/>
      <c r="B177" s="218" t="s">
        <v>236</v>
      </c>
      <c r="C177" s="202">
        <f t="shared" si="80"/>
        <v>58650</v>
      </c>
      <c r="D177" s="203">
        <v>12976</v>
      </c>
      <c r="E177" s="203">
        <v>8065</v>
      </c>
      <c r="F177" s="203">
        <v>8682</v>
      </c>
      <c r="G177" s="203">
        <v>6887</v>
      </c>
      <c r="H177" s="203">
        <v>6389</v>
      </c>
      <c r="I177" s="203">
        <v>3716</v>
      </c>
      <c r="J177" s="204"/>
      <c r="K177" s="204"/>
      <c r="L177" s="205">
        <v>1973</v>
      </c>
      <c r="M177" s="203">
        <v>887</v>
      </c>
      <c r="N177" s="203">
        <v>3533</v>
      </c>
      <c r="O177" s="203">
        <v>1788</v>
      </c>
      <c r="P177" s="203">
        <v>1363</v>
      </c>
      <c r="Q177" s="203">
        <v>637</v>
      </c>
      <c r="R177" s="203">
        <v>1754</v>
      </c>
      <c r="S177" s="218" t="s">
        <v>236</v>
      </c>
      <c r="T177" s="211"/>
    </row>
    <row r="178" spans="1:20" ht="15" customHeight="1">
      <c r="A178" s="200" t="s">
        <v>268</v>
      </c>
      <c r="B178" s="218" t="s">
        <v>239</v>
      </c>
      <c r="C178" s="202">
        <f t="shared" si="80"/>
        <v>309291</v>
      </c>
      <c r="D178" s="207">
        <f t="shared" ref="D178:I178" si="85">D179+D180</f>
        <v>66921</v>
      </c>
      <c r="E178" s="207">
        <f t="shared" si="85"/>
        <v>44282</v>
      </c>
      <c r="F178" s="207">
        <f t="shared" si="85"/>
        <v>44716</v>
      </c>
      <c r="G178" s="207">
        <f t="shared" si="85"/>
        <v>35700</v>
      </c>
      <c r="H178" s="207">
        <f t="shared" si="85"/>
        <v>32097</v>
      </c>
      <c r="I178" s="207">
        <f t="shared" si="85"/>
        <v>20009</v>
      </c>
      <c r="J178" s="208"/>
      <c r="K178" s="204"/>
      <c r="L178" s="209">
        <f t="shared" ref="L178:R178" si="86">L179+L180</f>
        <v>11118</v>
      </c>
      <c r="M178" s="207">
        <f t="shared" si="86"/>
        <v>5100</v>
      </c>
      <c r="N178" s="207">
        <f t="shared" si="86"/>
        <v>18965</v>
      </c>
      <c r="O178" s="207">
        <f t="shared" si="86"/>
        <v>10083</v>
      </c>
      <c r="P178" s="207">
        <f t="shared" si="86"/>
        <v>7411</v>
      </c>
      <c r="Q178" s="207">
        <f t="shared" si="86"/>
        <v>3565</v>
      </c>
      <c r="R178" s="207">
        <f t="shared" si="86"/>
        <v>9324</v>
      </c>
      <c r="S178" s="218" t="s">
        <v>239</v>
      </c>
      <c r="T178" s="206" t="s">
        <v>268</v>
      </c>
    </row>
    <row r="179" spans="1:20" ht="15" customHeight="1">
      <c r="A179" s="210"/>
      <c r="B179" s="218" t="s">
        <v>18</v>
      </c>
      <c r="C179" s="202">
        <f t="shared" si="80"/>
        <v>153475</v>
      </c>
      <c r="D179" s="203">
        <v>32078</v>
      </c>
      <c r="E179" s="203">
        <v>22697</v>
      </c>
      <c r="F179" s="203">
        <v>22280</v>
      </c>
      <c r="G179" s="203">
        <v>18224</v>
      </c>
      <c r="H179" s="203">
        <v>16100</v>
      </c>
      <c r="I179" s="203">
        <v>9643</v>
      </c>
      <c r="J179" s="204"/>
      <c r="K179" s="204"/>
      <c r="L179" s="205">
        <v>5374</v>
      </c>
      <c r="M179" s="203">
        <v>2506</v>
      </c>
      <c r="N179" s="203">
        <v>9880</v>
      </c>
      <c r="O179" s="203">
        <v>4795</v>
      </c>
      <c r="P179" s="203">
        <v>3760</v>
      </c>
      <c r="Q179" s="203">
        <v>1699</v>
      </c>
      <c r="R179" s="203">
        <v>4439</v>
      </c>
      <c r="S179" s="218" t="s">
        <v>18</v>
      </c>
      <c r="T179" s="211"/>
    </row>
    <row r="180" spans="1:20" ht="15" customHeight="1">
      <c r="A180" s="212"/>
      <c r="B180" s="219" t="s">
        <v>19</v>
      </c>
      <c r="C180" s="214">
        <f t="shared" si="80"/>
        <v>155816</v>
      </c>
      <c r="D180" s="215">
        <v>34843</v>
      </c>
      <c r="E180" s="215">
        <v>21585</v>
      </c>
      <c r="F180" s="215">
        <v>22436</v>
      </c>
      <c r="G180" s="215">
        <v>17476</v>
      </c>
      <c r="H180" s="215">
        <v>15997</v>
      </c>
      <c r="I180" s="215">
        <v>10366</v>
      </c>
      <c r="J180" s="204"/>
      <c r="K180" s="204"/>
      <c r="L180" s="216">
        <v>5744</v>
      </c>
      <c r="M180" s="215">
        <v>2594</v>
      </c>
      <c r="N180" s="215">
        <v>9085</v>
      </c>
      <c r="O180" s="215">
        <v>5288</v>
      </c>
      <c r="P180" s="215">
        <v>3651</v>
      </c>
      <c r="Q180" s="215">
        <v>1866</v>
      </c>
      <c r="R180" s="215">
        <v>4885</v>
      </c>
      <c r="S180" s="219" t="s">
        <v>19</v>
      </c>
      <c r="T180" s="217"/>
    </row>
    <row r="181" spans="1:20" ht="15" customHeight="1">
      <c r="A181" s="200"/>
      <c r="B181" s="201" t="s">
        <v>236</v>
      </c>
      <c r="C181" s="202">
        <f t="shared" si="80"/>
        <v>61873</v>
      </c>
      <c r="D181" s="203">
        <v>13376</v>
      </c>
      <c r="E181" s="203">
        <v>8289</v>
      </c>
      <c r="F181" s="203">
        <v>9262</v>
      </c>
      <c r="G181" s="203">
        <v>7477</v>
      </c>
      <c r="H181" s="203">
        <v>7364</v>
      </c>
      <c r="I181" s="203">
        <v>3758</v>
      </c>
      <c r="J181" s="204"/>
      <c r="K181" s="204"/>
      <c r="L181" s="205">
        <v>2042</v>
      </c>
      <c r="M181" s="203">
        <v>886</v>
      </c>
      <c r="N181" s="203">
        <v>4025</v>
      </c>
      <c r="O181" s="203">
        <v>1467</v>
      </c>
      <c r="P181" s="203">
        <v>1495</v>
      </c>
      <c r="Q181" s="203">
        <v>629</v>
      </c>
      <c r="R181" s="203">
        <v>1803</v>
      </c>
      <c r="S181" s="201" t="s">
        <v>236</v>
      </c>
      <c r="T181" s="206"/>
    </row>
    <row r="182" spans="1:20" ht="15" customHeight="1">
      <c r="A182" s="200" t="s">
        <v>269</v>
      </c>
      <c r="B182" s="201" t="s">
        <v>239</v>
      </c>
      <c r="C182" s="202">
        <f t="shared" si="80"/>
        <v>327457</v>
      </c>
      <c r="D182" s="207">
        <f t="shared" ref="D182:I182" si="87">D183+D184</f>
        <v>69657</v>
      </c>
      <c r="E182" s="207">
        <f t="shared" si="87"/>
        <v>44664</v>
      </c>
      <c r="F182" s="207">
        <f t="shared" si="87"/>
        <v>47922</v>
      </c>
      <c r="G182" s="207">
        <f t="shared" si="87"/>
        <v>40005</v>
      </c>
      <c r="H182" s="207">
        <f t="shared" si="87"/>
        <v>36934</v>
      </c>
      <c r="I182" s="207">
        <f t="shared" si="87"/>
        <v>20381</v>
      </c>
      <c r="J182" s="208"/>
      <c r="K182" s="204"/>
      <c r="L182" s="209">
        <f t="shared" ref="L182:R182" si="88">L183+L184</f>
        <v>11591</v>
      </c>
      <c r="M182" s="207">
        <f t="shared" si="88"/>
        <v>5253</v>
      </c>
      <c r="N182" s="207">
        <f t="shared" si="88"/>
        <v>20868</v>
      </c>
      <c r="O182" s="207">
        <f t="shared" si="88"/>
        <v>8535</v>
      </c>
      <c r="P182" s="207">
        <f t="shared" si="88"/>
        <v>8190</v>
      </c>
      <c r="Q182" s="207">
        <f t="shared" si="88"/>
        <v>3561</v>
      </c>
      <c r="R182" s="207">
        <f t="shared" si="88"/>
        <v>9896</v>
      </c>
      <c r="S182" s="201" t="s">
        <v>239</v>
      </c>
      <c r="T182" s="206" t="s">
        <v>269</v>
      </c>
    </row>
    <row r="183" spans="1:20" ht="15" customHeight="1">
      <c r="A183" s="210"/>
      <c r="B183" s="201" t="s">
        <v>18</v>
      </c>
      <c r="C183" s="202">
        <f t="shared" si="80"/>
        <v>164076</v>
      </c>
      <c r="D183" s="203">
        <v>33761</v>
      </c>
      <c r="E183" s="203">
        <v>22700</v>
      </c>
      <c r="F183" s="203">
        <v>24175</v>
      </c>
      <c r="G183" s="203">
        <v>20971</v>
      </c>
      <c r="H183" s="203">
        <v>18669</v>
      </c>
      <c r="I183" s="203">
        <v>9899</v>
      </c>
      <c r="J183" s="204"/>
      <c r="K183" s="204"/>
      <c r="L183" s="205">
        <v>5669</v>
      </c>
      <c r="M183" s="203">
        <v>2582</v>
      </c>
      <c r="N183" s="203">
        <v>10782</v>
      </c>
      <c r="O183" s="203">
        <v>4050</v>
      </c>
      <c r="P183" s="203">
        <v>4293</v>
      </c>
      <c r="Q183" s="203">
        <v>1730</v>
      </c>
      <c r="R183" s="203">
        <v>4795</v>
      </c>
      <c r="S183" s="201" t="s">
        <v>18</v>
      </c>
      <c r="T183" s="211"/>
    </row>
    <row r="184" spans="1:20" ht="15" customHeight="1">
      <c r="A184" s="212"/>
      <c r="B184" s="213" t="s">
        <v>19</v>
      </c>
      <c r="C184" s="214">
        <f t="shared" si="80"/>
        <v>163381</v>
      </c>
      <c r="D184" s="215">
        <v>35896</v>
      </c>
      <c r="E184" s="215">
        <v>21964</v>
      </c>
      <c r="F184" s="215">
        <v>23747</v>
      </c>
      <c r="G184" s="215">
        <v>19034</v>
      </c>
      <c r="H184" s="215">
        <v>18265</v>
      </c>
      <c r="I184" s="215">
        <v>10482</v>
      </c>
      <c r="J184" s="204"/>
      <c r="K184" s="204"/>
      <c r="L184" s="216">
        <v>5922</v>
      </c>
      <c r="M184" s="215">
        <v>2671</v>
      </c>
      <c r="N184" s="215">
        <v>10086</v>
      </c>
      <c r="O184" s="215">
        <v>4485</v>
      </c>
      <c r="P184" s="215">
        <v>3897</v>
      </c>
      <c r="Q184" s="215">
        <v>1831</v>
      </c>
      <c r="R184" s="215">
        <v>5101</v>
      </c>
      <c r="S184" s="213" t="s">
        <v>19</v>
      </c>
      <c r="T184" s="217"/>
    </row>
    <row r="185" spans="1:20" ht="15" customHeight="1">
      <c r="A185" s="210"/>
      <c r="B185" s="201" t="s">
        <v>236</v>
      </c>
      <c r="C185" s="202" t="s">
        <v>265</v>
      </c>
      <c r="D185" s="203"/>
      <c r="E185" s="203"/>
      <c r="F185" s="203"/>
      <c r="G185" s="203"/>
      <c r="H185" s="203"/>
      <c r="I185" s="203"/>
      <c r="J185" s="204"/>
      <c r="K185" s="204"/>
      <c r="L185" s="205"/>
      <c r="M185" s="203"/>
      <c r="N185" s="203"/>
      <c r="O185" s="203"/>
      <c r="P185" s="203"/>
      <c r="Q185" s="203"/>
      <c r="R185" s="203"/>
      <c r="S185" s="201" t="s">
        <v>236</v>
      </c>
      <c r="T185" s="211"/>
    </row>
    <row r="186" spans="1:20" ht="15" customHeight="1">
      <c r="A186" s="200" t="s">
        <v>270</v>
      </c>
      <c r="B186" s="201" t="s">
        <v>239</v>
      </c>
      <c r="C186" s="202">
        <f t="shared" ref="C186:C192" si="89">SUM(D186:R186)</f>
        <v>339234</v>
      </c>
      <c r="D186" s="207">
        <f t="shared" ref="D186:I186" si="90">D187+D188</f>
        <v>70871</v>
      </c>
      <c r="E186" s="207">
        <f t="shared" si="90"/>
        <v>49032</v>
      </c>
      <c r="F186" s="207">
        <f t="shared" si="90"/>
        <v>49325</v>
      </c>
      <c r="G186" s="207">
        <f t="shared" si="90"/>
        <v>40811</v>
      </c>
      <c r="H186" s="207">
        <f t="shared" si="90"/>
        <v>36455</v>
      </c>
      <c r="I186" s="207">
        <f t="shared" si="90"/>
        <v>20624</v>
      </c>
      <c r="J186" s="208"/>
      <c r="K186" s="204"/>
      <c r="L186" s="209">
        <f t="shared" ref="L186:R186" si="91">L187+L188</f>
        <v>12028</v>
      </c>
      <c r="M186" s="207">
        <f t="shared" si="91"/>
        <v>5342</v>
      </c>
      <c r="N186" s="207">
        <f t="shared" si="91"/>
        <v>21926</v>
      </c>
      <c r="O186" s="207">
        <f t="shared" si="91"/>
        <v>10579</v>
      </c>
      <c r="P186" s="207">
        <f t="shared" si="91"/>
        <v>8645</v>
      </c>
      <c r="Q186" s="207">
        <f t="shared" si="91"/>
        <v>3696</v>
      </c>
      <c r="R186" s="207">
        <f t="shared" si="91"/>
        <v>9900</v>
      </c>
      <c r="S186" s="201" t="s">
        <v>239</v>
      </c>
      <c r="T186" s="206" t="s">
        <v>270</v>
      </c>
    </row>
    <row r="187" spans="1:20" ht="15" customHeight="1">
      <c r="A187" s="210"/>
      <c r="B187" s="201" t="s">
        <v>18</v>
      </c>
      <c r="C187" s="202">
        <f t="shared" si="89"/>
        <v>170582</v>
      </c>
      <c r="D187" s="203">
        <v>34382</v>
      </c>
      <c r="E187" s="203">
        <v>26036</v>
      </c>
      <c r="F187" s="203">
        <v>24770</v>
      </c>
      <c r="G187" s="203">
        <v>20805</v>
      </c>
      <c r="H187" s="203">
        <v>18331</v>
      </c>
      <c r="I187" s="203">
        <v>10210</v>
      </c>
      <c r="J187" s="204"/>
      <c r="K187" s="204"/>
      <c r="L187" s="205">
        <v>5854</v>
      </c>
      <c r="M187" s="203">
        <v>2660</v>
      </c>
      <c r="N187" s="203">
        <v>11238</v>
      </c>
      <c r="O187" s="203">
        <v>5100</v>
      </c>
      <c r="P187" s="203">
        <v>4610</v>
      </c>
      <c r="Q187" s="203">
        <v>1795</v>
      </c>
      <c r="R187" s="203">
        <v>4791</v>
      </c>
      <c r="S187" s="201" t="s">
        <v>18</v>
      </c>
      <c r="T187" s="211"/>
    </row>
    <row r="188" spans="1:20" ht="15" customHeight="1">
      <c r="A188" s="212"/>
      <c r="B188" s="213" t="s">
        <v>19</v>
      </c>
      <c r="C188" s="214">
        <f t="shared" si="89"/>
        <v>168652</v>
      </c>
      <c r="D188" s="215">
        <v>36489</v>
      </c>
      <c r="E188" s="215">
        <v>22996</v>
      </c>
      <c r="F188" s="215">
        <v>24555</v>
      </c>
      <c r="G188" s="215">
        <v>20006</v>
      </c>
      <c r="H188" s="215">
        <v>18124</v>
      </c>
      <c r="I188" s="215">
        <v>10414</v>
      </c>
      <c r="J188" s="204"/>
      <c r="K188" s="204"/>
      <c r="L188" s="216">
        <v>6174</v>
      </c>
      <c r="M188" s="215">
        <v>2682</v>
      </c>
      <c r="N188" s="215">
        <v>10688</v>
      </c>
      <c r="O188" s="215">
        <v>5479</v>
      </c>
      <c r="P188" s="215">
        <v>4035</v>
      </c>
      <c r="Q188" s="215">
        <v>1901</v>
      </c>
      <c r="R188" s="215">
        <v>5109</v>
      </c>
      <c r="S188" s="213" t="s">
        <v>19</v>
      </c>
      <c r="T188" s="217"/>
    </row>
    <row r="189" spans="1:20" ht="15" customHeight="1">
      <c r="A189" s="210"/>
      <c r="B189" s="201" t="s">
        <v>236</v>
      </c>
      <c r="C189" s="202">
        <f t="shared" si="89"/>
        <v>64451</v>
      </c>
      <c r="D189" s="203">
        <v>13670</v>
      </c>
      <c r="E189" s="203">
        <v>8867</v>
      </c>
      <c r="F189" s="203">
        <v>9414</v>
      </c>
      <c r="G189" s="203">
        <v>8190</v>
      </c>
      <c r="H189" s="203">
        <v>7928</v>
      </c>
      <c r="I189" s="203">
        <v>3700</v>
      </c>
      <c r="J189" s="204"/>
      <c r="K189" s="204"/>
      <c r="L189" s="205">
        <v>2038</v>
      </c>
      <c r="M189" s="203">
        <v>915</v>
      </c>
      <c r="N189" s="203">
        <v>4379</v>
      </c>
      <c r="O189" s="203">
        <v>1457</v>
      </c>
      <c r="P189" s="203">
        <v>1490</v>
      </c>
      <c r="Q189" s="203">
        <v>672</v>
      </c>
      <c r="R189" s="203">
        <v>1731</v>
      </c>
      <c r="S189" s="201" t="s">
        <v>236</v>
      </c>
      <c r="T189" s="211"/>
    </row>
    <row r="190" spans="1:20" ht="15" customHeight="1">
      <c r="A190" s="200" t="s">
        <v>271</v>
      </c>
      <c r="B190" s="201" t="s">
        <v>239</v>
      </c>
      <c r="C190" s="202">
        <f t="shared" si="89"/>
        <v>340260</v>
      </c>
      <c r="D190" s="207">
        <f t="shared" ref="D190:I190" si="92">D191+D192</f>
        <v>72080</v>
      </c>
      <c r="E190" s="207">
        <f t="shared" si="92"/>
        <v>48710</v>
      </c>
      <c r="F190" s="207">
        <f t="shared" si="92"/>
        <v>48448</v>
      </c>
      <c r="G190" s="207">
        <f t="shared" si="92"/>
        <v>42116</v>
      </c>
      <c r="H190" s="207">
        <f t="shared" si="92"/>
        <v>38960</v>
      </c>
      <c r="I190" s="207">
        <f t="shared" si="92"/>
        <v>20502</v>
      </c>
      <c r="J190" s="208"/>
      <c r="K190" s="204"/>
      <c r="L190" s="209">
        <f t="shared" ref="L190:R190" si="93">L191+L192</f>
        <v>11818</v>
      </c>
      <c r="M190" s="207">
        <f t="shared" si="93"/>
        <v>5254</v>
      </c>
      <c r="N190" s="207">
        <f t="shared" si="93"/>
        <v>22159</v>
      </c>
      <c r="O190" s="207">
        <f t="shared" si="93"/>
        <v>8747</v>
      </c>
      <c r="P190" s="207">
        <f t="shared" si="93"/>
        <v>8028</v>
      </c>
      <c r="Q190" s="207">
        <f t="shared" si="93"/>
        <v>3759</v>
      </c>
      <c r="R190" s="207">
        <f t="shared" si="93"/>
        <v>9679</v>
      </c>
      <c r="S190" s="201" t="s">
        <v>239</v>
      </c>
      <c r="T190" s="206" t="s">
        <v>271</v>
      </c>
    </row>
    <row r="191" spans="1:20" ht="15" customHeight="1">
      <c r="A191" s="210"/>
      <c r="B191" s="201" t="s">
        <v>18</v>
      </c>
      <c r="C191" s="202">
        <f t="shared" si="89"/>
        <v>169982</v>
      </c>
      <c r="D191" s="203">
        <v>35149</v>
      </c>
      <c r="E191" s="203">
        <v>25565</v>
      </c>
      <c r="F191" s="203">
        <v>24055</v>
      </c>
      <c r="G191" s="203">
        <v>21345</v>
      </c>
      <c r="H191" s="203">
        <v>19464</v>
      </c>
      <c r="I191" s="203">
        <v>10049</v>
      </c>
      <c r="J191" s="204"/>
      <c r="K191" s="204"/>
      <c r="L191" s="205">
        <v>5818</v>
      </c>
      <c r="M191" s="203">
        <v>2550</v>
      </c>
      <c r="N191" s="203">
        <v>11236</v>
      </c>
      <c r="O191" s="203">
        <v>4169</v>
      </c>
      <c r="P191" s="203">
        <v>4101</v>
      </c>
      <c r="Q191" s="203">
        <v>1857</v>
      </c>
      <c r="R191" s="203">
        <v>4624</v>
      </c>
      <c r="S191" s="201" t="s">
        <v>18</v>
      </c>
      <c r="T191" s="211"/>
    </row>
    <row r="192" spans="1:20" ht="15" customHeight="1">
      <c r="A192" s="212"/>
      <c r="B192" s="213" t="s">
        <v>19</v>
      </c>
      <c r="C192" s="214">
        <f t="shared" si="89"/>
        <v>170278</v>
      </c>
      <c r="D192" s="215">
        <v>36931</v>
      </c>
      <c r="E192" s="215">
        <v>23145</v>
      </c>
      <c r="F192" s="215">
        <v>24393</v>
      </c>
      <c r="G192" s="215">
        <v>20771</v>
      </c>
      <c r="H192" s="215">
        <v>19496</v>
      </c>
      <c r="I192" s="215">
        <v>10453</v>
      </c>
      <c r="J192" s="204"/>
      <c r="K192" s="204"/>
      <c r="L192" s="216">
        <v>6000</v>
      </c>
      <c r="M192" s="215">
        <v>2704</v>
      </c>
      <c r="N192" s="215">
        <v>10923</v>
      </c>
      <c r="O192" s="215">
        <v>4578</v>
      </c>
      <c r="P192" s="215">
        <v>3927</v>
      </c>
      <c r="Q192" s="215">
        <v>1902</v>
      </c>
      <c r="R192" s="215">
        <v>5055</v>
      </c>
      <c r="S192" s="213" t="s">
        <v>19</v>
      </c>
      <c r="T192" s="217"/>
    </row>
    <row r="193" spans="1:20" ht="15" customHeight="1">
      <c r="A193" s="210"/>
      <c r="B193" s="201" t="s">
        <v>236</v>
      </c>
      <c r="C193" s="202" t="s">
        <v>265</v>
      </c>
      <c r="D193" s="203"/>
      <c r="E193" s="203"/>
      <c r="F193" s="203"/>
      <c r="G193" s="203"/>
      <c r="H193" s="203"/>
      <c r="I193" s="203"/>
      <c r="J193" s="204"/>
      <c r="K193" s="204"/>
      <c r="L193" s="205"/>
      <c r="M193" s="203"/>
      <c r="N193" s="203"/>
      <c r="O193" s="203"/>
      <c r="P193" s="203"/>
      <c r="Q193" s="203"/>
      <c r="R193" s="203"/>
      <c r="S193" s="201" t="s">
        <v>236</v>
      </c>
      <c r="T193" s="211"/>
    </row>
    <row r="194" spans="1:20" ht="15" customHeight="1">
      <c r="A194" s="200" t="s">
        <v>272</v>
      </c>
      <c r="B194" s="201" t="s">
        <v>239</v>
      </c>
      <c r="C194" s="202">
        <f>SUM(D194:R194)</f>
        <v>343526</v>
      </c>
      <c r="D194" s="207">
        <f t="shared" ref="D194:I194" si="94">D195+D196</f>
        <v>72238</v>
      </c>
      <c r="E194" s="207">
        <f t="shared" si="94"/>
        <v>49848</v>
      </c>
      <c r="F194" s="207">
        <f t="shared" si="94"/>
        <v>49345</v>
      </c>
      <c r="G194" s="207">
        <f t="shared" si="94"/>
        <v>42858</v>
      </c>
      <c r="H194" s="207">
        <f t="shared" si="94"/>
        <v>37636</v>
      </c>
      <c r="I194" s="207">
        <f t="shared" si="94"/>
        <v>20530</v>
      </c>
      <c r="J194" s="208"/>
      <c r="K194" s="204"/>
      <c r="L194" s="209">
        <f t="shared" ref="L194:R194" si="95">L195+L196</f>
        <v>11948</v>
      </c>
      <c r="M194" s="207">
        <f t="shared" si="95"/>
        <v>5373</v>
      </c>
      <c r="N194" s="207">
        <f t="shared" si="95"/>
        <v>22019</v>
      </c>
      <c r="O194" s="207">
        <f t="shared" si="95"/>
        <v>10473</v>
      </c>
      <c r="P194" s="207">
        <f t="shared" si="95"/>
        <v>8024</v>
      </c>
      <c r="Q194" s="207">
        <f t="shared" si="95"/>
        <v>3858</v>
      </c>
      <c r="R194" s="207">
        <f t="shared" si="95"/>
        <v>9376</v>
      </c>
      <c r="S194" s="201" t="s">
        <v>239</v>
      </c>
      <c r="T194" s="206" t="s">
        <v>272</v>
      </c>
    </row>
    <row r="195" spans="1:20" ht="15" customHeight="1">
      <c r="A195" s="210"/>
      <c r="B195" s="201" t="s">
        <v>18</v>
      </c>
      <c r="C195" s="202">
        <f>SUM(D195:R195)</f>
        <v>171781</v>
      </c>
      <c r="D195" s="203">
        <v>35056</v>
      </c>
      <c r="E195" s="203">
        <v>26015</v>
      </c>
      <c r="F195" s="203">
        <v>24727</v>
      </c>
      <c r="G195" s="203">
        <v>21764</v>
      </c>
      <c r="H195" s="203">
        <v>18781</v>
      </c>
      <c r="I195" s="203">
        <v>10331</v>
      </c>
      <c r="J195" s="204"/>
      <c r="K195" s="204"/>
      <c r="L195" s="205">
        <v>5838</v>
      </c>
      <c r="M195" s="203">
        <v>2658</v>
      </c>
      <c r="N195" s="203">
        <v>11069</v>
      </c>
      <c r="O195" s="203">
        <v>5020</v>
      </c>
      <c r="P195" s="203">
        <v>4126</v>
      </c>
      <c r="Q195" s="203">
        <v>1903</v>
      </c>
      <c r="R195" s="203">
        <v>4493</v>
      </c>
      <c r="S195" s="201" t="s">
        <v>18</v>
      </c>
      <c r="T195" s="211"/>
    </row>
    <row r="196" spans="1:20" ht="15" customHeight="1">
      <c r="A196" s="212"/>
      <c r="B196" s="213" t="s">
        <v>19</v>
      </c>
      <c r="C196" s="214">
        <f>SUM(D196:R196)</f>
        <v>171745</v>
      </c>
      <c r="D196" s="215">
        <v>37182</v>
      </c>
      <c r="E196" s="215">
        <v>23833</v>
      </c>
      <c r="F196" s="215">
        <v>24618</v>
      </c>
      <c r="G196" s="215">
        <v>21094</v>
      </c>
      <c r="H196" s="215">
        <v>18855</v>
      </c>
      <c r="I196" s="215">
        <v>10199</v>
      </c>
      <c r="J196" s="204"/>
      <c r="K196" s="204"/>
      <c r="L196" s="216">
        <v>6110</v>
      </c>
      <c r="M196" s="215">
        <v>2715</v>
      </c>
      <c r="N196" s="215">
        <v>10950</v>
      </c>
      <c r="O196" s="215">
        <v>5453</v>
      </c>
      <c r="P196" s="215">
        <v>3898</v>
      </c>
      <c r="Q196" s="215">
        <v>1955</v>
      </c>
      <c r="R196" s="215">
        <v>4883</v>
      </c>
      <c r="S196" s="213" t="s">
        <v>19</v>
      </c>
      <c r="T196" s="217"/>
    </row>
    <row r="197" spans="1:20" ht="15" customHeight="1">
      <c r="A197" s="210"/>
      <c r="B197" s="218" t="s">
        <v>236</v>
      </c>
      <c r="C197" s="202" t="s">
        <v>265</v>
      </c>
      <c r="D197" s="203"/>
      <c r="E197" s="203"/>
      <c r="F197" s="203"/>
      <c r="G197" s="203"/>
      <c r="H197" s="203"/>
      <c r="I197" s="203"/>
      <c r="J197" s="204"/>
      <c r="K197" s="204"/>
      <c r="L197" s="205"/>
      <c r="M197" s="203"/>
      <c r="N197" s="203"/>
      <c r="O197" s="203"/>
      <c r="P197" s="203"/>
      <c r="Q197" s="203"/>
      <c r="R197" s="203"/>
      <c r="S197" s="218" t="s">
        <v>236</v>
      </c>
      <c r="T197" s="211"/>
    </row>
    <row r="198" spans="1:20" ht="15" customHeight="1">
      <c r="A198" s="200" t="s">
        <v>273</v>
      </c>
      <c r="B198" s="218" t="s">
        <v>239</v>
      </c>
      <c r="C198" s="202">
        <f>SUM(D198:R198)</f>
        <v>348314</v>
      </c>
      <c r="D198" s="207">
        <f t="shared" ref="D198:I198" si="96">D199+D200</f>
        <v>73403</v>
      </c>
      <c r="E198" s="207">
        <f t="shared" si="96"/>
        <v>50156</v>
      </c>
      <c r="F198" s="207">
        <f t="shared" si="96"/>
        <v>50225</v>
      </c>
      <c r="G198" s="207">
        <f t="shared" si="96"/>
        <v>43994</v>
      </c>
      <c r="H198" s="207">
        <f t="shared" si="96"/>
        <v>38746</v>
      </c>
      <c r="I198" s="207">
        <f t="shared" si="96"/>
        <v>20278</v>
      </c>
      <c r="J198" s="208"/>
      <c r="K198" s="204"/>
      <c r="L198" s="209">
        <f t="shared" ref="L198:R198" si="97">L199+L200</f>
        <v>12147</v>
      </c>
      <c r="M198" s="207">
        <f t="shared" si="97"/>
        <v>5385</v>
      </c>
      <c r="N198" s="207">
        <f t="shared" si="97"/>
        <v>22408</v>
      </c>
      <c r="O198" s="207">
        <f t="shared" si="97"/>
        <v>10478</v>
      </c>
      <c r="P198" s="207">
        <f t="shared" si="97"/>
        <v>7946</v>
      </c>
      <c r="Q198" s="207">
        <f t="shared" si="97"/>
        <v>3871</v>
      </c>
      <c r="R198" s="207">
        <f t="shared" si="97"/>
        <v>9277</v>
      </c>
      <c r="S198" s="218" t="s">
        <v>239</v>
      </c>
      <c r="T198" s="206" t="s">
        <v>273</v>
      </c>
    </row>
    <row r="199" spans="1:20" ht="15" customHeight="1">
      <c r="A199" s="210"/>
      <c r="B199" s="218" t="s">
        <v>18</v>
      </c>
      <c r="C199" s="202">
        <f>SUM(D199:R199)</f>
        <v>173975</v>
      </c>
      <c r="D199" s="203">
        <v>35703</v>
      </c>
      <c r="E199" s="203">
        <v>26090</v>
      </c>
      <c r="F199" s="203">
        <v>25107</v>
      </c>
      <c r="G199" s="203">
        <v>22308</v>
      </c>
      <c r="H199" s="203">
        <v>19397</v>
      </c>
      <c r="I199" s="203">
        <v>10026</v>
      </c>
      <c r="J199" s="204"/>
      <c r="K199" s="204"/>
      <c r="L199" s="205">
        <v>5946</v>
      </c>
      <c r="M199" s="203">
        <v>2668</v>
      </c>
      <c r="N199" s="203">
        <v>11283</v>
      </c>
      <c r="O199" s="203">
        <v>5016</v>
      </c>
      <c r="P199" s="203">
        <v>4078</v>
      </c>
      <c r="Q199" s="203">
        <v>1917</v>
      </c>
      <c r="R199" s="203">
        <v>4436</v>
      </c>
      <c r="S199" s="218" t="s">
        <v>18</v>
      </c>
      <c r="T199" s="211"/>
    </row>
    <row r="200" spans="1:20" ht="15" customHeight="1">
      <c r="A200" s="212"/>
      <c r="B200" s="219" t="s">
        <v>19</v>
      </c>
      <c r="C200" s="214">
        <f>SUM(D200:R200)</f>
        <v>174339</v>
      </c>
      <c r="D200" s="215">
        <v>37700</v>
      </c>
      <c r="E200" s="215">
        <v>24066</v>
      </c>
      <c r="F200" s="215">
        <v>25118</v>
      </c>
      <c r="G200" s="215">
        <v>21686</v>
      </c>
      <c r="H200" s="215">
        <v>19349</v>
      </c>
      <c r="I200" s="215">
        <v>10252</v>
      </c>
      <c r="J200" s="204"/>
      <c r="K200" s="204"/>
      <c r="L200" s="216">
        <v>6201</v>
      </c>
      <c r="M200" s="215">
        <v>2717</v>
      </c>
      <c r="N200" s="215">
        <v>11125</v>
      </c>
      <c r="O200" s="215">
        <v>5462</v>
      </c>
      <c r="P200" s="215">
        <v>3868</v>
      </c>
      <c r="Q200" s="215">
        <v>1954</v>
      </c>
      <c r="R200" s="215">
        <v>4841</v>
      </c>
      <c r="S200" s="219" t="s">
        <v>19</v>
      </c>
      <c r="T200" s="217"/>
    </row>
    <row r="201" spans="1:20" ht="15" customHeight="1">
      <c r="A201" s="210"/>
      <c r="B201" s="201" t="s">
        <v>236</v>
      </c>
      <c r="C201" s="202" t="s">
        <v>265</v>
      </c>
      <c r="D201" s="203"/>
      <c r="E201" s="203"/>
      <c r="F201" s="203"/>
      <c r="G201" s="203"/>
      <c r="H201" s="203"/>
      <c r="I201" s="203"/>
      <c r="J201" s="204"/>
      <c r="K201" s="204"/>
      <c r="L201" s="205"/>
      <c r="M201" s="203"/>
      <c r="N201" s="203"/>
      <c r="O201" s="203"/>
      <c r="P201" s="203"/>
      <c r="Q201" s="203"/>
      <c r="R201" s="203"/>
      <c r="S201" s="201" t="s">
        <v>236</v>
      </c>
      <c r="T201" s="211"/>
    </row>
    <row r="202" spans="1:20" ht="15" customHeight="1">
      <c r="A202" s="200" t="s">
        <v>274</v>
      </c>
      <c r="B202" s="201" t="s">
        <v>239</v>
      </c>
      <c r="C202" s="202">
        <f>SUM(D202:R202)</f>
        <v>350343</v>
      </c>
      <c r="D202" s="207">
        <f t="shared" ref="D202:I202" si="98">D203+D204</f>
        <v>74177</v>
      </c>
      <c r="E202" s="207">
        <f t="shared" si="98"/>
        <v>51063</v>
      </c>
      <c r="F202" s="207">
        <f t="shared" si="98"/>
        <v>50112</v>
      </c>
      <c r="G202" s="207">
        <f t="shared" si="98"/>
        <v>44543</v>
      </c>
      <c r="H202" s="207">
        <f t="shared" si="98"/>
        <v>39190</v>
      </c>
      <c r="I202" s="207">
        <f t="shared" si="98"/>
        <v>20156</v>
      </c>
      <c r="J202" s="208"/>
      <c r="K202" s="204"/>
      <c r="L202" s="209">
        <f t="shared" ref="L202:R202" si="99">L203+L204</f>
        <v>12174</v>
      </c>
      <c r="M202" s="207">
        <f t="shared" si="99"/>
        <v>5441</v>
      </c>
      <c r="N202" s="207">
        <f t="shared" si="99"/>
        <v>22112</v>
      </c>
      <c r="O202" s="207">
        <f t="shared" si="99"/>
        <v>10381</v>
      </c>
      <c r="P202" s="207">
        <f t="shared" si="99"/>
        <v>7927</v>
      </c>
      <c r="Q202" s="207">
        <f t="shared" si="99"/>
        <v>3858</v>
      </c>
      <c r="R202" s="207">
        <f t="shared" si="99"/>
        <v>9209</v>
      </c>
      <c r="S202" s="201" t="s">
        <v>239</v>
      </c>
      <c r="T202" s="206" t="s">
        <v>274</v>
      </c>
    </row>
    <row r="203" spans="1:20" ht="15" customHeight="1">
      <c r="A203" s="210"/>
      <c r="B203" s="201" t="s">
        <v>18</v>
      </c>
      <c r="C203" s="202">
        <f>SUM(D203:R203)</f>
        <v>174377</v>
      </c>
      <c r="D203" s="203">
        <v>36047</v>
      </c>
      <c r="E203" s="203">
        <v>26625</v>
      </c>
      <c r="F203" s="203">
        <v>24874</v>
      </c>
      <c r="G203" s="203">
        <v>22433</v>
      </c>
      <c r="H203" s="203">
        <v>19444</v>
      </c>
      <c r="I203" s="203">
        <v>9999</v>
      </c>
      <c r="J203" s="204"/>
      <c r="K203" s="204"/>
      <c r="L203" s="205">
        <v>5966</v>
      </c>
      <c r="M203" s="203">
        <v>2696</v>
      </c>
      <c r="N203" s="203">
        <v>11001</v>
      </c>
      <c r="O203" s="203">
        <v>4942</v>
      </c>
      <c r="P203" s="203">
        <v>4035</v>
      </c>
      <c r="Q203" s="203">
        <v>1919</v>
      </c>
      <c r="R203" s="203">
        <v>4396</v>
      </c>
      <c r="S203" s="201" t="s">
        <v>18</v>
      </c>
      <c r="T203" s="211"/>
    </row>
    <row r="204" spans="1:20" ht="15" customHeight="1">
      <c r="A204" s="212"/>
      <c r="B204" s="213" t="s">
        <v>19</v>
      </c>
      <c r="C204" s="214">
        <f>SUM(D204:R204)</f>
        <v>175966</v>
      </c>
      <c r="D204" s="215">
        <v>38130</v>
      </c>
      <c r="E204" s="215">
        <v>24438</v>
      </c>
      <c r="F204" s="215">
        <v>25238</v>
      </c>
      <c r="G204" s="215">
        <v>22110</v>
      </c>
      <c r="H204" s="215">
        <v>19746</v>
      </c>
      <c r="I204" s="215">
        <v>10157</v>
      </c>
      <c r="J204" s="204"/>
      <c r="K204" s="204"/>
      <c r="L204" s="216">
        <v>6208</v>
      </c>
      <c r="M204" s="215">
        <v>2745</v>
      </c>
      <c r="N204" s="215">
        <v>11111</v>
      </c>
      <c r="O204" s="215">
        <v>5439</v>
      </c>
      <c r="P204" s="215">
        <v>3892</v>
      </c>
      <c r="Q204" s="215">
        <v>1939</v>
      </c>
      <c r="R204" s="215">
        <v>4813</v>
      </c>
      <c r="S204" s="213" t="s">
        <v>19</v>
      </c>
      <c r="T204" s="217"/>
    </row>
    <row r="205" spans="1:20" ht="15" customHeight="1">
      <c r="A205" s="210"/>
      <c r="B205" s="201" t="s">
        <v>236</v>
      </c>
      <c r="C205" s="202" t="s">
        <v>265</v>
      </c>
      <c r="D205" s="203"/>
      <c r="E205" s="203"/>
      <c r="F205" s="203"/>
      <c r="G205" s="203"/>
      <c r="H205" s="203"/>
      <c r="I205" s="203"/>
      <c r="J205" s="204"/>
      <c r="K205" s="204"/>
      <c r="L205" s="205"/>
      <c r="M205" s="203"/>
      <c r="N205" s="203"/>
      <c r="O205" s="203"/>
      <c r="P205" s="203"/>
      <c r="Q205" s="203"/>
      <c r="R205" s="203"/>
      <c r="S205" s="201" t="s">
        <v>236</v>
      </c>
      <c r="T205" s="211"/>
    </row>
    <row r="206" spans="1:20" ht="15" customHeight="1">
      <c r="A206" s="200" t="s">
        <v>275</v>
      </c>
      <c r="B206" s="201" t="s">
        <v>239</v>
      </c>
      <c r="C206" s="202">
        <f>SUM(D206:R206)</f>
        <v>351742</v>
      </c>
      <c r="D206" s="207">
        <f t="shared" ref="D206:I206" si="100">D207+D208</f>
        <v>74635</v>
      </c>
      <c r="E206" s="207">
        <f t="shared" si="100"/>
        <v>53998</v>
      </c>
      <c r="F206" s="207">
        <f t="shared" si="100"/>
        <v>49967</v>
      </c>
      <c r="G206" s="207">
        <f t="shared" si="100"/>
        <v>43247</v>
      </c>
      <c r="H206" s="207">
        <f t="shared" si="100"/>
        <v>39925</v>
      </c>
      <c r="I206" s="207">
        <f t="shared" si="100"/>
        <v>20045</v>
      </c>
      <c r="J206" s="208"/>
      <c r="K206" s="204"/>
      <c r="L206" s="209">
        <f t="shared" ref="L206:R206" si="101">L207+L208</f>
        <v>11971</v>
      </c>
      <c r="M206" s="207">
        <f t="shared" si="101"/>
        <v>5407</v>
      </c>
      <c r="N206" s="207">
        <f t="shared" si="101"/>
        <v>21722</v>
      </c>
      <c r="O206" s="207">
        <f t="shared" si="101"/>
        <v>10138</v>
      </c>
      <c r="P206" s="207">
        <f t="shared" si="101"/>
        <v>7818</v>
      </c>
      <c r="Q206" s="207">
        <f t="shared" si="101"/>
        <v>3868</v>
      </c>
      <c r="R206" s="207">
        <f t="shared" si="101"/>
        <v>9001</v>
      </c>
      <c r="S206" s="201" t="s">
        <v>239</v>
      </c>
      <c r="T206" s="206" t="s">
        <v>275</v>
      </c>
    </row>
    <row r="207" spans="1:20" ht="15" customHeight="1">
      <c r="A207" s="210"/>
      <c r="B207" s="201" t="s">
        <v>18</v>
      </c>
      <c r="C207" s="202">
        <f>SUM(D207:R207)</f>
        <v>174904</v>
      </c>
      <c r="D207" s="203">
        <v>36397</v>
      </c>
      <c r="E207" s="203">
        <v>27912</v>
      </c>
      <c r="F207" s="203">
        <v>24846</v>
      </c>
      <c r="G207" s="203">
        <v>21753</v>
      </c>
      <c r="H207" s="203">
        <v>19717</v>
      </c>
      <c r="I207" s="203">
        <v>9944</v>
      </c>
      <c r="J207" s="204"/>
      <c r="K207" s="204"/>
      <c r="L207" s="205">
        <v>5858</v>
      </c>
      <c r="M207" s="203">
        <v>2675</v>
      </c>
      <c r="N207" s="203">
        <v>10812</v>
      </c>
      <c r="O207" s="203">
        <v>4801</v>
      </c>
      <c r="P207" s="203">
        <v>3996</v>
      </c>
      <c r="Q207" s="203">
        <v>1945</v>
      </c>
      <c r="R207" s="203">
        <v>4248</v>
      </c>
      <c r="S207" s="201" t="s">
        <v>18</v>
      </c>
      <c r="T207" s="211"/>
    </row>
    <row r="208" spans="1:20" ht="15" customHeight="1" thickBot="1">
      <c r="A208" s="220"/>
      <c r="B208" s="221" t="s">
        <v>19</v>
      </c>
      <c r="C208" s="222">
        <f>SUM(D208:R208)</f>
        <v>176838</v>
      </c>
      <c r="D208" s="223">
        <v>38238</v>
      </c>
      <c r="E208" s="223">
        <v>26086</v>
      </c>
      <c r="F208" s="223">
        <v>25121</v>
      </c>
      <c r="G208" s="223">
        <v>21494</v>
      </c>
      <c r="H208" s="223">
        <v>20208</v>
      </c>
      <c r="I208" s="223">
        <v>10101</v>
      </c>
      <c r="J208" s="204"/>
      <c r="K208" s="204"/>
      <c r="L208" s="224">
        <v>6113</v>
      </c>
      <c r="M208" s="223">
        <v>2732</v>
      </c>
      <c r="N208" s="223">
        <v>10910</v>
      </c>
      <c r="O208" s="223">
        <v>5337</v>
      </c>
      <c r="P208" s="223">
        <v>3822</v>
      </c>
      <c r="Q208" s="223">
        <v>1923</v>
      </c>
      <c r="R208" s="223">
        <v>4753</v>
      </c>
      <c r="S208" s="221" t="s">
        <v>19</v>
      </c>
      <c r="T208" s="225"/>
    </row>
    <row r="209" spans="1:20" ht="15" customHeight="1">
      <c r="A209" s="226" t="s">
        <v>219</v>
      </c>
      <c r="B209" s="227"/>
      <c r="C209" s="228"/>
      <c r="D209" s="229"/>
      <c r="E209" s="229"/>
      <c r="F209" s="229"/>
      <c r="G209" s="229"/>
      <c r="H209" s="229"/>
      <c r="I209" s="229"/>
      <c r="J209" s="229"/>
      <c r="K209" s="229"/>
      <c r="L209" s="229"/>
      <c r="M209" s="229"/>
      <c r="N209" s="229"/>
      <c r="O209" s="229"/>
      <c r="P209" s="229"/>
      <c r="Q209" s="229"/>
      <c r="R209" s="229"/>
      <c r="S209" s="192"/>
      <c r="T209" s="230"/>
    </row>
    <row r="210" spans="1:20" ht="15" customHeight="1" thickBot="1">
      <c r="A210" s="230"/>
      <c r="B210" s="226"/>
      <c r="C210" s="228"/>
      <c r="D210" s="229"/>
      <c r="E210" s="229"/>
      <c r="F210" s="229"/>
      <c r="G210" s="229"/>
      <c r="H210" s="229"/>
      <c r="I210" s="229"/>
      <c r="J210" s="229"/>
      <c r="K210" s="229"/>
      <c r="L210" s="229"/>
      <c r="M210" s="229"/>
      <c r="N210" s="229"/>
      <c r="O210" s="229"/>
      <c r="P210" s="229"/>
      <c r="Q210" s="229"/>
      <c r="R210" s="229"/>
      <c r="S210" s="192"/>
      <c r="T210" s="230"/>
    </row>
    <row r="211" spans="1:20" ht="15" customHeight="1">
      <c r="A211" s="188"/>
      <c r="B211" s="189" t="s">
        <v>220</v>
      </c>
      <c r="C211" s="290" t="s">
        <v>222</v>
      </c>
      <c r="D211" s="288" t="s">
        <v>17</v>
      </c>
      <c r="E211" s="190" t="s">
        <v>223</v>
      </c>
      <c r="F211" s="288" t="s">
        <v>206</v>
      </c>
      <c r="G211" s="288" t="s">
        <v>225</v>
      </c>
      <c r="H211" s="288" t="s">
        <v>208</v>
      </c>
      <c r="I211" s="288" t="s">
        <v>209</v>
      </c>
      <c r="J211" s="191"/>
      <c r="K211" s="192"/>
      <c r="L211" s="288" t="s">
        <v>226</v>
      </c>
      <c r="M211" s="288" t="s">
        <v>227</v>
      </c>
      <c r="N211" s="288" t="s">
        <v>212</v>
      </c>
      <c r="O211" s="288" t="s">
        <v>213</v>
      </c>
      <c r="P211" s="288" t="s">
        <v>214</v>
      </c>
      <c r="Q211" s="288" t="s">
        <v>215</v>
      </c>
      <c r="R211" s="190" t="s">
        <v>228</v>
      </c>
      <c r="S211" s="189" t="s">
        <v>229</v>
      </c>
      <c r="T211" s="193"/>
    </row>
    <row r="212" spans="1:20" ht="15" customHeight="1">
      <c r="A212" s="194" t="s">
        <v>231</v>
      </c>
      <c r="B212" s="195" t="s">
        <v>232</v>
      </c>
      <c r="C212" s="291"/>
      <c r="D212" s="289"/>
      <c r="E212" s="196" t="s">
        <v>233</v>
      </c>
      <c r="F212" s="289"/>
      <c r="G212" s="289"/>
      <c r="H212" s="289"/>
      <c r="I212" s="289"/>
      <c r="J212" s="191"/>
      <c r="K212" s="197"/>
      <c r="L212" s="289"/>
      <c r="M212" s="289"/>
      <c r="N212" s="289"/>
      <c r="O212" s="289"/>
      <c r="P212" s="289"/>
      <c r="Q212" s="289"/>
      <c r="R212" s="196" t="s">
        <v>217</v>
      </c>
      <c r="S212" s="198" t="s">
        <v>232</v>
      </c>
      <c r="T212" s="199" t="s">
        <v>231</v>
      </c>
    </row>
    <row r="213" spans="1:20" ht="15" customHeight="1">
      <c r="A213" s="200" t="s">
        <v>259</v>
      </c>
      <c r="B213" s="201" t="s">
        <v>236</v>
      </c>
      <c r="C213" s="202">
        <f t="shared" ref="C213:C260" si="102">SUM(D213:R213)</f>
        <v>67779</v>
      </c>
      <c r="D213" s="203">
        <v>13654</v>
      </c>
      <c r="E213" s="203">
        <v>10312</v>
      </c>
      <c r="F213" s="203">
        <v>9748</v>
      </c>
      <c r="G213" s="203">
        <v>8567</v>
      </c>
      <c r="H213" s="203">
        <v>8132</v>
      </c>
      <c r="I213" s="203">
        <v>3707</v>
      </c>
      <c r="J213" s="204"/>
      <c r="K213" s="204"/>
      <c r="L213" s="205">
        <v>2056</v>
      </c>
      <c r="M213" s="203">
        <v>1818</v>
      </c>
      <c r="N213" s="203">
        <v>4491</v>
      </c>
      <c r="O213" s="203">
        <v>1424</v>
      </c>
      <c r="P213" s="203">
        <v>1496</v>
      </c>
      <c r="Q213" s="203">
        <v>689</v>
      </c>
      <c r="R213" s="203">
        <v>1685</v>
      </c>
      <c r="S213" s="201" t="s">
        <v>236</v>
      </c>
      <c r="T213" s="206" t="s">
        <v>259</v>
      </c>
    </row>
    <row r="214" spans="1:20" ht="15" customHeight="1">
      <c r="A214" s="200" t="s">
        <v>276</v>
      </c>
      <c r="B214" s="201" t="s">
        <v>239</v>
      </c>
      <c r="C214" s="202">
        <f t="shared" si="102"/>
        <v>351440</v>
      </c>
      <c r="D214" s="207">
        <f t="shared" ref="D214:I214" si="103">D215+D216</f>
        <v>70808</v>
      </c>
      <c r="E214" s="207">
        <f t="shared" si="103"/>
        <v>54843</v>
      </c>
      <c r="F214" s="207">
        <f t="shared" si="103"/>
        <v>50187</v>
      </c>
      <c r="G214" s="207">
        <f t="shared" si="103"/>
        <v>42631</v>
      </c>
      <c r="H214" s="207">
        <f t="shared" si="103"/>
        <v>40017</v>
      </c>
      <c r="I214" s="207">
        <f t="shared" si="103"/>
        <v>20033</v>
      </c>
      <c r="J214" s="208"/>
      <c r="K214" s="204"/>
      <c r="L214" s="209">
        <f t="shared" ref="L214:R214" si="104">L215+L216</f>
        <v>11786</v>
      </c>
      <c r="M214" s="207">
        <f t="shared" si="104"/>
        <v>9805</v>
      </c>
      <c r="N214" s="207">
        <f t="shared" si="104"/>
        <v>21818</v>
      </c>
      <c r="O214" s="207">
        <f t="shared" si="104"/>
        <v>8406</v>
      </c>
      <c r="P214" s="207">
        <f t="shared" si="104"/>
        <v>7953</v>
      </c>
      <c r="Q214" s="207">
        <f t="shared" si="104"/>
        <v>3861</v>
      </c>
      <c r="R214" s="207">
        <f t="shared" si="104"/>
        <v>9292</v>
      </c>
      <c r="S214" s="201" t="s">
        <v>239</v>
      </c>
      <c r="T214" s="206" t="s">
        <v>276</v>
      </c>
    </row>
    <row r="215" spans="1:20" ht="15" customHeight="1">
      <c r="A215" s="210"/>
      <c r="B215" s="201" t="s">
        <v>18</v>
      </c>
      <c r="C215" s="202">
        <f t="shared" si="102"/>
        <v>174182</v>
      </c>
      <c r="D215" s="203">
        <v>34477</v>
      </c>
      <c r="E215" s="203">
        <v>28515</v>
      </c>
      <c r="F215" s="203">
        <v>24857</v>
      </c>
      <c r="G215" s="203">
        <v>21190</v>
      </c>
      <c r="H215" s="203">
        <v>19709</v>
      </c>
      <c r="I215" s="203">
        <v>9730</v>
      </c>
      <c r="J215" s="204"/>
      <c r="K215" s="204"/>
      <c r="L215" s="205">
        <v>5790</v>
      </c>
      <c r="M215" s="203">
        <v>4765</v>
      </c>
      <c r="N215" s="203">
        <v>10760</v>
      </c>
      <c r="O215" s="203">
        <v>4011</v>
      </c>
      <c r="P215" s="203">
        <v>4037</v>
      </c>
      <c r="Q215" s="203">
        <v>1890</v>
      </c>
      <c r="R215" s="203">
        <v>4451</v>
      </c>
      <c r="S215" s="201" t="s">
        <v>18</v>
      </c>
      <c r="T215" s="211"/>
    </row>
    <row r="216" spans="1:20" ht="15" customHeight="1">
      <c r="A216" s="212"/>
      <c r="B216" s="213" t="s">
        <v>19</v>
      </c>
      <c r="C216" s="214">
        <f t="shared" si="102"/>
        <v>177258</v>
      </c>
      <c r="D216" s="215">
        <v>36331</v>
      </c>
      <c r="E216" s="215">
        <v>26328</v>
      </c>
      <c r="F216" s="215">
        <v>25330</v>
      </c>
      <c r="G216" s="215">
        <v>21441</v>
      </c>
      <c r="H216" s="215">
        <v>20308</v>
      </c>
      <c r="I216" s="215">
        <v>10303</v>
      </c>
      <c r="J216" s="204"/>
      <c r="K216" s="204"/>
      <c r="L216" s="216">
        <v>5996</v>
      </c>
      <c r="M216" s="215">
        <v>5040</v>
      </c>
      <c r="N216" s="215">
        <v>11058</v>
      </c>
      <c r="O216" s="215">
        <v>4395</v>
      </c>
      <c r="P216" s="215">
        <v>3916</v>
      </c>
      <c r="Q216" s="215">
        <v>1971</v>
      </c>
      <c r="R216" s="215">
        <v>4841</v>
      </c>
      <c r="S216" s="213" t="s">
        <v>19</v>
      </c>
      <c r="T216" s="217"/>
    </row>
    <row r="217" spans="1:20" ht="15" customHeight="1">
      <c r="A217" s="210"/>
      <c r="B217" s="201" t="s">
        <v>236</v>
      </c>
      <c r="C217" s="202">
        <f t="shared" si="102"/>
        <v>68047</v>
      </c>
      <c r="D217" s="203">
        <v>13875</v>
      </c>
      <c r="E217" s="203">
        <v>10534</v>
      </c>
      <c r="F217" s="203">
        <v>9838</v>
      </c>
      <c r="G217" s="203">
        <v>8482</v>
      </c>
      <c r="H217" s="203">
        <v>8140</v>
      </c>
      <c r="I217" s="203">
        <v>3835</v>
      </c>
      <c r="J217" s="204"/>
      <c r="K217" s="204"/>
      <c r="L217" s="205">
        <v>2080</v>
      </c>
      <c r="M217" s="203">
        <v>1819</v>
      </c>
      <c r="N217" s="203">
        <v>4238</v>
      </c>
      <c r="O217" s="203">
        <v>1375</v>
      </c>
      <c r="P217" s="203">
        <v>1449</v>
      </c>
      <c r="Q217" s="203">
        <v>689</v>
      </c>
      <c r="R217" s="203">
        <v>1693</v>
      </c>
      <c r="S217" s="201" t="s">
        <v>236</v>
      </c>
      <c r="T217" s="211"/>
    </row>
    <row r="218" spans="1:20" ht="15" customHeight="1">
      <c r="A218" s="200" t="s">
        <v>277</v>
      </c>
      <c r="B218" s="201" t="s">
        <v>239</v>
      </c>
      <c r="C218" s="202">
        <f t="shared" si="102"/>
        <v>350564</v>
      </c>
      <c r="D218" s="207">
        <f t="shared" ref="D218:I218" si="105">D219+D220</f>
        <v>71068</v>
      </c>
      <c r="E218" s="207">
        <f t="shared" si="105"/>
        <v>54999</v>
      </c>
      <c r="F218" s="207">
        <f t="shared" si="105"/>
        <v>49915</v>
      </c>
      <c r="G218" s="207">
        <f t="shared" si="105"/>
        <v>42758</v>
      </c>
      <c r="H218" s="207">
        <f t="shared" si="105"/>
        <v>40014</v>
      </c>
      <c r="I218" s="207">
        <f t="shared" si="105"/>
        <v>20381</v>
      </c>
      <c r="J218" s="208"/>
      <c r="K218" s="204"/>
      <c r="L218" s="209">
        <f t="shared" ref="L218:R218" si="106">L219+L220</f>
        <v>11662</v>
      </c>
      <c r="M218" s="207">
        <f t="shared" si="106"/>
        <v>9729</v>
      </c>
      <c r="N218" s="207">
        <f t="shared" si="106"/>
        <v>20936</v>
      </c>
      <c r="O218" s="207">
        <f t="shared" si="106"/>
        <v>8372</v>
      </c>
      <c r="P218" s="207">
        <f t="shared" si="106"/>
        <v>7831</v>
      </c>
      <c r="Q218" s="207">
        <f t="shared" si="106"/>
        <v>3892</v>
      </c>
      <c r="R218" s="207">
        <f t="shared" si="106"/>
        <v>9007</v>
      </c>
      <c r="S218" s="201" t="s">
        <v>239</v>
      </c>
      <c r="T218" s="206" t="s">
        <v>277</v>
      </c>
    </row>
    <row r="219" spans="1:20" ht="15" customHeight="1">
      <c r="A219" s="210"/>
      <c r="B219" s="201" t="s">
        <v>18</v>
      </c>
      <c r="C219" s="202">
        <f t="shared" si="102"/>
        <v>174123</v>
      </c>
      <c r="D219" s="203">
        <v>34609</v>
      </c>
      <c r="E219" s="203">
        <v>28390</v>
      </c>
      <c r="F219" s="203">
        <v>24850</v>
      </c>
      <c r="G219" s="203">
        <v>21402</v>
      </c>
      <c r="H219" s="203">
        <v>19758</v>
      </c>
      <c r="I219" s="203">
        <v>10277</v>
      </c>
      <c r="J219" s="204"/>
      <c r="K219" s="204"/>
      <c r="L219" s="205">
        <v>5715</v>
      </c>
      <c r="M219" s="203">
        <v>4730</v>
      </c>
      <c r="N219" s="203">
        <v>10276</v>
      </c>
      <c r="O219" s="203">
        <v>3931</v>
      </c>
      <c r="P219" s="203">
        <v>3967</v>
      </c>
      <c r="Q219" s="203">
        <v>1908</v>
      </c>
      <c r="R219" s="203">
        <v>4310</v>
      </c>
      <c r="S219" s="201" t="s">
        <v>18</v>
      </c>
      <c r="T219" s="211"/>
    </row>
    <row r="220" spans="1:20" ht="15" customHeight="1">
      <c r="A220" s="212"/>
      <c r="B220" s="213" t="s">
        <v>19</v>
      </c>
      <c r="C220" s="214">
        <f t="shared" si="102"/>
        <v>176441</v>
      </c>
      <c r="D220" s="215">
        <v>36459</v>
      </c>
      <c r="E220" s="215">
        <v>26609</v>
      </c>
      <c r="F220" s="215">
        <v>25065</v>
      </c>
      <c r="G220" s="215">
        <v>21356</v>
      </c>
      <c r="H220" s="215">
        <v>20256</v>
      </c>
      <c r="I220" s="215">
        <v>10104</v>
      </c>
      <c r="J220" s="204"/>
      <c r="K220" s="204"/>
      <c r="L220" s="216">
        <v>5947</v>
      </c>
      <c r="M220" s="215">
        <v>4999</v>
      </c>
      <c r="N220" s="215">
        <v>10660</v>
      </c>
      <c r="O220" s="215">
        <v>4441</v>
      </c>
      <c r="P220" s="215">
        <v>3864</v>
      </c>
      <c r="Q220" s="215">
        <v>1984</v>
      </c>
      <c r="R220" s="215">
        <v>4697</v>
      </c>
      <c r="S220" s="213" t="s">
        <v>19</v>
      </c>
      <c r="T220" s="217"/>
    </row>
    <row r="221" spans="1:20" ht="15" customHeight="1">
      <c r="A221" s="210"/>
      <c r="B221" s="201" t="s">
        <v>236</v>
      </c>
      <c r="C221" s="202">
        <f t="shared" si="102"/>
        <v>68518</v>
      </c>
      <c r="D221" s="203">
        <v>14146</v>
      </c>
      <c r="E221" s="203">
        <v>10824</v>
      </c>
      <c r="F221" s="203">
        <v>9684</v>
      </c>
      <c r="G221" s="203">
        <v>8476</v>
      </c>
      <c r="H221" s="203">
        <v>8195</v>
      </c>
      <c r="I221" s="203">
        <v>3882</v>
      </c>
      <c r="J221" s="204"/>
      <c r="K221" s="204"/>
      <c r="L221" s="205">
        <v>2093</v>
      </c>
      <c r="M221" s="203">
        <v>1847</v>
      </c>
      <c r="N221" s="203">
        <v>4164</v>
      </c>
      <c r="O221" s="203">
        <v>1372</v>
      </c>
      <c r="P221" s="203">
        <v>1421</v>
      </c>
      <c r="Q221" s="203">
        <v>676</v>
      </c>
      <c r="R221" s="203">
        <v>1738</v>
      </c>
      <c r="S221" s="201" t="s">
        <v>236</v>
      </c>
      <c r="T221" s="211"/>
    </row>
    <row r="222" spans="1:20" ht="15" customHeight="1">
      <c r="A222" s="200" t="s">
        <v>278</v>
      </c>
      <c r="B222" s="201" t="s">
        <v>239</v>
      </c>
      <c r="C222" s="202">
        <f t="shared" si="102"/>
        <v>351878</v>
      </c>
      <c r="D222" s="207">
        <f t="shared" ref="D222:I222" si="107">D223+D224</f>
        <v>71561</v>
      </c>
      <c r="E222" s="207">
        <f t="shared" si="107"/>
        <v>55742</v>
      </c>
      <c r="F222" s="207">
        <f t="shared" si="107"/>
        <v>50458</v>
      </c>
      <c r="G222" s="207">
        <f t="shared" si="107"/>
        <v>42972</v>
      </c>
      <c r="H222" s="207">
        <f t="shared" si="107"/>
        <v>40164</v>
      </c>
      <c r="I222" s="207">
        <f t="shared" si="107"/>
        <v>20376</v>
      </c>
      <c r="J222" s="208"/>
      <c r="K222" s="204"/>
      <c r="L222" s="209">
        <f t="shared" ref="L222:R222" si="108">L223+L224</f>
        <v>11540</v>
      </c>
      <c r="M222" s="207">
        <f t="shared" si="108"/>
        <v>9671</v>
      </c>
      <c r="N222" s="207">
        <f t="shared" si="108"/>
        <v>20474</v>
      </c>
      <c r="O222" s="207">
        <f t="shared" si="108"/>
        <v>8319</v>
      </c>
      <c r="P222" s="207">
        <f t="shared" si="108"/>
        <v>7725</v>
      </c>
      <c r="Q222" s="207">
        <f t="shared" si="108"/>
        <v>3853</v>
      </c>
      <c r="R222" s="207">
        <f t="shared" si="108"/>
        <v>9023</v>
      </c>
      <c r="S222" s="201" t="s">
        <v>239</v>
      </c>
      <c r="T222" s="206" t="s">
        <v>278</v>
      </c>
    </row>
    <row r="223" spans="1:20" ht="15" customHeight="1">
      <c r="A223" s="210"/>
      <c r="B223" s="201" t="s">
        <v>18</v>
      </c>
      <c r="C223" s="202">
        <f t="shared" si="102"/>
        <v>174544</v>
      </c>
      <c r="D223" s="203">
        <v>34826</v>
      </c>
      <c r="E223" s="203">
        <v>28675</v>
      </c>
      <c r="F223" s="203">
        <v>25133</v>
      </c>
      <c r="G223" s="203">
        <v>21522</v>
      </c>
      <c r="H223" s="203">
        <v>19872</v>
      </c>
      <c r="I223" s="203">
        <v>10179</v>
      </c>
      <c r="J223" s="204"/>
      <c r="K223" s="204"/>
      <c r="L223" s="205">
        <v>5657</v>
      </c>
      <c r="M223" s="203">
        <v>4682</v>
      </c>
      <c r="N223" s="203">
        <v>9998</v>
      </c>
      <c r="O223" s="203">
        <v>3902</v>
      </c>
      <c r="P223" s="203">
        <v>3897</v>
      </c>
      <c r="Q223" s="203">
        <v>1876</v>
      </c>
      <c r="R223" s="203">
        <v>4325</v>
      </c>
      <c r="S223" s="201" t="s">
        <v>18</v>
      </c>
      <c r="T223" s="211"/>
    </row>
    <row r="224" spans="1:20" ht="15" customHeight="1">
      <c r="A224" s="212"/>
      <c r="B224" s="213" t="s">
        <v>19</v>
      </c>
      <c r="C224" s="214">
        <f t="shared" si="102"/>
        <v>177334</v>
      </c>
      <c r="D224" s="215">
        <v>36735</v>
      </c>
      <c r="E224" s="215">
        <v>27067</v>
      </c>
      <c r="F224" s="215">
        <v>25325</v>
      </c>
      <c r="G224" s="215">
        <v>21450</v>
      </c>
      <c r="H224" s="215">
        <v>20292</v>
      </c>
      <c r="I224" s="215">
        <v>10197</v>
      </c>
      <c r="J224" s="204"/>
      <c r="K224" s="204"/>
      <c r="L224" s="216">
        <v>5883</v>
      </c>
      <c r="M224" s="215">
        <v>4989</v>
      </c>
      <c r="N224" s="215">
        <v>10476</v>
      </c>
      <c r="O224" s="215">
        <v>4417</v>
      </c>
      <c r="P224" s="215">
        <v>3828</v>
      </c>
      <c r="Q224" s="215">
        <v>1977</v>
      </c>
      <c r="R224" s="215">
        <v>4698</v>
      </c>
      <c r="S224" s="213" t="s">
        <v>19</v>
      </c>
      <c r="T224" s="217"/>
    </row>
    <row r="225" spans="1:20" ht="15" customHeight="1">
      <c r="A225" s="210"/>
      <c r="B225" s="201" t="s">
        <v>236</v>
      </c>
      <c r="C225" s="202">
        <f t="shared" si="102"/>
        <v>69859</v>
      </c>
      <c r="D225" s="203">
        <v>14429</v>
      </c>
      <c r="E225" s="203">
        <v>11124</v>
      </c>
      <c r="F225" s="203">
        <v>9889</v>
      </c>
      <c r="G225" s="203">
        <v>8942</v>
      </c>
      <c r="H225" s="203">
        <v>8230</v>
      </c>
      <c r="I225" s="203">
        <v>3933</v>
      </c>
      <c r="J225" s="204"/>
      <c r="K225" s="204"/>
      <c r="L225" s="205">
        <v>2092</v>
      </c>
      <c r="M225" s="203">
        <v>1872</v>
      </c>
      <c r="N225" s="203">
        <v>4174</v>
      </c>
      <c r="O225" s="203">
        <v>1359</v>
      </c>
      <c r="P225" s="203">
        <v>1416</v>
      </c>
      <c r="Q225" s="203">
        <v>682</v>
      </c>
      <c r="R225" s="203">
        <v>1717</v>
      </c>
      <c r="S225" s="201" t="s">
        <v>236</v>
      </c>
      <c r="T225" s="211"/>
    </row>
    <row r="226" spans="1:20" ht="15" customHeight="1">
      <c r="A226" s="200" t="s">
        <v>279</v>
      </c>
      <c r="B226" s="201" t="s">
        <v>239</v>
      </c>
      <c r="C226" s="202">
        <f t="shared" si="102"/>
        <v>354744</v>
      </c>
      <c r="D226" s="207">
        <f t="shared" ref="D226:I226" si="109">D227+D228</f>
        <v>72007</v>
      </c>
      <c r="E226" s="207">
        <f t="shared" si="109"/>
        <v>56244</v>
      </c>
      <c r="F226" s="207">
        <f t="shared" si="109"/>
        <v>50589</v>
      </c>
      <c r="G226" s="207">
        <f t="shared" si="109"/>
        <v>44431</v>
      </c>
      <c r="H226" s="207">
        <f t="shared" si="109"/>
        <v>40460</v>
      </c>
      <c r="I226" s="207">
        <f t="shared" si="109"/>
        <v>20499</v>
      </c>
      <c r="J226" s="208"/>
      <c r="K226" s="204"/>
      <c r="L226" s="209">
        <f t="shared" ref="L226:R226" si="110">L227+L228</f>
        <v>11492</v>
      </c>
      <c r="M226" s="207">
        <f t="shared" si="110"/>
        <v>9846</v>
      </c>
      <c r="N226" s="207">
        <f t="shared" si="110"/>
        <v>20348</v>
      </c>
      <c r="O226" s="207">
        <f t="shared" si="110"/>
        <v>8302</v>
      </c>
      <c r="P226" s="207">
        <f t="shared" si="110"/>
        <v>7557</v>
      </c>
      <c r="Q226" s="207">
        <f t="shared" si="110"/>
        <v>3880</v>
      </c>
      <c r="R226" s="207">
        <f t="shared" si="110"/>
        <v>9089</v>
      </c>
      <c r="S226" s="201" t="s">
        <v>239</v>
      </c>
      <c r="T226" s="206" t="s">
        <v>279</v>
      </c>
    </row>
    <row r="227" spans="1:20" ht="15" customHeight="1">
      <c r="A227" s="210"/>
      <c r="B227" s="201" t="s">
        <v>18</v>
      </c>
      <c r="C227" s="202">
        <f t="shared" si="102"/>
        <v>175652</v>
      </c>
      <c r="D227" s="203">
        <v>34922</v>
      </c>
      <c r="E227" s="203">
        <v>28820</v>
      </c>
      <c r="F227" s="203">
        <v>25119</v>
      </c>
      <c r="G227" s="203">
        <v>22169</v>
      </c>
      <c r="H227" s="203">
        <v>19975</v>
      </c>
      <c r="I227" s="203">
        <v>10292</v>
      </c>
      <c r="J227" s="204"/>
      <c r="K227" s="204"/>
      <c r="L227" s="205">
        <v>5618</v>
      </c>
      <c r="M227" s="203">
        <v>4842</v>
      </c>
      <c r="N227" s="203">
        <v>9924</v>
      </c>
      <c r="O227" s="203">
        <v>3925</v>
      </c>
      <c r="P227" s="203">
        <v>3806</v>
      </c>
      <c r="Q227" s="203">
        <v>1891</v>
      </c>
      <c r="R227" s="203">
        <v>4349</v>
      </c>
      <c r="S227" s="201" t="s">
        <v>18</v>
      </c>
      <c r="T227" s="211"/>
    </row>
    <row r="228" spans="1:20" ht="15" customHeight="1">
      <c r="A228" s="212"/>
      <c r="B228" s="213" t="s">
        <v>19</v>
      </c>
      <c r="C228" s="214">
        <f t="shared" si="102"/>
        <v>179092</v>
      </c>
      <c r="D228" s="215">
        <v>37085</v>
      </c>
      <c r="E228" s="215">
        <v>27424</v>
      </c>
      <c r="F228" s="215">
        <v>25470</v>
      </c>
      <c r="G228" s="215">
        <v>22262</v>
      </c>
      <c r="H228" s="215">
        <v>20485</v>
      </c>
      <c r="I228" s="215">
        <v>10207</v>
      </c>
      <c r="J228" s="204"/>
      <c r="K228" s="204"/>
      <c r="L228" s="216">
        <v>5874</v>
      </c>
      <c r="M228" s="215">
        <v>5004</v>
      </c>
      <c r="N228" s="215">
        <v>10424</v>
      </c>
      <c r="O228" s="215">
        <v>4377</v>
      </c>
      <c r="P228" s="215">
        <v>3751</v>
      </c>
      <c r="Q228" s="215">
        <v>1989</v>
      </c>
      <c r="R228" s="215">
        <v>4740</v>
      </c>
      <c r="S228" s="213" t="s">
        <v>19</v>
      </c>
      <c r="T228" s="217"/>
    </row>
    <row r="229" spans="1:20" ht="15" customHeight="1">
      <c r="A229" s="210"/>
      <c r="B229" s="218" t="s">
        <v>236</v>
      </c>
      <c r="C229" s="202">
        <f t="shared" si="102"/>
        <v>70630</v>
      </c>
      <c r="D229" s="203">
        <v>14775</v>
      </c>
      <c r="E229" s="203">
        <v>11414</v>
      </c>
      <c r="F229" s="203">
        <v>9899</v>
      </c>
      <c r="G229" s="203">
        <v>9133</v>
      </c>
      <c r="H229" s="203">
        <v>8218</v>
      </c>
      <c r="I229" s="203">
        <v>3995</v>
      </c>
      <c r="J229" s="204"/>
      <c r="K229" s="204"/>
      <c r="L229" s="205">
        <v>2056</v>
      </c>
      <c r="M229" s="203">
        <v>1875</v>
      </c>
      <c r="N229" s="203">
        <v>4091</v>
      </c>
      <c r="O229" s="203">
        <v>1374</v>
      </c>
      <c r="P229" s="203">
        <v>1413</v>
      </c>
      <c r="Q229" s="203">
        <v>676</v>
      </c>
      <c r="R229" s="203">
        <v>1711</v>
      </c>
      <c r="S229" s="218" t="s">
        <v>236</v>
      </c>
      <c r="T229" s="211"/>
    </row>
    <row r="230" spans="1:20" ht="15" customHeight="1">
      <c r="A230" s="200" t="s">
        <v>280</v>
      </c>
      <c r="B230" s="218" t="s">
        <v>239</v>
      </c>
      <c r="C230" s="202">
        <f t="shared" si="102"/>
        <v>354244</v>
      </c>
      <c r="D230" s="207">
        <f t="shared" ref="D230:I230" si="111">D231+D232</f>
        <v>72549</v>
      </c>
      <c r="E230" s="207">
        <f t="shared" si="111"/>
        <v>56508</v>
      </c>
      <c r="F230" s="207">
        <f t="shared" si="111"/>
        <v>50350</v>
      </c>
      <c r="G230" s="207">
        <f t="shared" si="111"/>
        <v>45106</v>
      </c>
      <c r="H230" s="207">
        <f t="shared" si="111"/>
        <v>39592</v>
      </c>
      <c r="I230" s="207">
        <f t="shared" si="111"/>
        <v>20505</v>
      </c>
      <c r="J230" s="208"/>
      <c r="K230" s="204"/>
      <c r="L230" s="209">
        <f t="shared" ref="L230:R230" si="112">L231+L232</f>
        <v>11358</v>
      </c>
      <c r="M230" s="207">
        <f t="shared" si="112"/>
        <v>9789</v>
      </c>
      <c r="N230" s="207">
        <f t="shared" si="112"/>
        <v>19817</v>
      </c>
      <c r="O230" s="207">
        <f t="shared" si="112"/>
        <v>8303</v>
      </c>
      <c r="P230" s="207">
        <f t="shared" si="112"/>
        <v>7390</v>
      </c>
      <c r="Q230" s="207">
        <f t="shared" si="112"/>
        <v>3878</v>
      </c>
      <c r="R230" s="207">
        <f t="shared" si="112"/>
        <v>9099</v>
      </c>
      <c r="S230" s="218" t="s">
        <v>239</v>
      </c>
      <c r="T230" s="206" t="s">
        <v>280</v>
      </c>
    </row>
    <row r="231" spans="1:20" ht="15" customHeight="1">
      <c r="A231" s="210"/>
      <c r="B231" s="218" t="s">
        <v>18</v>
      </c>
      <c r="C231" s="202">
        <f t="shared" si="102"/>
        <v>175001</v>
      </c>
      <c r="D231" s="203">
        <v>35229</v>
      </c>
      <c r="E231" s="203">
        <v>28972</v>
      </c>
      <c r="F231" s="203">
        <v>24925</v>
      </c>
      <c r="G231" s="203">
        <v>22302</v>
      </c>
      <c r="H231" s="203">
        <v>19462</v>
      </c>
      <c r="I231" s="203">
        <v>10237</v>
      </c>
      <c r="J231" s="204"/>
      <c r="K231" s="204"/>
      <c r="L231" s="205">
        <v>5524</v>
      </c>
      <c r="M231" s="203">
        <v>4787</v>
      </c>
      <c r="N231" s="203">
        <v>9635</v>
      </c>
      <c r="O231" s="203">
        <v>3939</v>
      </c>
      <c r="P231" s="203">
        <v>3714</v>
      </c>
      <c r="Q231" s="203">
        <v>1897</v>
      </c>
      <c r="R231" s="203">
        <v>4378</v>
      </c>
      <c r="S231" s="218" t="s">
        <v>18</v>
      </c>
      <c r="T231" s="211"/>
    </row>
    <row r="232" spans="1:20" ht="15" customHeight="1">
      <c r="A232" s="212"/>
      <c r="B232" s="219" t="s">
        <v>19</v>
      </c>
      <c r="C232" s="214">
        <f t="shared" si="102"/>
        <v>179243</v>
      </c>
      <c r="D232" s="215">
        <v>37320</v>
      </c>
      <c r="E232" s="215">
        <v>27536</v>
      </c>
      <c r="F232" s="215">
        <v>25425</v>
      </c>
      <c r="G232" s="215">
        <v>22804</v>
      </c>
      <c r="H232" s="215">
        <v>20130</v>
      </c>
      <c r="I232" s="215">
        <v>10268</v>
      </c>
      <c r="J232" s="204"/>
      <c r="K232" s="204"/>
      <c r="L232" s="216">
        <v>5834</v>
      </c>
      <c r="M232" s="215">
        <v>5002</v>
      </c>
      <c r="N232" s="215">
        <v>10182</v>
      </c>
      <c r="O232" s="215">
        <v>4364</v>
      </c>
      <c r="P232" s="215">
        <v>3676</v>
      </c>
      <c r="Q232" s="215">
        <v>1981</v>
      </c>
      <c r="R232" s="215">
        <v>4721</v>
      </c>
      <c r="S232" s="219" t="s">
        <v>19</v>
      </c>
      <c r="T232" s="217"/>
    </row>
    <row r="233" spans="1:20" ht="15" customHeight="1">
      <c r="A233" s="200"/>
      <c r="B233" s="201" t="s">
        <v>236</v>
      </c>
      <c r="C233" s="202">
        <f t="shared" si="102"/>
        <v>72895</v>
      </c>
      <c r="D233" s="203">
        <v>15135</v>
      </c>
      <c r="E233" s="203">
        <v>11899</v>
      </c>
      <c r="F233" s="203">
        <v>10379</v>
      </c>
      <c r="G233" s="203">
        <v>9660</v>
      </c>
      <c r="H233" s="203">
        <v>8615</v>
      </c>
      <c r="I233" s="203">
        <v>4172</v>
      </c>
      <c r="J233" s="204"/>
      <c r="K233" s="204"/>
      <c r="L233" s="205">
        <v>1997</v>
      </c>
      <c r="M233" s="203">
        <v>1888</v>
      </c>
      <c r="N233" s="203">
        <v>3859</v>
      </c>
      <c r="O233" s="203">
        <v>1429</v>
      </c>
      <c r="P233" s="203">
        <v>1424</v>
      </c>
      <c r="Q233" s="203">
        <v>679</v>
      </c>
      <c r="R233" s="203">
        <v>1759</v>
      </c>
      <c r="S233" s="201" t="s">
        <v>236</v>
      </c>
      <c r="T233" s="206"/>
    </row>
    <row r="234" spans="1:20" ht="15" customHeight="1">
      <c r="A234" s="200" t="s">
        <v>281</v>
      </c>
      <c r="B234" s="201" t="s">
        <v>239</v>
      </c>
      <c r="C234" s="202">
        <f t="shared" si="102"/>
        <v>345663</v>
      </c>
      <c r="D234" s="207">
        <f t="shared" ref="D234:I234" si="113">D235+D236</f>
        <v>71115</v>
      </c>
      <c r="E234" s="207">
        <f t="shared" si="113"/>
        <v>58080</v>
      </c>
      <c r="F234" s="207">
        <f t="shared" si="113"/>
        <v>48117</v>
      </c>
      <c r="G234" s="207">
        <f t="shared" si="113"/>
        <v>44041</v>
      </c>
      <c r="H234" s="207">
        <f t="shared" si="113"/>
        <v>38820</v>
      </c>
      <c r="I234" s="207">
        <f t="shared" si="113"/>
        <v>20808</v>
      </c>
      <c r="J234" s="208"/>
      <c r="K234" s="204"/>
      <c r="L234" s="209">
        <f t="shared" ref="L234:R234" si="114">L235+L236</f>
        <v>10514</v>
      </c>
      <c r="M234" s="207">
        <f t="shared" si="114"/>
        <v>9298</v>
      </c>
      <c r="N234" s="207">
        <f t="shared" si="114"/>
        <v>17056</v>
      </c>
      <c r="O234" s="207">
        <f t="shared" si="114"/>
        <v>7831</v>
      </c>
      <c r="P234" s="207">
        <f t="shared" si="114"/>
        <v>7223</v>
      </c>
      <c r="Q234" s="207">
        <f t="shared" si="114"/>
        <v>3731</v>
      </c>
      <c r="R234" s="207">
        <f t="shared" si="114"/>
        <v>9029</v>
      </c>
      <c r="S234" s="201" t="s">
        <v>239</v>
      </c>
      <c r="T234" s="206" t="s">
        <v>281</v>
      </c>
    </row>
    <row r="235" spans="1:20" ht="15" customHeight="1">
      <c r="A235" s="210"/>
      <c r="B235" s="201" t="s">
        <v>18</v>
      </c>
      <c r="C235" s="202">
        <f t="shared" si="102"/>
        <v>169550</v>
      </c>
      <c r="D235" s="203">
        <v>34273</v>
      </c>
      <c r="E235" s="203">
        <v>29711</v>
      </c>
      <c r="F235" s="203">
        <v>23690</v>
      </c>
      <c r="G235" s="203">
        <v>21509</v>
      </c>
      <c r="H235" s="203">
        <v>18740</v>
      </c>
      <c r="I235" s="203">
        <v>10235</v>
      </c>
      <c r="J235" s="204"/>
      <c r="K235" s="204"/>
      <c r="L235" s="205">
        <v>5148</v>
      </c>
      <c r="M235" s="203">
        <v>4448</v>
      </c>
      <c r="N235" s="203">
        <v>8205</v>
      </c>
      <c r="O235" s="203">
        <v>3756</v>
      </c>
      <c r="P235" s="203">
        <v>3660</v>
      </c>
      <c r="Q235" s="203">
        <v>1836</v>
      </c>
      <c r="R235" s="203">
        <v>4339</v>
      </c>
      <c r="S235" s="201" t="s">
        <v>18</v>
      </c>
      <c r="T235" s="211"/>
    </row>
    <row r="236" spans="1:20" ht="15" customHeight="1">
      <c r="A236" s="212"/>
      <c r="B236" s="213" t="s">
        <v>19</v>
      </c>
      <c r="C236" s="214">
        <f t="shared" si="102"/>
        <v>176113</v>
      </c>
      <c r="D236" s="215">
        <v>36842</v>
      </c>
      <c r="E236" s="215">
        <v>28369</v>
      </c>
      <c r="F236" s="215">
        <v>24427</v>
      </c>
      <c r="G236" s="215">
        <v>22532</v>
      </c>
      <c r="H236" s="215">
        <v>20080</v>
      </c>
      <c r="I236" s="215">
        <v>10573</v>
      </c>
      <c r="J236" s="204"/>
      <c r="K236" s="204"/>
      <c r="L236" s="216">
        <v>5366</v>
      </c>
      <c r="M236" s="215">
        <v>4850</v>
      </c>
      <c r="N236" s="215">
        <v>8851</v>
      </c>
      <c r="O236" s="215">
        <v>4075</v>
      </c>
      <c r="P236" s="215">
        <v>3563</v>
      </c>
      <c r="Q236" s="215">
        <v>1895</v>
      </c>
      <c r="R236" s="215">
        <v>4690</v>
      </c>
      <c r="S236" s="213" t="s">
        <v>19</v>
      </c>
      <c r="T236" s="217"/>
    </row>
    <row r="237" spans="1:20" ht="15" customHeight="1">
      <c r="A237" s="210"/>
      <c r="B237" s="201" t="s">
        <v>236</v>
      </c>
      <c r="C237" s="202">
        <f t="shared" si="102"/>
        <v>72990</v>
      </c>
      <c r="D237" s="203">
        <v>15474</v>
      </c>
      <c r="E237" s="203">
        <v>12173</v>
      </c>
      <c r="F237" s="203">
        <v>10338</v>
      </c>
      <c r="G237" s="203">
        <v>9569</v>
      </c>
      <c r="H237" s="203">
        <v>8525</v>
      </c>
      <c r="I237" s="203">
        <v>4209</v>
      </c>
      <c r="J237" s="204"/>
      <c r="K237" s="204"/>
      <c r="L237" s="205">
        <v>1976</v>
      </c>
      <c r="M237" s="203">
        <v>1868</v>
      </c>
      <c r="N237" s="203">
        <v>3624</v>
      </c>
      <c r="O237" s="203">
        <v>1425</v>
      </c>
      <c r="P237" s="203">
        <v>1390</v>
      </c>
      <c r="Q237" s="203">
        <v>679</v>
      </c>
      <c r="R237" s="203">
        <v>1740</v>
      </c>
      <c r="S237" s="201" t="s">
        <v>236</v>
      </c>
      <c r="T237" s="211"/>
    </row>
    <row r="238" spans="1:20" ht="15" customHeight="1">
      <c r="A238" s="200" t="s">
        <v>282</v>
      </c>
      <c r="B238" s="201" t="s">
        <v>239</v>
      </c>
      <c r="C238" s="202">
        <f t="shared" si="102"/>
        <v>340784</v>
      </c>
      <c r="D238" s="207">
        <f t="shared" ref="D238:I238" si="115">D239+D240</f>
        <v>70689</v>
      </c>
      <c r="E238" s="207">
        <f t="shared" si="115"/>
        <v>58046</v>
      </c>
      <c r="F238" s="207">
        <f t="shared" si="115"/>
        <v>47536</v>
      </c>
      <c r="G238" s="207">
        <f t="shared" si="115"/>
        <v>43318</v>
      </c>
      <c r="H238" s="207">
        <f t="shared" si="115"/>
        <v>38140</v>
      </c>
      <c r="I238" s="207">
        <f t="shared" si="115"/>
        <v>20685</v>
      </c>
      <c r="J238" s="208"/>
      <c r="K238" s="204"/>
      <c r="L238" s="209">
        <f t="shared" ref="L238:R238" si="116">L239+L240</f>
        <v>10328</v>
      </c>
      <c r="M238" s="207">
        <f t="shared" si="116"/>
        <v>9073</v>
      </c>
      <c r="N238" s="207">
        <f t="shared" si="116"/>
        <v>15638</v>
      </c>
      <c r="O238" s="207">
        <f t="shared" si="116"/>
        <v>7760</v>
      </c>
      <c r="P238" s="207">
        <f t="shared" si="116"/>
        <v>7040</v>
      </c>
      <c r="Q238" s="207">
        <f t="shared" si="116"/>
        <v>3698</v>
      </c>
      <c r="R238" s="207">
        <f t="shared" si="116"/>
        <v>8833</v>
      </c>
      <c r="S238" s="201" t="s">
        <v>239</v>
      </c>
      <c r="T238" s="206" t="s">
        <v>282</v>
      </c>
    </row>
    <row r="239" spans="1:20" ht="15" customHeight="1">
      <c r="A239" s="210"/>
      <c r="B239" s="201" t="s">
        <v>18</v>
      </c>
      <c r="C239" s="202">
        <f t="shared" si="102"/>
        <v>166448</v>
      </c>
      <c r="D239" s="203">
        <v>33936</v>
      </c>
      <c r="E239" s="203">
        <v>29469</v>
      </c>
      <c r="F239" s="203">
        <v>23341</v>
      </c>
      <c r="G239" s="203">
        <v>21050</v>
      </c>
      <c r="H239" s="203">
        <v>18313</v>
      </c>
      <c r="I239" s="203">
        <v>10165</v>
      </c>
      <c r="J239" s="204"/>
      <c r="K239" s="204"/>
      <c r="L239" s="205">
        <v>5032</v>
      </c>
      <c r="M239" s="203">
        <v>4310</v>
      </c>
      <c r="N239" s="203">
        <v>7526</v>
      </c>
      <c r="O239" s="203">
        <v>3713</v>
      </c>
      <c r="P239" s="203">
        <v>3537</v>
      </c>
      <c r="Q239" s="203">
        <v>1830</v>
      </c>
      <c r="R239" s="203">
        <v>4226</v>
      </c>
      <c r="S239" s="201" t="s">
        <v>18</v>
      </c>
      <c r="T239" s="211"/>
    </row>
    <row r="240" spans="1:20" ht="15" customHeight="1">
      <c r="A240" s="212"/>
      <c r="B240" s="213" t="s">
        <v>19</v>
      </c>
      <c r="C240" s="214">
        <f t="shared" si="102"/>
        <v>174336</v>
      </c>
      <c r="D240" s="215">
        <v>36753</v>
      </c>
      <c r="E240" s="215">
        <v>28577</v>
      </c>
      <c r="F240" s="215">
        <v>24195</v>
      </c>
      <c r="G240" s="215">
        <v>22268</v>
      </c>
      <c r="H240" s="215">
        <v>19827</v>
      </c>
      <c r="I240" s="215">
        <v>10520</v>
      </c>
      <c r="J240" s="204"/>
      <c r="K240" s="204"/>
      <c r="L240" s="216">
        <v>5296</v>
      </c>
      <c r="M240" s="215">
        <v>4763</v>
      </c>
      <c r="N240" s="215">
        <v>8112</v>
      </c>
      <c r="O240" s="215">
        <v>4047</v>
      </c>
      <c r="P240" s="215">
        <v>3503</v>
      </c>
      <c r="Q240" s="215">
        <v>1868</v>
      </c>
      <c r="R240" s="215">
        <v>4607</v>
      </c>
      <c r="S240" s="213" t="s">
        <v>19</v>
      </c>
      <c r="T240" s="217"/>
    </row>
    <row r="241" spans="1:20" ht="15" customHeight="1">
      <c r="A241" s="210"/>
      <c r="B241" s="201" t="s">
        <v>236</v>
      </c>
      <c r="C241" s="202">
        <f t="shared" si="102"/>
        <v>73763</v>
      </c>
      <c r="D241" s="203">
        <v>15980</v>
      </c>
      <c r="E241" s="203">
        <v>12612</v>
      </c>
      <c r="F241" s="203">
        <v>10448</v>
      </c>
      <c r="G241" s="203">
        <v>9432</v>
      </c>
      <c r="H241" s="203">
        <v>8496</v>
      </c>
      <c r="I241" s="203">
        <v>4272</v>
      </c>
      <c r="J241" s="204"/>
      <c r="K241" s="204"/>
      <c r="L241" s="205">
        <v>1945</v>
      </c>
      <c r="M241" s="203">
        <v>1879</v>
      </c>
      <c r="N241" s="203">
        <v>3543</v>
      </c>
      <c r="O241" s="203">
        <v>1413</v>
      </c>
      <c r="P241" s="203">
        <v>1309</v>
      </c>
      <c r="Q241" s="203">
        <v>681</v>
      </c>
      <c r="R241" s="203">
        <v>1753</v>
      </c>
      <c r="S241" s="201" t="s">
        <v>236</v>
      </c>
      <c r="T241" s="211"/>
    </row>
    <row r="242" spans="1:20" ht="15" customHeight="1">
      <c r="A242" s="200" t="s">
        <v>283</v>
      </c>
      <c r="B242" s="201" t="s">
        <v>239</v>
      </c>
      <c r="C242" s="202">
        <f t="shared" si="102"/>
        <v>339095</v>
      </c>
      <c r="D242" s="207">
        <f t="shared" ref="D242:I242" si="117">D243+D244</f>
        <v>70917</v>
      </c>
      <c r="E242" s="207">
        <f t="shared" si="117"/>
        <v>58897</v>
      </c>
      <c r="F242" s="207">
        <f t="shared" si="117"/>
        <v>47681</v>
      </c>
      <c r="G242" s="207">
        <f t="shared" si="117"/>
        <v>42478</v>
      </c>
      <c r="H242" s="207">
        <f t="shared" si="117"/>
        <v>37848</v>
      </c>
      <c r="I242" s="207">
        <f t="shared" si="117"/>
        <v>20648</v>
      </c>
      <c r="J242" s="208"/>
      <c r="K242" s="204"/>
      <c r="L242" s="209">
        <f t="shared" ref="L242:R242" si="118">L243+L244</f>
        <v>10072</v>
      </c>
      <c r="M242" s="207">
        <f t="shared" si="118"/>
        <v>9052</v>
      </c>
      <c r="N242" s="207">
        <f t="shared" si="118"/>
        <v>14899</v>
      </c>
      <c r="O242" s="207">
        <f t="shared" si="118"/>
        <v>7621</v>
      </c>
      <c r="P242" s="207">
        <f t="shared" si="118"/>
        <v>6550</v>
      </c>
      <c r="Q242" s="207">
        <f t="shared" si="118"/>
        <v>3630</v>
      </c>
      <c r="R242" s="207">
        <f t="shared" si="118"/>
        <v>8802</v>
      </c>
      <c r="S242" s="201" t="s">
        <v>239</v>
      </c>
      <c r="T242" s="206" t="s">
        <v>283</v>
      </c>
    </row>
    <row r="243" spans="1:20" ht="15" customHeight="1">
      <c r="A243" s="210"/>
      <c r="B243" s="201" t="s">
        <v>18</v>
      </c>
      <c r="C243" s="202">
        <f t="shared" si="102"/>
        <v>165635</v>
      </c>
      <c r="D243" s="203">
        <v>34108</v>
      </c>
      <c r="E243" s="203">
        <v>29868</v>
      </c>
      <c r="F243" s="203">
        <v>23456</v>
      </c>
      <c r="G243" s="203">
        <v>20611</v>
      </c>
      <c r="H243" s="203">
        <v>18119</v>
      </c>
      <c r="I243" s="203">
        <v>10112</v>
      </c>
      <c r="J243" s="204"/>
      <c r="K243" s="204"/>
      <c r="L243" s="205">
        <v>4897</v>
      </c>
      <c r="M243" s="203">
        <v>4304</v>
      </c>
      <c r="N243" s="203">
        <v>7167</v>
      </c>
      <c r="O243" s="203">
        <v>3689</v>
      </c>
      <c r="P243" s="203">
        <v>3281</v>
      </c>
      <c r="Q243" s="203">
        <v>1780</v>
      </c>
      <c r="R243" s="203">
        <v>4243</v>
      </c>
      <c r="S243" s="201" t="s">
        <v>18</v>
      </c>
      <c r="T243" s="211"/>
    </row>
    <row r="244" spans="1:20" ht="15" customHeight="1">
      <c r="A244" s="212"/>
      <c r="B244" s="213" t="s">
        <v>19</v>
      </c>
      <c r="C244" s="214">
        <f t="shared" si="102"/>
        <v>173460</v>
      </c>
      <c r="D244" s="215">
        <v>36809</v>
      </c>
      <c r="E244" s="215">
        <v>29029</v>
      </c>
      <c r="F244" s="215">
        <v>24225</v>
      </c>
      <c r="G244" s="215">
        <v>21867</v>
      </c>
      <c r="H244" s="215">
        <v>19729</v>
      </c>
      <c r="I244" s="215">
        <v>10536</v>
      </c>
      <c r="J244" s="204"/>
      <c r="K244" s="204"/>
      <c r="L244" s="216">
        <v>5175</v>
      </c>
      <c r="M244" s="215">
        <v>4748</v>
      </c>
      <c r="N244" s="215">
        <v>7732</v>
      </c>
      <c r="O244" s="215">
        <v>3932</v>
      </c>
      <c r="P244" s="215">
        <v>3269</v>
      </c>
      <c r="Q244" s="215">
        <v>1850</v>
      </c>
      <c r="R244" s="215">
        <v>4559</v>
      </c>
      <c r="S244" s="213" t="s">
        <v>19</v>
      </c>
      <c r="T244" s="217"/>
    </row>
    <row r="245" spans="1:20" ht="15" customHeight="1">
      <c r="A245" s="210"/>
      <c r="B245" s="201" t="s">
        <v>236</v>
      </c>
      <c r="C245" s="202">
        <f t="shared" si="102"/>
        <v>74299</v>
      </c>
      <c r="D245" s="203">
        <v>16300</v>
      </c>
      <c r="E245" s="203">
        <v>13209</v>
      </c>
      <c r="F245" s="203">
        <v>10370</v>
      </c>
      <c r="G245" s="203">
        <v>9160</v>
      </c>
      <c r="H245" s="203">
        <v>8404</v>
      </c>
      <c r="I245" s="203">
        <v>4359</v>
      </c>
      <c r="J245" s="204"/>
      <c r="K245" s="204"/>
      <c r="L245" s="205">
        <v>1913</v>
      </c>
      <c r="M245" s="203">
        <v>1904</v>
      </c>
      <c r="N245" s="203">
        <v>3530</v>
      </c>
      <c r="O245" s="203">
        <v>1423</v>
      </c>
      <c r="P245" s="203">
        <v>1278</v>
      </c>
      <c r="Q245" s="203">
        <v>680</v>
      </c>
      <c r="R245" s="203">
        <v>1769</v>
      </c>
      <c r="S245" s="201" t="s">
        <v>236</v>
      </c>
      <c r="T245" s="211"/>
    </row>
    <row r="246" spans="1:20" ht="15" customHeight="1">
      <c r="A246" s="200" t="s">
        <v>284</v>
      </c>
      <c r="B246" s="201" t="s">
        <v>239</v>
      </c>
      <c r="C246" s="202">
        <f t="shared" si="102"/>
        <v>336254</v>
      </c>
      <c r="D246" s="207">
        <f t="shared" ref="D246:I246" si="119">D247+D248</f>
        <v>71031</v>
      </c>
      <c r="E246" s="207">
        <f t="shared" si="119"/>
        <v>60309</v>
      </c>
      <c r="F246" s="207">
        <f t="shared" si="119"/>
        <v>47259</v>
      </c>
      <c r="G246" s="207">
        <f t="shared" si="119"/>
        <v>40174</v>
      </c>
      <c r="H246" s="207">
        <f t="shared" si="119"/>
        <v>37117</v>
      </c>
      <c r="I246" s="207">
        <f t="shared" si="119"/>
        <v>20823</v>
      </c>
      <c r="J246" s="208"/>
      <c r="K246" s="204"/>
      <c r="L246" s="209">
        <f t="shared" ref="L246:R246" si="120">L247+L248</f>
        <v>9761</v>
      </c>
      <c r="M246" s="207">
        <f t="shared" si="120"/>
        <v>9038</v>
      </c>
      <c r="N246" s="207">
        <f t="shared" si="120"/>
        <v>14529</v>
      </c>
      <c r="O246" s="207">
        <f t="shared" si="120"/>
        <v>7579</v>
      </c>
      <c r="P246" s="207">
        <f t="shared" si="120"/>
        <v>6303</v>
      </c>
      <c r="Q246" s="207">
        <f t="shared" si="120"/>
        <v>3569</v>
      </c>
      <c r="R246" s="207">
        <f t="shared" si="120"/>
        <v>8762</v>
      </c>
      <c r="S246" s="201" t="s">
        <v>239</v>
      </c>
      <c r="T246" s="206" t="s">
        <v>284</v>
      </c>
    </row>
    <row r="247" spans="1:20" ht="15" customHeight="1">
      <c r="A247" s="210"/>
      <c r="B247" s="201" t="s">
        <v>18</v>
      </c>
      <c r="C247" s="202">
        <f t="shared" si="102"/>
        <v>164435</v>
      </c>
      <c r="D247" s="203">
        <v>34196</v>
      </c>
      <c r="E247" s="203">
        <v>30580</v>
      </c>
      <c r="F247" s="203">
        <v>23352</v>
      </c>
      <c r="G247" s="203">
        <v>19416</v>
      </c>
      <c r="H247" s="203">
        <v>17784</v>
      </c>
      <c r="I247" s="203">
        <v>10208</v>
      </c>
      <c r="J247" s="204"/>
      <c r="K247" s="204"/>
      <c r="L247" s="205">
        <v>4781</v>
      </c>
      <c r="M247" s="203">
        <v>4304</v>
      </c>
      <c r="N247" s="203">
        <v>6992</v>
      </c>
      <c r="O247" s="203">
        <v>3700</v>
      </c>
      <c r="P247" s="203">
        <v>3149</v>
      </c>
      <c r="Q247" s="203">
        <v>1720</v>
      </c>
      <c r="R247" s="203">
        <v>4253</v>
      </c>
      <c r="S247" s="201" t="s">
        <v>18</v>
      </c>
      <c r="T247" s="211"/>
    </row>
    <row r="248" spans="1:20" ht="15" customHeight="1">
      <c r="A248" s="212"/>
      <c r="B248" s="213" t="s">
        <v>19</v>
      </c>
      <c r="C248" s="214">
        <f t="shared" si="102"/>
        <v>171819</v>
      </c>
      <c r="D248" s="215">
        <v>36835</v>
      </c>
      <c r="E248" s="215">
        <v>29729</v>
      </c>
      <c r="F248" s="215">
        <v>23907</v>
      </c>
      <c r="G248" s="215">
        <v>20758</v>
      </c>
      <c r="H248" s="215">
        <v>19333</v>
      </c>
      <c r="I248" s="215">
        <v>10615</v>
      </c>
      <c r="J248" s="204"/>
      <c r="K248" s="204"/>
      <c r="L248" s="216">
        <v>4980</v>
      </c>
      <c r="M248" s="215">
        <v>4734</v>
      </c>
      <c r="N248" s="215">
        <v>7537</v>
      </c>
      <c r="O248" s="215">
        <v>3879</v>
      </c>
      <c r="P248" s="215">
        <v>3154</v>
      </c>
      <c r="Q248" s="215">
        <v>1849</v>
      </c>
      <c r="R248" s="215">
        <v>4509</v>
      </c>
      <c r="S248" s="213" t="s">
        <v>19</v>
      </c>
      <c r="T248" s="217"/>
    </row>
    <row r="249" spans="1:20" ht="15" customHeight="1">
      <c r="A249" s="210"/>
      <c r="B249" s="218" t="s">
        <v>236</v>
      </c>
      <c r="C249" s="202">
        <f t="shared" si="102"/>
        <v>75122</v>
      </c>
      <c r="D249" s="203">
        <v>16575</v>
      </c>
      <c r="E249" s="203">
        <v>13985</v>
      </c>
      <c r="F249" s="203">
        <v>10444</v>
      </c>
      <c r="G249" s="203">
        <v>9425</v>
      </c>
      <c r="H249" s="203">
        <v>8187</v>
      </c>
      <c r="I249" s="203">
        <v>4389</v>
      </c>
      <c r="J249" s="204"/>
      <c r="K249" s="204"/>
      <c r="L249" s="205">
        <v>1904</v>
      </c>
      <c r="M249" s="203">
        <v>1911</v>
      </c>
      <c r="N249" s="203">
        <v>3188</v>
      </c>
      <c r="O249" s="203">
        <v>1419</v>
      </c>
      <c r="P249" s="203">
        <v>1244</v>
      </c>
      <c r="Q249" s="203">
        <v>686</v>
      </c>
      <c r="R249" s="203">
        <v>1765</v>
      </c>
      <c r="S249" s="218" t="s">
        <v>236</v>
      </c>
      <c r="T249" s="211"/>
    </row>
    <row r="250" spans="1:20" ht="15" customHeight="1">
      <c r="A250" s="200" t="s">
        <v>285</v>
      </c>
      <c r="B250" s="218" t="s">
        <v>239</v>
      </c>
      <c r="C250" s="202">
        <f t="shared" si="102"/>
        <v>334794</v>
      </c>
      <c r="D250" s="207">
        <f t="shared" ref="D250:I250" si="121">D251+D252</f>
        <v>71237</v>
      </c>
      <c r="E250" s="207">
        <f t="shared" si="121"/>
        <v>62078</v>
      </c>
      <c r="F250" s="207">
        <f t="shared" si="121"/>
        <v>47469</v>
      </c>
      <c r="G250" s="207">
        <f t="shared" si="121"/>
        <v>40831</v>
      </c>
      <c r="H250" s="207">
        <f t="shared" si="121"/>
        <v>35569</v>
      </c>
      <c r="I250" s="207">
        <f t="shared" si="121"/>
        <v>20727</v>
      </c>
      <c r="J250" s="208"/>
      <c r="K250" s="204"/>
      <c r="L250" s="209">
        <f t="shared" ref="L250:R250" si="122">L251+L252</f>
        <v>9525</v>
      </c>
      <c r="M250" s="207">
        <f t="shared" si="122"/>
        <v>8841</v>
      </c>
      <c r="N250" s="207">
        <f t="shared" si="122"/>
        <v>12963</v>
      </c>
      <c r="O250" s="207">
        <f t="shared" si="122"/>
        <v>7459</v>
      </c>
      <c r="P250" s="207">
        <f t="shared" si="122"/>
        <v>6017</v>
      </c>
      <c r="Q250" s="207">
        <f t="shared" si="122"/>
        <v>3475</v>
      </c>
      <c r="R250" s="207">
        <f t="shared" si="122"/>
        <v>8603</v>
      </c>
      <c r="S250" s="218" t="s">
        <v>239</v>
      </c>
      <c r="T250" s="206" t="s">
        <v>285</v>
      </c>
    </row>
    <row r="251" spans="1:20" ht="15" customHeight="1">
      <c r="A251" s="210"/>
      <c r="B251" s="218" t="s">
        <v>18</v>
      </c>
      <c r="C251" s="202">
        <f t="shared" si="102"/>
        <v>164084</v>
      </c>
      <c r="D251" s="203">
        <v>34341</v>
      </c>
      <c r="E251" s="203">
        <v>31769</v>
      </c>
      <c r="F251" s="203">
        <v>23546</v>
      </c>
      <c r="G251" s="203">
        <v>19788</v>
      </c>
      <c r="H251" s="203">
        <v>16923</v>
      </c>
      <c r="I251" s="203">
        <v>10137</v>
      </c>
      <c r="J251" s="204"/>
      <c r="K251" s="204"/>
      <c r="L251" s="205">
        <v>4683</v>
      </c>
      <c r="M251" s="203">
        <v>4206</v>
      </c>
      <c r="N251" s="203">
        <v>6187</v>
      </c>
      <c r="O251" s="203">
        <v>3648</v>
      </c>
      <c r="P251" s="203">
        <v>3014</v>
      </c>
      <c r="Q251" s="203">
        <v>1684</v>
      </c>
      <c r="R251" s="203">
        <v>4158</v>
      </c>
      <c r="S251" s="218" t="s">
        <v>18</v>
      </c>
      <c r="T251" s="211"/>
    </row>
    <row r="252" spans="1:20" ht="15" customHeight="1">
      <c r="A252" s="212"/>
      <c r="B252" s="219" t="s">
        <v>19</v>
      </c>
      <c r="C252" s="214">
        <f t="shared" si="102"/>
        <v>170710</v>
      </c>
      <c r="D252" s="215">
        <v>36896</v>
      </c>
      <c r="E252" s="215">
        <v>30309</v>
      </c>
      <c r="F252" s="215">
        <v>23923</v>
      </c>
      <c r="G252" s="215">
        <v>21043</v>
      </c>
      <c r="H252" s="215">
        <v>18646</v>
      </c>
      <c r="I252" s="215">
        <v>10590</v>
      </c>
      <c r="J252" s="204"/>
      <c r="K252" s="204"/>
      <c r="L252" s="216">
        <v>4842</v>
      </c>
      <c r="M252" s="215">
        <v>4635</v>
      </c>
      <c r="N252" s="215">
        <v>6776</v>
      </c>
      <c r="O252" s="215">
        <v>3811</v>
      </c>
      <c r="P252" s="215">
        <v>3003</v>
      </c>
      <c r="Q252" s="215">
        <v>1791</v>
      </c>
      <c r="R252" s="215">
        <v>4445</v>
      </c>
      <c r="S252" s="219" t="s">
        <v>19</v>
      </c>
      <c r="T252" s="217"/>
    </row>
    <row r="253" spans="1:20" ht="15" customHeight="1">
      <c r="A253" s="210"/>
      <c r="B253" s="201" t="s">
        <v>236</v>
      </c>
      <c r="C253" s="202">
        <f t="shared" si="102"/>
        <v>77137</v>
      </c>
      <c r="D253" s="203">
        <v>16651</v>
      </c>
      <c r="E253" s="203">
        <v>14611</v>
      </c>
      <c r="F253" s="203">
        <v>10933</v>
      </c>
      <c r="G253" s="203">
        <v>9774</v>
      </c>
      <c r="H253" s="203">
        <v>8684</v>
      </c>
      <c r="I253" s="203">
        <v>4466</v>
      </c>
      <c r="J253" s="204"/>
      <c r="K253" s="204"/>
      <c r="L253" s="205">
        <v>1884</v>
      </c>
      <c r="M253" s="203">
        <v>1924</v>
      </c>
      <c r="N253" s="203">
        <v>3144</v>
      </c>
      <c r="O253" s="203">
        <v>1392</v>
      </c>
      <c r="P253" s="203">
        <v>1227</v>
      </c>
      <c r="Q253" s="203">
        <v>683</v>
      </c>
      <c r="R253" s="203">
        <v>1764</v>
      </c>
      <c r="S253" s="201" t="s">
        <v>236</v>
      </c>
      <c r="T253" s="211"/>
    </row>
    <row r="254" spans="1:20" ht="15" customHeight="1">
      <c r="A254" s="200" t="s">
        <v>237</v>
      </c>
      <c r="B254" s="201" t="s">
        <v>239</v>
      </c>
      <c r="C254" s="202">
        <f t="shared" si="102"/>
        <v>333881</v>
      </c>
      <c r="D254" s="207">
        <f t="shared" ref="D254:I254" si="123">D255+D256</f>
        <v>70921</v>
      </c>
      <c r="E254" s="207">
        <f t="shared" si="123"/>
        <v>64899</v>
      </c>
      <c r="F254" s="207">
        <f t="shared" si="123"/>
        <v>46731</v>
      </c>
      <c r="G254" s="207">
        <f t="shared" si="123"/>
        <v>40671</v>
      </c>
      <c r="H254" s="207">
        <f t="shared" si="123"/>
        <v>35242</v>
      </c>
      <c r="I254" s="207">
        <f t="shared" si="123"/>
        <v>20226</v>
      </c>
      <c r="J254" s="208"/>
      <c r="K254" s="204"/>
      <c r="L254" s="209">
        <f t="shared" ref="L254:R254" si="124">L255+L256</f>
        <v>9208</v>
      </c>
      <c r="M254" s="207">
        <f t="shared" si="124"/>
        <v>8837</v>
      </c>
      <c r="N254" s="207">
        <f t="shared" si="124"/>
        <v>12465</v>
      </c>
      <c r="O254" s="207">
        <f t="shared" si="124"/>
        <v>7054</v>
      </c>
      <c r="P254" s="207">
        <f t="shared" si="124"/>
        <v>5744</v>
      </c>
      <c r="Q254" s="207">
        <f t="shared" si="124"/>
        <v>3483</v>
      </c>
      <c r="R254" s="207">
        <f t="shared" si="124"/>
        <v>8400</v>
      </c>
      <c r="S254" s="201" t="s">
        <v>239</v>
      </c>
      <c r="T254" s="206" t="s">
        <v>237</v>
      </c>
    </row>
    <row r="255" spans="1:20" ht="15" customHeight="1">
      <c r="A255" s="210"/>
      <c r="B255" s="201" t="s">
        <v>18</v>
      </c>
      <c r="C255" s="202">
        <f t="shared" si="102"/>
        <v>163674</v>
      </c>
      <c r="D255" s="203">
        <v>34194</v>
      </c>
      <c r="E255" s="203">
        <v>33602</v>
      </c>
      <c r="F255" s="203">
        <v>23031</v>
      </c>
      <c r="G255" s="203">
        <v>19575</v>
      </c>
      <c r="H255" s="203">
        <v>16925</v>
      </c>
      <c r="I255" s="203">
        <v>9713</v>
      </c>
      <c r="J255" s="204"/>
      <c r="K255" s="204"/>
      <c r="L255" s="205">
        <v>4481</v>
      </c>
      <c r="M255" s="203">
        <v>4237</v>
      </c>
      <c r="N255" s="203">
        <v>5940</v>
      </c>
      <c r="O255" s="203">
        <v>3447</v>
      </c>
      <c r="P255" s="203">
        <v>2780</v>
      </c>
      <c r="Q255" s="203">
        <v>1716</v>
      </c>
      <c r="R255" s="203">
        <v>4033</v>
      </c>
      <c r="S255" s="201" t="s">
        <v>18</v>
      </c>
      <c r="T255" s="211"/>
    </row>
    <row r="256" spans="1:20" ht="15" customHeight="1">
      <c r="A256" s="212"/>
      <c r="B256" s="213" t="s">
        <v>19</v>
      </c>
      <c r="C256" s="214">
        <f t="shared" si="102"/>
        <v>170207</v>
      </c>
      <c r="D256" s="215">
        <v>36727</v>
      </c>
      <c r="E256" s="215">
        <v>31297</v>
      </c>
      <c r="F256" s="215">
        <v>23700</v>
      </c>
      <c r="G256" s="215">
        <v>21096</v>
      </c>
      <c r="H256" s="215">
        <v>18317</v>
      </c>
      <c r="I256" s="215">
        <v>10513</v>
      </c>
      <c r="J256" s="204"/>
      <c r="K256" s="204"/>
      <c r="L256" s="216">
        <v>4727</v>
      </c>
      <c r="M256" s="215">
        <v>4600</v>
      </c>
      <c r="N256" s="215">
        <v>6525</v>
      </c>
      <c r="O256" s="215">
        <v>3607</v>
      </c>
      <c r="P256" s="215">
        <v>2964</v>
      </c>
      <c r="Q256" s="215">
        <v>1767</v>
      </c>
      <c r="R256" s="215">
        <v>4367</v>
      </c>
      <c r="S256" s="213" t="s">
        <v>19</v>
      </c>
      <c r="T256" s="217"/>
    </row>
    <row r="257" spans="1:20" ht="15" customHeight="1">
      <c r="A257" s="210"/>
      <c r="B257" s="201" t="s">
        <v>236</v>
      </c>
      <c r="C257" s="202">
        <f t="shared" si="102"/>
        <v>78277</v>
      </c>
      <c r="D257" s="203">
        <v>16979</v>
      </c>
      <c r="E257" s="203">
        <v>15034</v>
      </c>
      <c r="F257" s="203">
        <v>11087</v>
      </c>
      <c r="G257" s="203">
        <v>9863</v>
      </c>
      <c r="H257" s="203">
        <v>8810</v>
      </c>
      <c r="I257" s="203">
        <v>4411</v>
      </c>
      <c r="J257" s="204"/>
      <c r="K257" s="204"/>
      <c r="L257" s="205">
        <v>1913</v>
      </c>
      <c r="M257" s="203">
        <v>1931</v>
      </c>
      <c r="N257" s="203">
        <v>3215</v>
      </c>
      <c r="O257" s="203">
        <v>1389</v>
      </c>
      <c r="P257" s="203">
        <v>1188</v>
      </c>
      <c r="Q257" s="203">
        <v>679</v>
      </c>
      <c r="R257" s="203">
        <v>1778</v>
      </c>
      <c r="S257" s="201" t="s">
        <v>236</v>
      </c>
      <c r="T257" s="211"/>
    </row>
    <row r="258" spans="1:20" ht="15" customHeight="1">
      <c r="A258" s="200" t="s">
        <v>240</v>
      </c>
      <c r="B258" s="201" t="s">
        <v>239</v>
      </c>
      <c r="C258" s="202">
        <f t="shared" si="102"/>
        <v>333705</v>
      </c>
      <c r="D258" s="207">
        <f t="shared" ref="D258:I258" si="125">D259+D260</f>
        <v>70809</v>
      </c>
      <c r="E258" s="207">
        <f t="shared" si="125"/>
        <v>65947</v>
      </c>
      <c r="F258" s="207">
        <f t="shared" si="125"/>
        <v>46784</v>
      </c>
      <c r="G258" s="207">
        <f t="shared" si="125"/>
        <v>40634</v>
      </c>
      <c r="H258" s="207">
        <f t="shared" si="125"/>
        <v>35333</v>
      </c>
      <c r="I258" s="207">
        <f t="shared" si="125"/>
        <v>20126</v>
      </c>
      <c r="J258" s="208"/>
      <c r="K258" s="204"/>
      <c r="L258" s="209">
        <f t="shared" ref="L258:R258" si="126">L259+L260</f>
        <v>9044</v>
      </c>
      <c r="M258" s="207">
        <f t="shared" si="126"/>
        <v>8740</v>
      </c>
      <c r="N258" s="207">
        <f t="shared" si="126"/>
        <v>12269</v>
      </c>
      <c r="O258" s="207">
        <f t="shared" si="126"/>
        <v>6892</v>
      </c>
      <c r="P258" s="207">
        <f t="shared" si="126"/>
        <v>5481</v>
      </c>
      <c r="Q258" s="207">
        <f t="shared" si="126"/>
        <v>3372</v>
      </c>
      <c r="R258" s="207">
        <f t="shared" si="126"/>
        <v>8274</v>
      </c>
      <c r="S258" s="201" t="s">
        <v>239</v>
      </c>
      <c r="T258" s="206" t="s">
        <v>240</v>
      </c>
    </row>
    <row r="259" spans="1:20" ht="15" customHeight="1">
      <c r="A259" s="210"/>
      <c r="B259" s="201" t="s">
        <v>18</v>
      </c>
      <c r="C259" s="202">
        <f t="shared" si="102"/>
        <v>164023</v>
      </c>
      <c r="D259" s="203">
        <v>34253</v>
      </c>
      <c r="E259" s="203">
        <v>34167</v>
      </c>
      <c r="F259" s="203">
        <v>23115</v>
      </c>
      <c r="G259" s="203">
        <v>19536</v>
      </c>
      <c r="H259" s="203">
        <v>17021</v>
      </c>
      <c r="I259" s="203">
        <v>9728</v>
      </c>
      <c r="J259" s="204"/>
      <c r="K259" s="204"/>
      <c r="L259" s="205">
        <v>4400</v>
      </c>
      <c r="M259" s="203">
        <v>4198</v>
      </c>
      <c r="N259" s="203">
        <v>5859</v>
      </c>
      <c r="O259" s="203">
        <v>3403</v>
      </c>
      <c r="P259" s="203">
        <v>2668</v>
      </c>
      <c r="Q259" s="203">
        <v>1668</v>
      </c>
      <c r="R259" s="203">
        <v>4007</v>
      </c>
      <c r="S259" s="201" t="s">
        <v>18</v>
      </c>
      <c r="T259" s="211"/>
    </row>
    <row r="260" spans="1:20" ht="15" customHeight="1" thickBot="1">
      <c r="A260" s="220"/>
      <c r="B260" s="221" t="s">
        <v>19</v>
      </c>
      <c r="C260" s="222">
        <f t="shared" si="102"/>
        <v>169682</v>
      </c>
      <c r="D260" s="223">
        <v>36556</v>
      </c>
      <c r="E260" s="223">
        <v>31780</v>
      </c>
      <c r="F260" s="223">
        <v>23669</v>
      </c>
      <c r="G260" s="223">
        <v>21098</v>
      </c>
      <c r="H260" s="223">
        <v>18312</v>
      </c>
      <c r="I260" s="223">
        <v>10398</v>
      </c>
      <c r="J260" s="204"/>
      <c r="K260" s="204"/>
      <c r="L260" s="224">
        <v>4644</v>
      </c>
      <c r="M260" s="223">
        <v>4542</v>
      </c>
      <c r="N260" s="223">
        <v>6410</v>
      </c>
      <c r="O260" s="223">
        <v>3489</v>
      </c>
      <c r="P260" s="223">
        <v>2813</v>
      </c>
      <c r="Q260" s="223">
        <v>1704</v>
      </c>
      <c r="R260" s="223">
        <v>4267</v>
      </c>
      <c r="S260" s="221" t="s">
        <v>19</v>
      </c>
      <c r="T260" s="225"/>
    </row>
    <row r="261" spans="1:20" ht="15" customHeight="1">
      <c r="A261" s="226" t="s">
        <v>219</v>
      </c>
      <c r="B261" s="227"/>
      <c r="C261" s="228"/>
      <c r="D261" s="229"/>
      <c r="E261" s="229"/>
      <c r="F261" s="229"/>
      <c r="G261" s="229"/>
      <c r="H261" s="229"/>
      <c r="I261" s="229"/>
      <c r="J261" s="229"/>
      <c r="K261" s="229"/>
      <c r="L261" s="229"/>
      <c r="M261" s="229"/>
      <c r="N261" s="229"/>
      <c r="O261" s="229"/>
      <c r="P261" s="229"/>
      <c r="Q261" s="229"/>
      <c r="R261" s="229"/>
      <c r="S261" s="192"/>
      <c r="T261" s="230"/>
    </row>
    <row r="262" spans="1:20" ht="15" customHeight="1" thickBot="1">
      <c r="A262" s="230"/>
      <c r="B262" s="226"/>
      <c r="C262" s="228"/>
      <c r="D262" s="229"/>
      <c r="E262" s="229"/>
      <c r="F262" s="229"/>
      <c r="G262" s="229"/>
      <c r="H262" s="229"/>
      <c r="I262" s="229"/>
      <c r="J262" s="229"/>
      <c r="K262" s="229"/>
      <c r="L262" s="229"/>
      <c r="M262" s="229"/>
      <c r="N262" s="229"/>
      <c r="O262" s="229"/>
      <c r="P262" s="229"/>
      <c r="Q262" s="229"/>
      <c r="R262" s="229"/>
      <c r="S262" s="192"/>
      <c r="T262" s="230"/>
    </row>
    <row r="263" spans="1:20" ht="15" customHeight="1">
      <c r="A263" s="188"/>
      <c r="B263" s="189" t="s">
        <v>220</v>
      </c>
      <c r="C263" s="290" t="s">
        <v>222</v>
      </c>
      <c r="D263" s="288" t="s">
        <v>17</v>
      </c>
      <c r="E263" s="190" t="s">
        <v>223</v>
      </c>
      <c r="F263" s="288" t="s">
        <v>206</v>
      </c>
      <c r="G263" s="288" t="s">
        <v>225</v>
      </c>
      <c r="H263" s="288" t="s">
        <v>208</v>
      </c>
      <c r="I263" s="288" t="s">
        <v>209</v>
      </c>
      <c r="J263" s="191"/>
      <c r="K263" s="192"/>
      <c r="L263" s="288" t="s">
        <v>226</v>
      </c>
      <c r="M263" s="288" t="s">
        <v>227</v>
      </c>
      <c r="N263" s="288" t="s">
        <v>212</v>
      </c>
      <c r="O263" s="288" t="s">
        <v>213</v>
      </c>
      <c r="P263" s="288" t="s">
        <v>214</v>
      </c>
      <c r="Q263" s="288" t="s">
        <v>215</v>
      </c>
      <c r="R263" s="190" t="s">
        <v>228</v>
      </c>
      <c r="S263" s="189" t="s">
        <v>229</v>
      </c>
      <c r="T263" s="193"/>
    </row>
    <row r="264" spans="1:20" ht="15" customHeight="1">
      <c r="A264" s="194" t="s">
        <v>231</v>
      </c>
      <c r="B264" s="195" t="s">
        <v>232</v>
      </c>
      <c r="C264" s="291"/>
      <c r="D264" s="289"/>
      <c r="E264" s="196" t="s">
        <v>233</v>
      </c>
      <c r="F264" s="289"/>
      <c r="G264" s="289"/>
      <c r="H264" s="289"/>
      <c r="I264" s="289"/>
      <c r="J264" s="191"/>
      <c r="K264" s="197"/>
      <c r="L264" s="289"/>
      <c r="M264" s="289"/>
      <c r="N264" s="289"/>
      <c r="O264" s="289"/>
      <c r="P264" s="289"/>
      <c r="Q264" s="289"/>
      <c r="R264" s="196" t="s">
        <v>217</v>
      </c>
      <c r="S264" s="198" t="s">
        <v>232</v>
      </c>
      <c r="T264" s="199" t="s">
        <v>231</v>
      </c>
    </row>
    <row r="265" spans="1:20" ht="15" customHeight="1">
      <c r="A265" s="200" t="s">
        <v>259</v>
      </c>
      <c r="B265" s="201" t="s">
        <v>236</v>
      </c>
      <c r="C265" s="202">
        <f t="shared" ref="C265:C312" si="127">SUM(D265:R265)</f>
        <v>79111</v>
      </c>
      <c r="D265" s="203">
        <v>17347</v>
      </c>
      <c r="E265" s="203">
        <v>15353</v>
      </c>
      <c r="F265" s="203">
        <v>11172</v>
      </c>
      <c r="G265" s="203">
        <v>9908</v>
      </c>
      <c r="H265" s="203">
        <v>8786</v>
      </c>
      <c r="I265" s="203">
        <v>4425</v>
      </c>
      <c r="J265" s="204"/>
      <c r="K265" s="204"/>
      <c r="L265" s="205">
        <v>1907</v>
      </c>
      <c r="M265" s="203">
        <v>1945</v>
      </c>
      <c r="N265" s="203">
        <v>3253</v>
      </c>
      <c r="O265" s="203">
        <v>1373</v>
      </c>
      <c r="P265" s="203">
        <v>1171</v>
      </c>
      <c r="Q265" s="203">
        <v>685</v>
      </c>
      <c r="R265" s="203">
        <v>1786</v>
      </c>
      <c r="S265" s="201" t="s">
        <v>236</v>
      </c>
      <c r="T265" s="206" t="s">
        <v>259</v>
      </c>
    </row>
    <row r="266" spans="1:20" ht="15" customHeight="1">
      <c r="A266" s="200" t="s">
        <v>241</v>
      </c>
      <c r="B266" s="201" t="s">
        <v>239</v>
      </c>
      <c r="C266" s="202">
        <f t="shared" si="127"/>
        <v>332930</v>
      </c>
      <c r="D266" s="207">
        <f t="shared" ref="D266:I266" si="128">D267+D268</f>
        <v>70895</v>
      </c>
      <c r="E266" s="207">
        <f t="shared" si="128"/>
        <v>66634</v>
      </c>
      <c r="F266" s="207">
        <f t="shared" si="128"/>
        <v>46755</v>
      </c>
      <c r="G266" s="207">
        <f t="shared" si="128"/>
        <v>40129</v>
      </c>
      <c r="H266" s="207">
        <f t="shared" si="128"/>
        <v>35044</v>
      </c>
      <c r="I266" s="207">
        <f t="shared" si="128"/>
        <v>20111</v>
      </c>
      <c r="J266" s="208"/>
      <c r="K266" s="204"/>
      <c r="L266" s="209">
        <f t="shared" ref="L266:R266" si="129">L267+L268</f>
        <v>8889</v>
      </c>
      <c r="M266" s="207">
        <f t="shared" si="129"/>
        <v>8683</v>
      </c>
      <c r="N266" s="207">
        <f t="shared" si="129"/>
        <v>12003</v>
      </c>
      <c r="O266" s="207">
        <f t="shared" si="129"/>
        <v>6818</v>
      </c>
      <c r="P266" s="207">
        <f t="shared" si="129"/>
        <v>5412</v>
      </c>
      <c r="Q266" s="207">
        <f t="shared" si="129"/>
        <v>3304</v>
      </c>
      <c r="R266" s="207">
        <f t="shared" si="129"/>
        <v>8253</v>
      </c>
      <c r="S266" s="201" t="s">
        <v>239</v>
      </c>
      <c r="T266" s="206" t="s">
        <v>241</v>
      </c>
    </row>
    <row r="267" spans="1:20" ht="15" customHeight="1">
      <c r="A267" s="210"/>
      <c r="B267" s="201" t="s">
        <v>18</v>
      </c>
      <c r="C267" s="202">
        <f t="shared" si="127"/>
        <v>163486</v>
      </c>
      <c r="D267" s="203">
        <v>34293</v>
      </c>
      <c r="E267" s="203">
        <v>34450</v>
      </c>
      <c r="F267" s="203">
        <v>23083</v>
      </c>
      <c r="G267" s="203">
        <v>19265</v>
      </c>
      <c r="H267" s="203">
        <v>16860</v>
      </c>
      <c r="I267" s="203">
        <v>9716</v>
      </c>
      <c r="J267" s="204"/>
      <c r="K267" s="204"/>
      <c r="L267" s="205">
        <v>4332</v>
      </c>
      <c r="M267" s="203">
        <v>4169</v>
      </c>
      <c r="N267" s="203">
        <v>5700</v>
      </c>
      <c r="O267" s="203">
        <v>3361</v>
      </c>
      <c r="P267" s="203">
        <v>2634</v>
      </c>
      <c r="Q267" s="203">
        <v>1633</v>
      </c>
      <c r="R267" s="203">
        <v>3990</v>
      </c>
      <c r="S267" s="201" t="s">
        <v>18</v>
      </c>
      <c r="T267" s="211"/>
    </row>
    <row r="268" spans="1:20" ht="15" customHeight="1">
      <c r="A268" s="212"/>
      <c r="B268" s="213" t="s">
        <v>19</v>
      </c>
      <c r="C268" s="214">
        <f t="shared" si="127"/>
        <v>169444</v>
      </c>
      <c r="D268" s="215">
        <v>36602</v>
      </c>
      <c r="E268" s="215">
        <v>32184</v>
      </c>
      <c r="F268" s="215">
        <v>23672</v>
      </c>
      <c r="G268" s="215">
        <v>20864</v>
      </c>
      <c r="H268" s="215">
        <v>18184</v>
      </c>
      <c r="I268" s="215">
        <v>10395</v>
      </c>
      <c r="J268" s="204"/>
      <c r="K268" s="204"/>
      <c r="L268" s="216">
        <v>4557</v>
      </c>
      <c r="M268" s="215">
        <v>4514</v>
      </c>
      <c r="N268" s="215">
        <v>6303</v>
      </c>
      <c r="O268" s="215">
        <v>3457</v>
      </c>
      <c r="P268" s="215">
        <v>2778</v>
      </c>
      <c r="Q268" s="215">
        <v>1671</v>
      </c>
      <c r="R268" s="215">
        <v>4263</v>
      </c>
      <c r="S268" s="213" t="s">
        <v>19</v>
      </c>
      <c r="T268" s="217"/>
    </row>
    <row r="269" spans="1:20" ht="15" customHeight="1">
      <c r="A269" s="210"/>
      <c r="B269" s="201" t="s">
        <v>236</v>
      </c>
      <c r="C269" s="202">
        <f t="shared" si="127"/>
        <v>79940</v>
      </c>
      <c r="D269" s="203">
        <v>17431</v>
      </c>
      <c r="E269" s="203">
        <v>15895</v>
      </c>
      <c r="F269" s="203">
        <v>11246</v>
      </c>
      <c r="G269" s="203">
        <v>9958</v>
      </c>
      <c r="H269" s="203">
        <v>8776</v>
      </c>
      <c r="I269" s="203">
        <v>4483</v>
      </c>
      <c r="J269" s="204"/>
      <c r="K269" s="204"/>
      <c r="L269" s="205">
        <v>1901</v>
      </c>
      <c r="M269" s="203">
        <v>1942</v>
      </c>
      <c r="N269" s="203">
        <v>3293</v>
      </c>
      <c r="O269" s="203">
        <v>1356</v>
      </c>
      <c r="P269" s="203">
        <v>1170</v>
      </c>
      <c r="Q269" s="203">
        <v>680</v>
      </c>
      <c r="R269" s="203">
        <v>1809</v>
      </c>
      <c r="S269" s="201" t="s">
        <v>236</v>
      </c>
      <c r="T269" s="211"/>
    </row>
    <row r="270" spans="1:20" ht="15" customHeight="1">
      <c r="A270" s="200" t="s">
        <v>242</v>
      </c>
      <c r="B270" s="201" t="s">
        <v>239</v>
      </c>
      <c r="C270" s="202">
        <f t="shared" si="127"/>
        <v>331215</v>
      </c>
      <c r="D270" s="207">
        <f t="shared" ref="D270:I270" si="130">D271+D272</f>
        <v>70705</v>
      </c>
      <c r="E270" s="207">
        <f t="shared" si="130"/>
        <v>67178</v>
      </c>
      <c r="F270" s="207">
        <f t="shared" si="130"/>
        <v>46252</v>
      </c>
      <c r="G270" s="207">
        <f t="shared" si="130"/>
        <v>39374</v>
      </c>
      <c r="H270" s="207">
        <f t="shared" si="130"/>
        <v>34644</v>
      </c>
      <c r="I270" s="207">
        <f t="shared" si="130"/>
        <v>20239</v>
      </c>
      <c r="J270" s="208"/>
      <c r="K270" s="204"/>
      <c r="L270" s="209">
        <f t="shared" ref="L270:R270" si="131">L271+L272</f>
        <v>8731</v>
      </c>
      <c r="M270" s="207">
        <f t="shared" si="131"/>
        <v>8594</v>
      </c>
      <c r="N270" s="207">
        <f t="shared" si="131"/>
        <v>11877</v>
      </c>
      <c r="O270" s="207">
        <f t="shared" si="131"/>
        <v>6733</v>
      </c>
      <c r="P270" s="207">
        <f t="shared" si="131"/>
        <v>5367</v>
      </c>
      <c r="Q270" s="207">
        <f t="shared" si="131"/>
        <v>3263</v>
      </c>
      <c r="R270" s="207">
        <f t="shared" si="131"/>
        <v>8258</v>
      </c>
      <c r="S270" s="201" t="s">
        <v>239</v>
      </c>
      <c r="T270" s="206" t="s">
        <v>242</v>
      </c>
    </row>
    <row r="271" spans="1:20" ht="15" customHeight="1">
      <c r="A271" s="210"/>
      <c r="B271" s="201" t="s">
        <v>18</v>
      </c>
      <c r="C271" s="202">
        <f t="shared" si="127"/>
        <v>162294</v>
      </c>
      <c r="D271" s="203">
        <v>34183</v>
      </c>
      <c r="E271" s="203">
        <v>34654</v>
      </c>
      <c r="F271" s="203">
        <v>22752</v>
      </c>
      <c r="G271" s="203">
        <v>18851</v>
      </c>
      <c r="H271" s="203">
        <v>16596</v>
      </c>
      <c r="I271" s="203">
        <v>9759</v>
      </c>
      <c r="J271" s="204"/>
      <c r="K271" s="204"/>
      <c r="L271" s="205">
        <v>4246</v>
      </c>
      <c r="M271" s="203">
        <v>4119</v>
      </c>
      <c r="N271" s="203">
        <v>5604</v>
      </c>
      <c r="O271" s="203">
        <v>3309</v>
      </c>
      <c r="P271" s="203">
        <v>2599</v>
      </c>
      <c r="Q271" s="203">
        <v>1605</v>
      </c>
      <c r="R271" s="203">
        <v>4017</v>
      </c>
      <c r="S271" s="201" t="s">
        <v>18</v>
      </c>
      <c r="T271" s="211"/>
    </row>
    <row r="272" spans="1:20" ht="15" customHeight="1">
      <c r="A272" s="212"/>
      <c r="B272" s="213" t="s">
        <v>19</v>
      </c>
      <c r="C272" s="214">
        <f t="shared" si="127"/>
        <v>168921</v>
      </c>
      <c r="D272" s="215">
        <v>36522</v>
      </c>
      <c r="E272" s="215">
        <v>32524</v>
      </c>
      <c r="F272" s="215">
        <v>23500</v>
      </c>
      <c r="G272" s="215">
        <v>20523</v>
      </c>
      <c r="H272" s="215">
        <v>18048</v>
      </c>
      <c r="I272" s="215">
        <v>10480</v>
      </c>
      <c r="J272" s="204"/>
      <c r="K272" s="204"/>
      <c r="L272" s="216">
        <v>4485</v>
      </c>
      <c r="M272" s="215">
        <v>4475</v>
      </c>
      <c r="N272" s="215">
        <v>6273</v>
      </c>
      <c r="O272" s="215">
        <v>3424</v>
      </c>
      <c r="P272" s="215">
        <v>2768</v>
      </c>
      <c r="Q272" s="215">
        <v>1658</v>
      </c>
      <c r="R272" s="215">
        <v>4241</v>
      </c>
      <c r="S272" s="213" t="s">
        <v>19</v>
      </c>
      <c r="T272" s="217"/>
    </row>
    <row r="273" spans="1:20" ht="15" customHeight="1">
      <c r="A273" s="210"/>
      <c r="B273" s="201" t="s">
        <v>236</v>
      </c>
      <c r="C273" s="202">
        <f t="shared" si="127"/>
        <v>80391</v>
      </c>
      <c r="D273" s="203">
        <v>17519</v>
      </c>
      <c r="E273" s="203">
        <v>16159</v>
      </c>
      <c r="F273" s="203">
        <v>11343</v>
      </c>
      <c r="G273" s="203">
        <v>10002</v>
      </c>
      <c r="H273" s="203">
        <v>8755</v>
      </c>
      <c r="I273" s="203">
        <v>4498</v>
      </c>
      <c r="J273" s="204"/>
      <c r="K273" s="204"/>
      <c r="L273" s="205">
        <v>1901</v>
      </c>
      <c r="M273" s="203">
        <v>1930</v>
      </c>
      <c r="N273" s="203">
        <v>3281</v>
      </c>
      <c r="O273" s="203">
        <v>1348</v>
      </c>
      <c r="P273" s="203">
        <v>1163</v>
      </c>
      <c r="Q273" s="203">
        <v>686</v>
      </c>
      <c r="R273" s="203">
        <v>1806</v>
      </c>
      <c r="S273" s="201" t="s">
        <v>236</v>
      </c>
      <c r="T273" s="211"/>
    </row>
    <row r="274" spans="1:20" ht="15" customHeight="1">
      <c r="A274" s="200" t="s">
        <v>243</v>
      </c>
      <c r="B274" s="201" t="s">
        <v>239</v>
      </c>
      <c r="C274" s="202">
        <f t="shared" si="127"/>
        <v>330871</v>
      </c>
      <c r="D274" s="207">
        <f t="shared" ref="D274:I274" si="132">D275+D276</f>
        <v>70797</v>
      </c>
      <c r="E274" s="207">
        <f t="shared" si="132"/>
        <v>67899</v>
      </c>
      <c r="F274" s="207">
        <f t="shared" si="132"/>
        <v>46798</v>
      </c>
      <c r="G274" s="207">
        <f t="shared" si="132"/>
        <v>38952</v>
      </c>
      <c r="H274" s="207">
        <f t="shared" si="132"/>
        <v>34154</v>
      </c>
      <c r="I274" s="207">
        <f t="shared" si="132"/>
        <v>20114</v>
      </c>
      <c r="J274" s="208"/>
      <c r="K274" s="204"/>
      <c r="L274" s="209">
        <f t="shared" ref="L274:R274" si="133">L275+L276</f>
        <v>8572</v>
      </c>
      <c r="M274" s="207">
        <f t="shared" si="133"/>
        <v>8531</v>
      </c>
      <c r="N274" s="207">
        <f t="shared" si="133"/>
        <v>11736</v>
      </c>
      <c r="O274" s="207">
        <f t="shared" si="133"/>
        <v>6642</v>
      </c>
      <c r="P274" s="207">
        <f t="shared" si="133"/>
        <v>5284</v>
      </c>
      <c r="Q274" s="207">
        <f t="shared" si="133"/>
        <v>3232</v>
      </c>
      <c r="R274" s="207">
        <f t="shared" si="133"/>
        <v>8160</v>
      </c>
      <c r="S274" s="201" t="s">
        <v>239</v>
      </c>
      <c r="T274" s="206" t="s">
        <v>243</v>
      </c>
    </row>
    <row r="275" spans="1:20" ht="15" customHeight="1">
      <c r="A275" s="210"/>
      <c r="B275" s="201" t="s">
        <v>18</v>
      </c>
      <c r="C275" s="202">
        <f t="shared" si="127"/>
        <v>162087</v>
      </c>
      <c r="D275" s="203">
        <v>34327</v>
      </c>
      <c r="E275" s="203">
        <v>34994</v>
      </c>
      <c r="F275" s="203">
        <v>22983</v>
      </c>
      <c r="G275" s="203">
        <v>18628</v>
      </c>
      <c r="H275" s="203">
        <v>16345</v>
      </c>
      <c r="I275" s="203">
        <v>9676</v>
      </c>
      <c r="J275" s="204"/>
      <c r="K275" s="204"/>
      <c r="L275" s="205">
        <v>4159</v>
      </c>
      <c r="M275" s="203">
        <v>4066</v>
      </c>
      <c r="N275" s="203">
        <v>5517</v>
      </c>
      <c r="O275" s="203">
        <v>3280</v>
      </c>
      <c r="P275" s="203">
        <v>2558</v>
      </c>
      <c r="Q275" s="203">
        <v>1581</v>
      </c>
      <c r="R275" s="203">
        <v>3973</v>
      </c>
      <c r="S275" s="201" t="s">
        <v>18</v>
      </c>
      <c r="T275" s="211"/>
    </row>
    <row r="276" spans="1:20" ht="15" customHeight="1">
      <c r="A276" s="212"/>
      <c r="B276" s="213" t="s">
        <v>19</v>
      </c>
      <c r="C276" s="214">
        <f t="shared" si="127"/>
        <v>168784</v>
      </c>
      <c r="D276" s="215">
        <v>36470</v>
      </c>
      <c r="E276" s="215">
        <v>32905</v>
      </c>
      <c r="F276" s="215">
        <v>23815</v>
      </c>
      <c r="G276" s="215">
        <v>20324</v>
      </c>
      <c r="H276" s="215">
        <v>17809</v>
      </c>
      <c r="I276" s="215">
        <v>10438</v>
      </c>
      <c r="J276" s="204"/>
      <c r="K276" s="204"/>
      <c r="L276" s="216">
        <v>4413</v>
      </c>
      <c r="M276" s="215">
        <v>4465</v>
      </c>
      <c r="N276" s="215">
        <v>6219</v>
      </c>
      <c r="O276" s="215">
        <v>3362</v>
      </c>
      <c r="P276" s="215">
        <v>2726</v>
      </c>
      <c r="Q276" s="215">
        <v>1651</v>
      </c>
      <c r="R276" s="215">
        <v>4187</v>
      </c>
      <c r="S276" s="213" t="s">
        <v>19</v>
      </c>
      <c r="T276" s="217"/>
    </row>
    <row r="277" spans="1:20" ht="15" customHeight="1">
      <c r="A277" s="210"/>
      <c r="B277" s="201" t="s">
        <v>236</v>
      </c>
      <c r="C277" s="202">
        <f t="shared" si="127"/>
        <v>83600</v>
      </c>
      <c r="D277" s="203">
        <v>18498</v>
      </c>
      <c r="E277" s="203">
        <v>16799</v>
      </c>
      <c r="F277" s="203">
        <v>12217</v>
      </c>
      <c r="G277" s="203">
        <v>9776</v>
      </c>
      <c r="H277" s="203">
        <v>9875</v>
      </c>
      <c r="I277" s="203">
        <v>4655</v>
      </c>
      <c r="J277" s="204"/>
      <c r="K277" s="204"/>
      <c r="L277" s="205">
        <v>1843</v>
      </c>
      <c r="M277" s="203">
        <v>1905</v>
      </c>
      <c r="N277" s="203">
        <v>3216</v>
      </c>
      <c r="O277" s="203">
        <v>1305</v>
      </c>
      <c r="P277" s="203">
        <v>1086</v>
      </c>
      <c r="Q277" s="203">
        <v>657</v>
      </c>
      <c r="R277" s="203">
        <v>1768</v>
      </c>
      <c r="S277" s="201" t="s">
        <v>236</v>
      </c>
      <c r="T277" s="211"/>
    </row>
    <row r="278" spans="1:20" ht="15" customHeight="1">
      <c r="A278" s="200" t="s">
        <v>286</v>
      </c>
      <c r="B278" s="201" t="s">
        <v>239</v>
      </c>
      <c r="C278" s="202">
        <f t="shared" si="127"/>
        <v>327164</v>
      </c>
      <c r="D278" s="207">
        <f t="shared" ref="D278:I278" si="134">D279+D280</f>
        <v>71047</v>
      </c>
      <c r="E278" s="207">
        <f t="shared" si="134"/>
        <v>65710</v>
      </c>
      <c r="F278" s="207">
        <f t="shared" si="134"/>
        <v>47748</v>
      </c>
      <c r="G278" s="207">
        <f t="shared" si="134"/>
        <v>37196</v>
      </c>
      <c r="H278" s="207">
        <f t="shared" si="134"/>
        <v>36141</v>
      </c>
      <c r="I278" s="207">
        <f t="shared" si="134"/>
        <v>19657</v>
      </c>
      <c r="J278" s="208"/>
      <c r="K278" s="204"/>
      <c r="L278" s="209">
        <f t="shared" ref="L278:R278" si="135">L279+L280</f>
        <v>8275</v>
      </c>
      <c r="M278" s="207">
        <f t="shared" si="135"/>
        <v>8217</v>
      </c>
      <c r="N278" s="207">
        <f t="shared" si="135"/>
        <v>11583</v>
      </c>
      <c r="O278" s="207">
        <f t="shared" si="135"/>
        <v>6146</v>
      </c>
      <c r="P278" s="207">
        <f t="shared" si="135"/>
        <v>4667</v>
      </c>
      <c r="Q278" s="207">
        <f t="shared" si="135"/>
        <v>3060</v>
      </c>
      <c r="R278" s="207">
        <f t="shared" si="135"/>
        <v>7717</v>
      </c>
      <c r="S278" s="201" t="s">
        <v>239</v>
      </c>
      <c r="T278" s="206" t="s">
        <v>286</v>
      </c>
    </row>
    <row r="279" spans="1:20" ht="15" customHeight="1">
      <c r="A279" s="210"/>
      <c r="B279" s="201" t="s">
        <v>18</v>
      </c>
      <c r="C279" s="202">
        <f t="shared" si="127"/>
        <v>157979</v>
      </c>
      <c r="D279" s="203">
        <v>34235</v>
      </c>
      <c r="E279" s="203">
        <v>32057</v>
      </c>
      <c r="F279" s="203">
        <v>23398</v>
      </c>
      <c r="G279" s="203">
        <v>17717</v>
      </c>
      <c r="H279" s="203">
        <v>17281</v>
      </c>
      <c r="I279" s="203">
        <v>9354</v>
      </c>
      <c r="J279" s="204"/>
      <c r="K279" s="204"/>
      <c r="L279" s="205">
        <v>4004</v>
      </c>
      <c r="M279" s="203">
        <v>3940</v>
      </c>
      <c r="N279" s="203">
        <v>5474</v>
      </c>
      <c r="O279" s="203">
        <v>3018</v>
      </c>
      <c r="P279" s="203">
        <v>2266</v>
      </c>
      <c r="Q279" s="203">
        <v>1500</v>
      </c>
      <c r="R279" s="203">
        <v>3735</v>
      </c>
      <c r="S279" s="201" t="s">
        <v>18</v>
      </c>
      <c r="T279" s="211"/>
    </row>
    <row r="280" spans="1:20" ht="15" customHeight="1">
      <c r="A280" s="212"/>
      <c r="B280" s="213" t="s">
        <v>19</v>
      </c>
      <c r="C280" s="214">
        <f t="shared" si="127"/>
        <v>169185</v>
      </c>
      <c r="D280" s="215">
        <v>36812</v>
      </c>
      <c r="E280" s="215">
        <v>33653</v>
      </c>
      <c r="F280" s="215">
        <v>24350</v>
      </c>
      <c r="G280" s="215">
        <v>19479</v>
      </c>
      <c r="H280" s="215">
        <v>18860</v>
      </c>
      <c r="I280" s="215">
        <v>10303</v>
      </c>
      <c r="J280" s="204"/>
      <c r="K280" s="204"/>
      <c r="L280" s="216">
        <v>4271</v>
      </c>
      <c r="M280" s="215">
        <v>4277</v>
      </c>
      <c r="N280" s="215">
        <v>6109</v>
      </c>
      <c r="O280" s="215">
        <v>3128</v>
      </c>
      <c r="P280" s="215">
        <v>2401</v>
      </c>
      <c r="Q280" s="215">
        <v>1560</v>
      </c>
      <c r="R280" s="215">
        <v>3982</v>
      </c>
      <c r="S280" s="213" t="s">
        <v>19</v>
      </c>
      <c r="T280" s="217"/>
    </row>
    <row r="281" spans="1:20" ht="15" customHeight="1">
      <c r="A281" s="210"/>
      <c r="B281" s="218" t="s">
        <v>236</v>
      </c>
      <c r="C281" s="202">
        <f t="shared" si="127"/>
        <v>82946</v>
      </c>
      <c r="D281" s="203">
        <v>19006</v>
      </c>
      <c r="E281" s="203">
        <v>17105</v>
      </c>
      <c r="F281" s="203">
        <v>12474</v>
      </c>
      <c r="G281" s="203">
        <v>8263</v>
      </c>
      <c r="H281" s="203">
        <v>9786</v>
      </c>
      <c r="I281" s="203">
        <v>4641</v>
      </c>
      <c r="J281" s="204"/>
      <c r="K281" s="204"/>
      <c r="L281" s="205">
        <v>1805</v>
      </c>
      <c r="M281" s="203">
        <v>1870</v>
      </c>
      <c r="N281" s="203">
        <v>3322</v>
      </c>
      <c r="O281" s="203">
        <v>1270</v>
      </c>
      <c r="P281" s="203">
        <v>1015</v>
      </c>
      <c r="Q281" s="203">
        <v>630</v>
      </c>
      <c r="R281" s="203">
        <v>1759</v>
      </c>
      <c r="S281" s="218" t="s">
        <v>236</v>
      </c>
      <c r="T281" s="211"/>
    </row>
    <row r="282" spans="1:20" ht="15" customHeight="1">
      <c r="A282" s="200" t="s">
        <v>287</v>
      </c>
      <c r="B282" s="218" t="s">
        <v>239</v>
      </c>
      <c r="C282" s="202">
        <f t="shared" si="127"/>
        <v>324739</v>
      </c>
      <c r="D282" s="207">
        <f t="shared" ref="D282:I282" si="136">D283+D284</f>
        <v>71758</v>
      </c>
      <c r="E282" s="207">
        <f t="shared" si="136"/>
        <v>66372</v>
      </c>
      <c r="F282" s="207">
        <f t="shared" si="136"/>
        <v>48391</v>
      </c>
      <c r="G282" s="207">
        <f t="shared" si="136"/>
        <v>33746</v>
      </c>
      <c r="H282" s="207">
        <f t="shared" si="136"/>
        <v>35940</v>
      </c>
      <c r="I282" s="207">
        <f t="shared" si="136"/>
        <v>19507</v>
      </c>
      <c r="J282" s="208"/>
      <c r="K282" s="204"/>
      <c r="L282" s="209">
        <f t="shared" ref="L282:R282" si="137">L283+L284</f>
        <v>8130</v>
      </c>
      <c r="M282" s="207">
        <f t="shared" si="137"/>
        <v>8096</v>
      </c>
      <c r="N282" s="207">
        <f t="shared" si="137"/>
        <v>11632</v>
      </c>
      <c r="O282" s="207">
        <f t="shared" si="137"/>
        <v>6008</v>
      </c>
      <c r="P282" s="207">
        <f t="shared" si="137"/>
        <v>4496</v>
      </c>
      <c r="Q282" s="207">
        <f t="shared" si="137"/>
        <v>3005</v>
      </c>
      <c r="R282" s="207">
        <f t="shared" si="137"/>
        <v>7658</v>
      </c>
      <c r="S282" s="218" t="s">
        <v>239</v>
      </c>
      <c r="T282" s="206" t="s">
        <v>287</v>
      </c>
    </row>
    <row r="283" spans="1:20" ht="15" customHeight="1">
      <c r="A283" s="210"/>
      <c r="B283" s="218" t="s">
        <v>18</v>
      </c>
      <c r="C283" s="202">
        <f t="shared" si="127"/>
        <v>156777</v>
      </c>
      <c r="D283" s="203">
        <v>34629</v>
      </c>
      <c r="E283" s="203">
        <v>32396</v>
      </c>
      <c r="F283" s="203">
        <v>23701</v>
      </c>
      <c r="G283" s="203">
        <v>15881</v>
      </c>
      <c r="H283" s="203">
        <v>17190</v>
      </c>
      <c r="I283" s="203">
        <v>9328</v>
      </c>
      <c r="J283" s="204"/>
      <c r="K283" s="204"/>
      <c r="L283" s="205">
        <v>3943</v>
      </c>
      <c r="M283" s="203">
        <v>3871</v>
      </c>
      <c r="N283" s="203">
        <v>5549</v>
      </c>
      <c r="O283" s="203">
        <v>2934</v>
      </c>
      <c r="P283" s="203">
        <v>2184</v>
      </c>
      <c r="Q283" s="203">
        <v>1476</v>
      </c>
      <c r="R283" s="203">
        <v>3695</v>
      </c>
      <c r="S283" s="218" t="s">
        <v>18</v>
      </c>
      <c r="T283" s="211"/>
    </row>
    <row r="284" spans="1:20" ht="15" customHeight="1">
      <c r="A284" s="212"/>
      <c r="B284" s="219" t="s">
        <v>19</v>
      </c>
      <c r="C284" s="214">
        <f t="shared" si="127"/>
        <v>167962</v>
      </c>
      <c r="D284" s="215">
        <v>37129</v>
      </c>
      <c r="E284" s="215">
        <v>33976</v>
      </c>
      <c r="F284" s="215">
        <v>24690</v>
      </c>
      <c r="G284" s="215">
        <v>17865</v>
      </c>
      <c r="H284" s="215">
        <v>18750</v>
      </c>
      <c r="I284" s="215">
        <v>10179</v>
      </c>
      <c r="J284" s="204"/>
      <c r="K284" s="204"/>
      <c r="L284" s="216">
        <v>4187</v>
      </c>
      <c r="M284" s="215">
        <v>4225</v>
      </c>
      <c r="N284" s="215">
        <v>6083</v>
      </c>
      <c r="O284" s="215">
        <v>3074</v>
      </c>
      <c r="P284" s="215">
        <v>2312</v>
      </c>
      <c r="Q284" s="215">
        <v>1529</v>
      </c>
      <c r="R284" s="215">
        <v>3963</v>
      </c>
      <c r="S284" s="219" t="s">
        <v>19</v>
      </c>
      <c r="T284" s="217"/>
    </row>
    <row r="285" spans="1:20" ht="15" customHeight="1">
      <c r="A285" s="200"/>
      <c r="B285" s="201" t="s">
        <v>236</v>
      </c>
      <c r="C285" s="202">
        <f t="shared" si="127"/>
        <v>83453</v>
      </c>
      <c r="D285" s="203">
        <v>19333</v>
      </c>
      <c r="E285" s="203">
        <v>17431</v>
      </c>
      <c r="F285" s="203">
        <v>12572</v>
      </c>
      <c r="G285" s="203">
        <v>8176</v>
      </c>
      <c r="H285" s="203">
        <v>9796</v>
      </c>
      <c r="I285" s="203">
        <v>4609</v>
      </c>
      <c r="J285" s="204"/>
      <c r="K285" s="204"/>
      <c r="L285" s="205">
        <v>1750</v>
      </c>
      <c r="M285" s="203">
        <v>1848</v>
      </c>
      <c r="N285" s="203">
        <v>3405</v>
      </c>
      <c r="O285" s="203">
        <v>1206</v>
      </c>
      <c r="P285" s="203">
        <v>972</v>
      </c>
      <c r="Q285" s="203">
        <v>617</v>
      </c>
      <c r="R285" s="203">
        <v>1738</v>
      </c>
      <c r="S285" s="201" t="s">
        <v>236</v>
      </c>
      <c r="T285" s="206"/>
    </row>
    <row r="286" spans="1:20" ht="15" customHeight="1">
      <c r="A286" s="200" t="s">
        <v>288</v>
      </c>
      <c r="B286" s="201" t="s">
        <v>239</v>
      </c>
      <c r="C286" s="202">
        <f t="shared" si="127"/>
        <v>325158</v>
      </c>
      <c r="D286" s="207">
        <f t="shared" ref="D286:I286" si="138">D287+D288</f>
        <v>72180</v>
      </c>
      <c r="E286" s="207">
        <f t="shared" si="138"/>
        <v>67201</v>
      </c>
      <c r="F286" s="207">
        <f t="shared" si="138"/>
        <v>48677</v>
      </c>
      <c r="G286" s="207">
        <f t="shared" si="138"/>
        <v>33208</v>
      </c>
      <c r="H286" s="207">
        <f t="shared" si="138"/>
        <v>35875</v>
      </c>
      <c r="I286" s="207">
        <f t="shared" si="138"/>
        <v>19394</v>
      </c>
      <c r="J286" s="208"/>
      <c r="K286" s="204"/>
      <c r="L286" s="209">
        <f t="shared" ref="L286:R286" si="139">L287+L288</f>
        <v>7983</v>
      </c>
      <c r="M286" s="207">
        <f t="shared" si="139"/>
        <v>8091</v>
      </c>
      <c r="N286" s="207">
        <f t="shared" si="139"/>
        <v>11825</v>
      </c>
      <c r="O286" s="207">
        <f t="shared" si="139"/>
        <v>5799</v>
      </c>
      <c r="P286" s="207">
        <f t="shared" si="139"/>
        <v>4398</v>
      </c>
      <c r="Q286" s="207">
        <f t="shared" si="139"/>
        <v>2944</v>
      </c>
      <c r="R286" s="207">
        <f t="shared" si="139"/>
        <v>7583</v>
      </c>
      <c r="S286" s="201" t="s">
        <v>239</v>
      </c>
      <c r="T286" s="206" t="s">
        <v>288</v>
      </c>
    </row>
    <row r="287" spans="1:20" ht="15" customHeight="1">
      <c r="A287" s="210"/>
      <c r="B287" s="201" t="s">
        <v>18</v>
      </c>
      <c r="C287" s="202">
        <f t="shared" si="127"/>
        <v>156974</v>
      </c>
      <c r="D287" s="203">
        <v>34712</v>
      </c>
      <c r="E287" s="203">
        <v>32827</v>
      </c>
      <c r="F287" s="203">
        <v>23823</v>
      </c>
      <c r="G287" s="203">
        <v>15666</v>
      </c>
      <c r="H287" s="203">
        <v>17213</v>
      </c>
      <c r="I287" s="203">
        <v>9279</v>
      </c>
      <c r="J287" s="204"/>
      <c r="K287" s="204"/>
      <c r="L287" s="205">
        <v>3867</v>
      </c>
      <c r="M287" s="203">
        <v>3860</v>
      </c>
      <c r="N287" s="203">
        <v>5645</v>
      </c>
      <c r="O287" s="203">
        <v>2822</v>
      </c>
      <c r="P287" s="203">
        <v>2139</v>
      </c>
      <c r="Q287" s="203">
        <v>1451</v>
      </c>
      <c r="R287" s="203">
        <v>3670</v>
      </c>
      <c r="S287" s="201" t="s">
        <v>18</v>
      </c>
      <c r="T287" s="211"/>
    </row>
    <row r="288" spans="1:20" ht="15" customHeight="1">
      <c r="A288" s="212"/>
      <c r="B288" s="213" t="s">
        <v>19</v>
      </c>
      <c r="C288" s="214">
        <f t="shared" si="127"/>
        <v>168184</v>
      </c>
      <c r="D288" s="215">
        <v>37468</v>
      </c>
      <c r="E288" s="215">
        <v>34374</v>
      </c>
      <c r="F288" s="215">
        <v>24854</v>
      </c>
      <c r="G288" s="215">
        <v>17542</v>
      </c>
      <c r="H288" s="215">
        <v>18662</v>
      </c>
      <c r="I288" s="215">
        <v>10115</v>
      </c>
      <c r="J288" s="204"/>
      <c r="K288" s="204"/>
      <c r="L288" s="216">
        <v>4116</v>
      </c>
      <c r="M288" s="215">
        <v>4231</v>
      </c>
      <c r="N288" s="215">
        <v>6180</v>
      </c>
      <c r="O288" s="215">
        <v>2977</v>
      </c>
      <c r="P288" s="215">
        <v>2259</v>
      </c>
      <c r="Q288" s="215">
        <v>1493</v>
      </c>
      <c r="R288" s="215">
        <v>3913</v>
      </c>
      <c r="S288" s="213" t="s">
        <v>19</v>
      </c>
      <c r="T288" s="217"/>
    </row>
    <row r="289" spans="1:20" ht="15" customHeight="1">
      <c r="A289" s="210"/>
      <c r="B289" s="201" t="s">
        <v>236</v>
      </c>
      <c r="C289" s="202">
        <f t="shared" si="127"/>
        <v>84073</v>
      </c>
      <c r="D289" s="203">
        <v>19584</v>
      </c>
      <c r="E289" s="203">
        <v>17709</v>
      </c>
      <c r="F289" s="203">
        <v>12617</v>
      </c>
      <c r="G289" s="203">
        <v>8273</v>
      </c>
      <c r="H289" s="203">
        <v>9797</v>
      </c>
      <c r="I289" s="203">
        <v>4612</v>
      </c>
      <c r="J289" s="204"/>
      <c r="K289" s="204"/>
      <c r="L289" s="205">
        <v>1690</v>
      </c>
      <c r="M289" s="203">
        <v>1848</v>
      </c>
      <c r="N289" s="203">
        <v>3455</v>
      </c>
      <c r="O289" s="203">
        <v>1195</v>
      </c>
      <c r="P289" s="203">
        <v>963</v>
      </c>
      <c r="Q289" s="203">
        <v>591</v>
      </c>
      <c r="R289" s="203">
        <v>1739</v>
      </c>
      <c r="S289" s="201" t="s">
        <v>236</v>
      </c>
      <c r="T289" s="211"/>
    </row>
    <row r="290" spans="1:20" ht="15" customHeight="1">
      <c r="A290" s="200" t="s">
        <v>289</v>
      </c>
      <c r="B290" s="201" t="s">
        <v>239</v>
      </c>
      <c r="C290" s="202">
        <f t="shared" si="127"/>
        <v>326662</v>
      </c>
      <c r="D290" s="207">
        <f t="shared" ref="D290:I290" si="140">D291+D292</f>
        <v>72993</v>
      </c>
      <c r="E290" s="207">
        <f t="shared" si="140"/>
        <v>68066</v>
      </c>
      <c r="F290" s="207">
        <f t="shared" si="140"/>
        <v>49025</v>
      </c>
      <c r="G290" s="207">
        <f t="shared" si="140"/>
        <v>33410</v>
      </c>
      <c r="H290" s="207">
        <f t="shared" si="140"/>
        <v>35672</v>
      </c>
      <c r="I290" s="207">
        <f t="shared" si="140"/>
        <v>19223</v>
      </c>
      <c r="J290" s="208"/>
      <c r="K290" s="204"/>
      <c r="L290" s="209">
        <f t="shared" ref="L290:R290" si="141">L291+L292</f>
        <v>7829</v>
      </c>
      <c r="M290" s="207">
        <f t="shared" si="141"/>
        <v>8047</v>
      </c>
      <c r="N290" s="207">
        <f t="shared" si="141"/>
        <v>11982</v>
      </c>
      <c r="O290" s="207">
        <f t="shared" si="141"/>
        <v>5732</v>
      </c>
      <c r="P290" s="207">
        <f t="shared" si="141"/>
        <v>4339</v>
      </c>
      <c r="Q290" s="207">
        <f t="shared" si="141"/>
        <v>2840</v>
      </c>
      <c r="R290" s="207">
        <f t="shared" si="141"/>
        <v>7504</v>
      </c>
      <c r="S290" s="201" t="s">
        <v>239</v>
      </c>
      <c r="T290" s="206" t="s">
        <v>289</v>
      </c>
    </row>
    <row r="291" spans="1:20" ht="15" customHeight="1">
      <c r="A291" s="210"/>
      <c r="B291" s="201" t="s">
        <v>18</v>
      </c>
      <c r="C291" s="202">
        <f t="shared" si="127"/>
        <v>157878</v>
      </c>
      <c r="D291" s="203">
        <v>35114</v>
      </c>
      <c r="E291" s="203">
        <v>33389</v>
      </c>
      <c r="F291" s="203">
        <v>23995</v>
      </c>
      <c r="G291" s="203">
        <v>15762</v>
      </c>
      <c r="H291" s="203">
        <v>17108</v>
      </c>
      <c r="I291" s="203">
        <v>9198</v>
      </c>
      <c r="J291" s="204"/>
      <c r="K291" s="204"/>
      <c r="L291" s="205">
        <v>3797</v>
      </c>
      <c r="M291" s="203">
        <v>3855</v>
      </c>
      <c r="N291" s="203">
        <v>5750</v>
      </c>
      <c r="O291" s="203">
        <v>2794</v>
      </c>
      <c r="P291" s="203">
        <v>2108</v>
      </c>
      <c r="Q291" s="203">
        <v>1384</v>
      </c>
      <c r="R291" s="203">
        <v>3624</v>
      </c>
      <c r="S291" s="201" t="s">
        <v>18</v>
      </c>
      <c r="T291" s="211"/>
    </row>
    <row r="292" spans="1:20" ht="15" customHeight="1">
      <c r="A292" s="212"/>
      <c r="B292" s="213" t="s">
        <v>19</v>
      </c>
      <c r="C292" s="214">
        <f t="shared" si="127"/>
        <v>168784</v>
      </c>
      <c r="D292" s="215">
        <v>37879</v>
      </c>
      <c r="E292" s="215">
        <v>34677</v>
      </c>
      <c r="F292" s="215">
        <v>25030</v>
      </c>
      <c r="G292" s="215">
        <v>17648</v>
      </c>
      <c r="H292" s="215">
        <v>18564</v>
      </c>
      <c r="I292" s="215">
        <v>10025</v>
      </c>
      <c r="J292" s="204"/>
      <c r="K292" s="204"/>
      <c r="L292" s="216">
        <v>4032</v>
      </c>
      <c r="M292" s="215">
        <v>4192</v>
      </c>
      <c r="N292" s="215">
        <v>6232</v>
      </c>
      <c r="O292" s="215">
        <v>2938</v>
      </c>
      <c r="P292" s="215">
        <v>2231</v>
      </c>
      <c r="Q292" s="215">
        <v>1456</v>
      </c>
      <c r="R292" s="215">
        <v>3880</v>
      </c>
      <c r="S292" s="213" t="s">
        <v>19</v>
      </c>
      <c r="T292" s="217"/>
    </row>
    <row r="293" spans="1:20" ht="15" customHeight="1">
      <c r="A293" s="210"/>
      <c r="B293" s="201" t="s">
        <v>236</v>
      </c>
      <c r="C293" s="202">
        <f t="shared" si="127"/>
        <v>84688</v>
      </c>
      <c r="D293" s="203">
        <v>19954</v>
      </c>
      <c r="E293" s="203">
        <v>17844</v>
      </c>
      <c r="F293" s="203">
        <v>12715</v>
      </c>
      <c r="G293" s="203">
        <v>8362</v>
      </c>
      <c r="H293" s="203">
        <v>9685</v>
      </c>
      <c r="I293" s="203">
        <v>4619</v>
      </c>
      <c r="J293" s="204"/>
      <c r="K293" s="204"/>
      <c r="L293" s="205">
        <v>1697</v>
      </c>
      <c r="M293" s="203">
        <v>1838</v>
      </c>
      <c r="N293" s="203">
        <v>3528</v>
      </c>
      <c r="O293" s="203">
        <v>1180</v>
      </c>
      <c r="P293" s="203">
        <v>936</v>
      </c>
      <c r="Q293" s="203">
        <v>585</v>
      </c>
      <c r="R293" s="203">
        <v>1745</v>
      </c>
      <c r="S293" s="201" t="s">
        <v>236</v>
      </c>
      <c r="T293" s="211"/>
    </row>
    <row r="294" spans="1:20" ht="15" customHeight="1">
      <c r="A294" s="200" t="s">
        <v>290</v>
      </c>
      <c r="B294" s="201" t="s">
        <v>239</v>
      </c>
      <c r="C294" s="202">
        <f t="shared" si="127"/>
        <v>328546</v>
      </c>
      <c r="D294" s="207">
        <f t="shared" ref="D294:I294" si="142">D295+D296</f>
        <v>73930</v>
      </c>
      <c r="E294" s="207">
        <f t="shared" si="142"/>
        <v>68630</v>
      </c>
      <c r="F294" s="207">
        <f t="shared" si="142"/>
        <v>49502</v>
      </c>
      <c r="G294" s="207">
        <f t="shared" si="142"/>
        <v>33834</v>
      </c>
      <c r="H294" s="207">
        <f t="shared" si="142"/>
        <v>35295</v>
      </c>
      <c r="I294" s="207">
        <f t="shared" si="142"/>
        <v>19072</v>
      </c>
      <c r="J294" s="208"/>
      <c r="K294" s="204"/>
      <c r="L294" s="209">
        <f t="shared" ref="L294:R294" si="143">L295+L296</f>
        <v>7823</v>
      </c>
      <c r="M294" s="207">
        <f t="shared" si="143"/>
        <v>8018</v>
      </c>
      <c r="N294" s="207">
        <f t="shared" si="143"/>
        <v>12238</v>
      </c>
      <c r="O294" s="207">
        <f t="shared" si="143"/>
        <v>5651</v>
      </c>
      <c r="P294" s="207">
        <f t="shared" si="143"/>
        <v>4268</v>
      </c>
      <c r="Q294" s="207">
        <f t="shared" si="143"/>
        <v>2778</v>
      </c>
      <c r="R294" s="207">
        <f t="shared" si="143"/>
        <v>7507</v>
      </c>
      <c r="S294" s="201" t="s">
        <v>239</v>
      </c>
      <c r="T294" s="206" t="s">
        <v>290</v>
      </c>
    </row>
    <row r="295" spans="1:20" ht="15" customHeight="1">
      <c r="A295" s="210"/>
      <c r="B295" s="201" t="s">
        <v>18</v>
      </c>
      <c r="C295" s="202">
        <f t="shared" si="127"/>
        <v>158814</v>
      </c>
      <c r="D295" s="203">
        <v>35547</v>
      </c>
      <c r="E295" s="203">
        <v>33646</v>
      </c>
      <c r="F295" s="203">
        <v>24201</v>
      </c>
      <c r="G295" s="203">
        <v>15959</v>
      </c>
      <c r="H295" s="203">
        <v>16971</v>
      </c>
      <c r="I295" s="203">
        <v>9147</v>
      </c>
      <c r="J295" s="204"/>
      <c r="K295" s="204"/>
      <c r="L295" s="205">
        <v>3795</v>
      </c>
      <c r="M295" s="203">
        <v>3850</v>
      </c>
      <c r="N295" s="203">
        <v>5886</v>
      </c>
      <c r="O295" s="203">
        <v>2751</v>
      </c>
      <c r="P295" s="203">
        <v>2080</v>
      </c>
      <c r="Q295" s="203">
        <v>1366</v>
      </c>
      <c r="R295" s="203">
        <v>3615</v>
      </c>
      <c r="S295" s="201" t="s">
        <v>18</v>
      </c>
      <c r="T295" s="211"/>
    </row>
    <row r="296" spans="1:20" ht="15" customHeight="1">
      <c r="A296" s="212"/>
      <c r="B296" s="213" t="s">
        <v>19</v>
      </c>
      <c r="C296" s="214">
        <f t="shared" si="127"/>
        <v>169732</v>
      </c>
      <c r="D296" s="215">
        <v>38383</v>
      </c>
      <c r="E296" s="215">
        <v>34984</v>
      </c>
      <c r="F296" s="215">
        <v>25301</v>
      </c>
      <c r="G296" s="215">
        <v>17875</v>
      </c>
      <c r="H296" s="215">
        <v>18324</v>
      </c>
      <c r="I296" s="215">
        <v>9925</v>
      </c>
      <c r="J296" s="204"/>
      <c r="K296" s="204"/>
      <c r="L296" s="216">
        <v>4028</v>
      </c>
      <c r="M296" s="215">
        <v>4168</v>
      </c>
      <c r="N296" s="215">
        <v>6352</v>
      </c>
      <c r="O296" s="215">
        <v>2900</v>
      </c>
      <c r="P296" s="215">
        <v>2188</v>
      </c>
      <c r="Q296" s="215">
        <v>1412</v>
      </c>
      <c r="R296" s="215">
        <v>3892</v>
      </c>
      <c r="S296" s="213" t="s">
        <v>19</v>
      </c>
      <c r="T296" s="217"/>
    </row>
    <row r="297" spans="1:20" ht="15" customHeight="1">
      <c r="A297" s="210"/>
      <c r="B297" s="201" t="s">
        <v>236</v>
      </c>
      <c r="C297" s="202">
        <f t="shared" si="127"/>
        <v>90142</v>
      </c>
      <c r="D297" s="203">
        <v>21027</v>
      </c>
      <c r="E297" s="203">
        <v>19004</v>
      </c>
      <c r="F297" s="203">
        <v>13487</v>
      </c>
      <c r="G297" s="203">
        <v>9542</v>
      </c>
      <c r="H297" s="203">
        <v>10080</v>
      </c>
      <c r="I297" s="203">
        <v>4782</v>
      </c>
      <c r="J297" s="204"/>
      <c r="K297" s="204"/>
      <c r="L297" s="205">
        <v>1811</v>
      </c>
      <c r="M297" s="203">
        <v>1985</v>
      </c>
      <c r="N297" s="203">
        <v>3706</v>
      </c>
      <c r="O297" s="203">
        <v>1247</v>
      </c>
      <c r="P297" s="203">
        <v>1021</v>
      </c>
      <c r="Q297" s="203">
        <v>639</v>
      </c>
      <c r="R297" s="203">
        <v>1811</v>
      </c>
      <c r="S297" s="201" t="s">
        <v>236</v>
      </c>
      <c r="T297" s="211"/>
    </row>
    <row r="298" spans="1:20" ht="15" customHeight="1">
      <c r="A298" s="200" t="s">
        <v>291</v>
      </c>
      <c r="B298" s="201" t="s">
        <v>239</v>
      </c>
      <c r="C298" s="202">
        <f t="shared" si="127"/>
        <v>330213</v>
      </c>
      <c r="D298" s="207">
        <f t="shared" ref="D298:I298" si="144">D299+D300</f>
        <v>75418</v>
      </c>
      <c r="E298" s="207">
        <f t="shared" si="144"/>
        <v>69678</v>
      </c>
      <c r="F298" s="207">
        <f t="shared" si="144"/>
        <v>50144</v>
      </c>
      <c r="G298" s="207">
        <f t="shared" si="144"/>
        <v>33273</v>
      </c>
      <c r="H298" s="207">
        <f t="shared" si="144"/>
        <v>34488</v>
      </c>
      <c r="I298" s="207">
        <f t="shared" si="144"/>
        <v>18960</v>
      </c>
      <c r="J298" s="208"/>
      <c r="K298" s="204"/>
      <c r="L298" s="209">
        <f t="shared" ref="L298:R298" si="145">L299+L300</f>
        <v>7709</v>
      </c>
      <c r="M298" s="207">
        <f t="shared" si="145"/>
        <v>8016</v>
      </c>
      <c r="N298" s="207">
        <f t="shared" si="145"/>
        <v>12737</v>
      </c>
      <c r="O298" s="207">
        <f t="shared" si="145"/>
        <v>5560</v>
      </c>
      <c r="P298" s="207">
        <f t="shared" si="145"/>
        <v>4073</v>
      </c>
      <c r="Q298" s="207">
        <f t="shared" si="145"/>
        <v>2757</v>
      </c>
      <c r="R298" s="207">
        <f t="shared" si="145"/>
        <v>7400</v>
      </c>
      <c r="S298" s="201" t="s">
        <v>239</v>
      </c>
      <c r="T298" s="206" t="s">
        <v>291</v>
      </c>
    </row>
    <row r="299" spans="1:20" ht="15" customHeight="1">
      <c r="A299" s="210"/>
      <c r="B299" s="201" t="s">
        <v>18</v>
      </c>
      <c r="C299" s="202">
        <f t="shared" si="127"/>
        <v>159568</v>
      </c>
      <c r="D299" s="203">
        <v>36264</v>
      </c>
      <c r="E299" s="203">
        <v>34070</v>
      </c>
      <c r="F299" s="203">
        <v>24551</v>
      </c>
      <c r="G299" s="203">
        <v>15768</v>
      </c>
      <c r="H299" s="203">
        <v>16539</v>
      </c>
      <c r="I299" s="203">
        <v>9101</v>
      </c>
      <c r="J299" s="204"/>
      <c r="K299" s="204"/>
      <c r="L299" s="205">
        <v>3727</v>
      </c>
      <c r="M299" s="203">
        <v>3837</v>
      </c>
      <c r="N299" s="203">
        <v>6126</v>
      </c>
      <c r="O299" s="203">
        <v>2701</v>
      </c>
      <c r="P299" s="203">
        <v>1980</v>
      </c>
      <c r="Q299" s="203">
        <v>1348</v>
      </c>
      <c r="R299" s="203">
        <v>3556</v>
      </c>
      <c r="S299" s="201" t="s">
        <v>18</v>
      </c>
      <c r="T299" s="211"/>
    </row>
    <row r="300" spans="1:20" ht="15" customHeight="1">
      <c r="A300" s="212"/>
      <c r="B300" s="213" t="s">
        <v>19</v>
      </c>
      <c r="C300" s="214">
        <f t="shared" si="127"/>
        <v>170645</v>
      </c>
      <c r="D300" s="215">
        <v>39154</v>
      </c>
      <c r="E300" s="215">
        <v>35608</v>
      </c>
      <c r="F300" s="215">
        <v>25593</v>
      </c>
      <c r="G300" s="215">
        <v>17505</v>
      </c>
      <c r="H300" s="215">
        <v>17949</v>
      </c>
      <c r="I300" s="215">
        <v>9859</v>
      </c>
      <c r="J300" s="204"/>
      <c r="K300" s="204"/>
      <c r="L300" s="216">
        <v>3982</v>
      </c>
      <c r="M300" s="215">
        <v>4179</v>
      </c>
      <c r="N300" s="215">
        <v>6611</v>
      </c>
      <c r="O300" s="215">
        <v>2859</v>
      </c>
      <c r="P300" s="215">
        <v>2093</v>
      </c>
      <c r="Q300" s="215">
        <v>1409</v>
      </c>
      <c r="R300" s="215">
        <v>3844</v>
      </c>
      <c r="S300" s="213" t="s">
        <v>19</v>
      </c>
      <c r="T300" s="217"/>
    </row>
    <row r="301" spans="1:20" ht="15" customHeight="1">
      <c r="A301" s="210"/>
      <c r="B301" s="218" t="s">
        <v>236</v>
      </c>
      <c r="C301" s="202">
        <f t="shared" si="127"/>
        <v>90941</v>
      </c>
      <c r="D301" s="203">
        <v>21377</v>
      </c>
      <c r="E301" s="203">
        <v>19058</v>
      </c>
      <c r="F301" s="203">
        <v>13645</v>
      </c>
      <c r="G301" s="203">
        <v>9638</v>
      </c>
      <c r="H301" s="203">
        <v>10037</v>
      </c>
      <c r="I301" s="203">
        <v>4798</v>
      </c>
      <c r="J301" s="204"/>
      <c r="K301" s="204"/>
      <c r="L301" s="205">
        <v>1819</v>
      </c>
      <c r="M301" s="203">
        <v>2014</v>
      </c>
      <c r="N301" s="203">
        <v>3843</v>
      </c>
      <c r="O301" s="203">
        <v>1250</v>
      </c>
      <c r="P301" s="203">
        <v>1011</v>
      </c>
      <c r="Q301" s="203">
        <v>634</v>
      </c>
      <c r="R301" s="203">
        <v>1817</v>
      </c>
      <c r="S301" s="218" t="s">
        <v>236</v>
      </c>
      <c r="T301" s="211"/>
    </row>
    <row r="302" spans="1:20" ht="15" customHeight="1">
      <c r="A302" s="200" t="s">
        <v>292</v>
      </c>
      <c r="B302" s="218" t="s">
        <v>239</v>
      </c>
      <c r="C302" s="202">
        <f t="shared" si="127"/>
        <v>332838</v>
      </c>
      <c r="D302" s="207">
        <f t="shared" ref="D302:I302" si="146">D303+D304</f>
        <v>76729</v>
      </c>
      <c r="E302" s="207">
        <f t="shared" si="146"/>
        <v>70137</v>
      </c>
      <c r="F302" s="207">
        <f t="shared" si="146"/>
        <v>50779</v>
      </c>
      <c r="G302" s="207">
        <f t="shared" si="146"/>
        <v>33653</v>
      </c>
      <c r="H302" s="207">
        <f t="shared" si="146"/>
        <v>34228</v>
      </c>
      <c r="I302" s="207">
        <f t="shared" si="146"/>
        <v>18805</v>
      </c>
      <c r="J302" s="208"/>
      <c r="K302" s="204"/>
      <c r="L302" s="209">
        <f t="shared" ref="L302:R302" si="147">L303+L304</f>
        <v>7670</v>
      </c>
      <c r="M302" s="207">
        <f t="shared" si="147"/>
        <v>8013</v>
      </c>
      <c r="N302" s="207">
        <f t="shared" si="147"/>
        <v>13253</v>
      </c>
      <c r="O302" s="207">
        <f t="shared" si="147"/>
        <v>5486</v>
      </c>
      <c r="P302" s="207">
        <f t="shared" si="147"/>
        <v>3965</v>
      </c>
      <c r="Q302" s="207">
        <f t="shared" si="147"/>
        <v>2718</v>
      </c>
      <c r="R302" s="207">
        <f t="shared" si="147"/>
        <v>7402</v>
      </c>
      <c r="S302" s="218" t="s">
        <v>239</v>
      </c>
      <c r="T302" s="206" t="s">
        <v>292</v>
      </c>
    </row>
    <row r="303" spans="1:20" ht="15" customHeight="1">
      <c r="A303" s="210"/>
      <c r="B303" s="218" t="s">
        <v>18</v>
      </c>
      <c r="C303" s="202">
        <f t="shared" si="127"/>
        <v>161051</v>
      </c>
      <c r="D303" s="203">
        <v>37039</v>
      </c>
      <c r="E303" s="203">
        <v>34211</v>
      </c>
      <c r="F303" s="203">
        <v>24932</v>
      </c>
      <c r="G303" s="203">
        <v>15994</v>
      </c>
      <c r="H303" s="203">
        <v>16389</v>
      </c>
      <c r="I303" s="203">
        <v>9046</v>
      </c>
      <c r="J303" s="204"/>
      <c r="K303" s="204"/>
      <c r="L303" s="205">
        <v>3699</v>
      </c>
      <c r="M303" s="203">
        <v>3831</v>
      </c>
      <c r="N303" s="203">
        <v>6387</v>
      </c>
      <c r="O303" s="203">
        <v>2672</v>
      </c>
      <c r="P303" s="203">
        <v>1935</v>
      </c>
      <c r="Q303" s="203">
        <v>1342</v>
      </c>
      <c r="R303" s="203">
        <v>3574</v>
      </c>
      <c r="S303" s="218" t="s">
        <v>18</v>
      </c>
      <c r="T303" s="211"/>
    </row>
    <row r="304" spans="1:20" ht="15" customHeight="1">
      <c r="A304" s="212"/>
      <c r="B304" s="219" t="s">
        <v>19</v>
      </c>
      <c r="C304" s="214">
        <f t="shared" si="127"/>
        <v>171787</v>
      </c>
      <c r="D304" s="215">
        <v>39690</v>
      </c>
      <c r="E304" s="215">
        <v>35926</v>
      </c>
      <c r="F304" s="215">
        <v>25847</v>
      </c>
      <c r="G304" s="215">
        <v>17659</v>
      </c>
      <c r="H304" s="215">
        <v>17839</v>
      </c>
      <c r="I304" s="215">
        <v>9759</v>
      </c>
      <c r="J304" s="204"/>
      <c r="K304" s="204"/>
      <c r="L304" s="216">
        <v>3971</v>
      </c>
      <c r="M304" s="215">
        <v>4182</v>
      </c>
      <c r="N304" s="215">
        <v>6866</v>
      </c>
      <c r="O304" s="215">
        <v>2814</v>
      </c>
      <c r="P304" s="215">
        <v>2030</v>
      </c>
      <c r="Q304" s="215">
        <v>1376</v>
      </c>
      <c r="R304" s="215">
        <v>3828</v>
      </c>
      <c r="S304" s="219" t="s">
        <v>19</v>
      </c>
      <c r="T304" s="217"/>
    </row>
    <row r="305" spans="1:20" ht="15" customHeight="1">
      <c r="A305" s="210"/>
      <c r="B305" s="201" t="s">
        <v>236</v>
      </c>
      <c r="C305" s="202">
        <f t="shared" si="127"/>
        <v>92124</v>
      </c>
      <c r="D305" s="203">
        <v>21856</v>
      </c>
      <c r="E305" s="203">
        <v>19206</v>
      </c>
      <c r="F305" s="203">
        <v>13795</v>
      </c>
      <c r="G305" s="203">
        <v>9726</v>
      </c>
      <c r="H305" s="203">
        <v>10157</v>
      </c>
      <c r="I305" s="203">
        <v>4794</v>
      </c>
      <c r="J305" s="204"/>
      <c r="K305" s="204"/>
      <c r="L305" s="205">
        <v>1840</v>
      </c>
      <c r="M305" s="203">
        <v>2033</v>
      </c>
      <c r="N305" s="203">
        <v>4014</v>
      </c>
      <c r="O305" s="203">
        <v>1255</v>
      </c>
      <c r="P305" s="203">
        <v>1001</v>
      </c>
      <c r="Q305" s="203">
        <v>623</v>
      </c>
      <c r="R305" s="203">
        <v>1824</v>
      </c>
      <c r="S305" s="201" t="s">
        <v>236</v>
      </c>
      <c r="T305" s="211"/>
    </row>
    <row r="306" spans="1:20" ht="15" customHeight="1">
      <c r="A306" s="200" t="s">
        <v>293</v>
      </c>
      <c r="B306" s="201" t="s">
        <v>239</v>
      </c>
      <c r="C306" s="202">
        <f t="shared" si="127"/>
        <v>335328</v>
      </c>
      <c r="D306" s="207">
        <f t="shared" ref="D306:I306" si="148">D307+D308</f>
        <v>78203</v>
      </c>
      <c r="E306" s="207">
        <f t="shared" si="148"/>
        <v>70366</v>
      </c>
      <c r="F306" s="207">
        <f t="shared" si="148"/>
        <v>51232</v>
      </c>
      <c r="G306" s="207">
        <f t="shared" si="148"/>
        <v>33852</v>
      </c>
      <c r="H306" s="207">
        <f t="shared" si="148"/>
        <v>34346</v>
      </c>
      <c r="I306" s="207">
        <f t="shared" si="148"/>
        <v>18707</v>
      </c>
      <c r="J306" s="208"/>
      <c r="K306" s="204"/>
      <c r="L306" s="209">
        <f t="shared" ref="L306:R306" si="149">L307+L308</f>
        <v>7724</v>
      </c>
      <c r="M306" s="207">
        <f t="shared" si="149"/>
        <v>7985</v>
      </c>
      <c r="N306" s="207">
        <f t="shared" si="149"/>
        <v>13648</v>
      </c>
      <c r="O306" s="207">
        <f t="shared" si="149"/>
        <v>5431</v>
      </c>
      <c r="P306" s="207">
        <f t="shared" si="149"/>
        <v>3867</v>
      </c>
      <c r="Q306" s="207">
        <f t="shared" si="149"/>
        <v>2646</v>
      </c>
      <c r="R306" s="207">
        <f t="shared" si="149"/>
        <v>7321</v>
      </c>
      <c r="S306" s="201" t="s">
        <v>239</v>
      </c>
      <c r="T306" s="206" t="s">
        <v>293</v>
      </c>
    </row>
    <row r="307" spans="1:20" ht="15" customHeight="1">
      <c r="A307" s="210"/>
      <c r="B307" s="201" t="s">
        <v>18</v>
      </c>
      <c r="C307" s="202">
        <f t="shared" si="127"/>
        <v>162434</v>
      </c>
      <c r="D307" s="203">
        <v>37774</v>
      </c>
      <c r="E307" s="203">
        <v>34373</v>
      </c>
      <c r="F307" s="203">
        <v>25130</v>
      </c>
      <c r="G307" s="203">
        <v>16157</v>
      </c>
      <c r="H307" s="203">
        <v>16493</v>
      </c>
      <c r="I307" s="203">
        <v>8986</v>
      </c>
      <c r="J307" s="204"/>
      <c r="K307" s="204"/>
      <c r="L307" s="205">
        <v>3742</v>
      </c>
      <c r="M307" s="203">
        <v>3823</v>
      </c>
      <c r="N307" s="203">
        <v>6607</v>
      </c>
      <c r="O307" s="203">
        <v>2624</v>
      </c>
      <c r="P307" s="203">
        <v>1893</v>
      </c>
      <c r="Q307" s="203">
        <v>1299</v>
      </c>
      <c r="R307" s="203">
        <v>3533</v>
      </c>
      <c r="S307" s="201" t="s">
        <v>18</v>
      </c>
      <c r="T307" s="211"/>
    </row>
    <row r="308" spans="1:20" ht="15" customHeight="1">
      <c r="A308" s="212"/>
      <c r="B308" s="213" t="s">
        <v>19</v>
      </c>
      <c r="C308" s="214">
        <f t="shared" si="127"/>
        <v>172894</v>
      </c>
      <c r="D308" s="215">
        <v>40429</v>
      </c>
      <c r="E308" s="215">
        <v>35993</v>
      </c>
      <c r="F308" s="215">
        <v>26102</v>
      </c>
      <c r="G308" s="215">
        <v>17695</v>
      </c>
      <c r="H308" s="215">
        <v>17853</v>
      </c>
      <c r="I308" s="215">
        <v>9721</v>
      </c>
      <c r="J308" s="204"/>
      <c r="K308" s="204"/>
      <c r="L308" s="216">
        <v>3982</v>
      </c>
      <c r="M308" s="215">
        <v>4162</v>
      </c>
      <c r="N308" s="215">
        <v>7041</v>
      </c>
      <c r="O308" s="215">
        <v>2807</v>
      </c>
      <c r="P308" s="215">
        <v>1974</v>
      </c>
      <c r="Q308" s="215">
        <v>1347</v>
      </c>
      <c r="R308" s="215">
        <v>3788</v>
      </c>
      <c r="S308" s="213" t="s">
        <v>19</v>
      </c>
      <c r="T308" s="217"/>
    </row>
    <row r="309" spans="1:20" ht="15" customHeight="1">
      <c r="A309" s="210"/>
      <c r="B309" s="201" t="s">
        <v>236</v>
      </c>
      <c r="C309" s="202">
        <f t="shared" si="127"/>
        <v>93363</v>
      </c>
      <c r="D309" s="203">
        <v>22299</v>
      </c>
      <c r="E309" s="203">
        <v>19343</v>
      </c>
      <c r="F309" s="203">
        <v>14033</v>
      </c>
      <c r="G309" s="203">
        <v>10075</v>
      </c>
      <c r="H309" s="203">
        <v>10176</v>
      </c>
      <c r="I309" s="203">
        <v>4775</v>
      </c>
      <c r="J309" s="204"/>
      <c r="K309" s="204"/>
      <c r="L309" s="205">
        <v>1832</v>
      </c>
      <c r="M309" s="203">
        <v>2049</v>
      </c>
      <c r="N309" s="203">
        <v>4073</v>
      </c>
      <c r="O309" s="203">
        <v>1261</v>
      </c>
      <c r="P309" s="203">
        <v>995</v>
      </c>
      <c r="Q309" s="203">
        <v>620</v>
      </c>
      <c r="R309" s="203">
        <v>1832</v>
      </c>
      <c r="S309" s="201" t="s">
        <v>236</v>
      </c>
      <c r="T309" s="211"/>
    </row>
    <row r="310" spans="1:20" ht="15" customHeight="1">
      <c r="A310" s="200" t="s">
        <v>294</v>
      </c>
      <c r="B310" s="201" t="s">
        <v>239</v>
      </c>
      <c r="C310" s="202">
        <f t="shared" si="127"/>
        <v>337206</v>
      </c>
      <c r="D310" s="207">
        <f t="shared" ref="D310:I310" si="150">D311+D312</f>
        <v>79346</v>
      </c>
      <c r="E310" s="207">
        <f t="shared" si="150"/>
        <v>70424</v>
      </c>
      <c r="F310" s="207">
        <f t="shared" si="150"/>
        <v>51770</v>
      </c>
      <c r="G310" s="207">
        <f t="shared" si="150"/>
        <v>34517</v>
      </c>
      <c r="H310" s="207">
        <f t="shared" si="150"/>
        <v>34258</v>
      </c>
      <c r="I310" s="207">
        <f t="shared" si="150"/>
        <v>18527</v>
      </c>
      <c r="J310" s="208"/>
      <c r="K310" s="204"/>
      <c r="L310" s="209">
        <f t="shared" ref="L310:R310" si="151">L311+L312</f>
        <v>7654</v>
      </c>
      <c r="M310" s="207">
        <f t="shared" si="151"/>
        <v>7906</v>
      </c>
      <c r="N310" s="207">
        <f t="shared" si="151"/>
        <v>13815</v>
      </c>
      <c r="O310" s="207">
        <f t="shared" si="151"/>
        <v>5329</v>
      </c>
      <c r="P310" s="207">
        <f t="shared" si="151"/>
        <v>3765</v>
      </c>
      <c r="Q310" s="207">
        <f t="shared" si="151"/>
        <v>2634</v>
      </c>
      <c r="R310" s="207">
        <f t="shared" si="151"/>
        <v>7261</v>
      </c>
      <c r="S310" s="201" t="s">
        <v>239</v>
      </c>
      <c r="T310" s="206" t="s">
        <v>294</v>
      </c>
    </row>
    <row r="311" spans="1:20" ht="15" customHeight="1">
      <c r="A311" s="210"/>
      <c r="B311" s="201" t="s">
        <v>18</v>
      </c>
      <c r="C311" s="202">
        <f t="shared" si="127"/>
        <v>163267</v>
      </c>
      <c r="D311" s="203">
        <v>38263</v>
      </c>
      <c r="E311" s="203">
        <v>34377</v>
      </c>
      <c r="F311" s="203">
        <v>25403</v>
      </c>
      <c r="G311" s="203">
        <v>16521</v>
      </c>
      <c r="H311" s="203">
        <v>16459</v>
      </c>
      <c r="I311" s="203">
        <v>8882</v>
      </c>
      <c r="J311" s="204"/>
      <c r="K311" s="204"/>
      <c r="L311" s="205">
        <v>3733</v>
      </c>
      <c r="M311" s="203">
        <v>3773</v>
      </c>
      <c r="N311" s="203">
        <v>6660</v>
      </c>
      <c r="O311" s="203">
        <v>2575</v>
      </c>
      <c r="P311" s="203">
        <v>1840</v>
      </c>
      <c r="Q311" s="203">
        <v>1298</v>
      </c>
      <c r="R311" s="203">
        <v>3483</v>
      </c>
      <c r="S311" s="201" t="s">
        <v>18</v>
      </c>
      <c r="T311" s="211"/>
    </row>
    <row r="312" spans="1:20" ht="15" customHeight="1" thickBot="1">
      <c r="A312" s="220"/>
      <c r="B312" s="221" t="s">
        <v>19</v>
      </c>
      <c r="C312" s="222">
        <f t="shared" si="127"/>
        <v>173939</v>
      </c>
      <c r="D312" s="223">
        <v>41083</v>
      </c>
      <c r="E312" s="223">
        <v>36047</v>
      </c>
      <c r="F312" s="223">
        <v>26367</v>
      </c>
      <c r="G312" s="223">
        <v>17996</v>
      </c>
      <c r="H312" s="223">
        <v>17799</v>
      </c>
      <c r="I312" s="223">
        <v>9645</v>
      </c>
      <c r="J312" s="204"/>
      <c r="K312" s="204"/>
      <c r="L312" s="224">
        <v>3921</v>
      </c>
      <c r="M312" s="223">
        <v>4133</v>
      </c>
      <c r="N312" s="223">
        <v>7155</v>
      </c>
      <c r="O312" s="223">
        <v>2754</v>
      </c>
      <c r="P312" s="223">
        <v>1925</v>
      </c>
      <c r="Q312" s="223">
        <v>1336</v>
      </c>
      <c r="R312" s="223">
        <v>3778</v>
      </c>
      <c r="S312" s="221" t="s">
        <v>19</v>
      </c>
      <c r="T312" s="225"/>
    </row>
    <row r="313" spans="1:20" ht="15" customHeight="1">
      <c r="A313" s="226" t="s">
        <v>219</v>
      </c>
      <c r="B313" s="227"/>
      <c r="C313" s="228"/>
      <c r="D313" s="229"/>
      <c r="E313" s="229"/>
      <c r="F313" s="229"/>
      <c r="G313" s="229"/>
      <c r="H313" s="229"/>
      <c r="I313" s="229"/>
      <c r="J313" s="229"/>
      <c r="K313" s="229"/>
      <c r="L313" s="229"/>
      <c r="M313" s="229"/>
      <c r="N313" s="229"/>
      <c r="O313" s="229"/>
      <c r="P313" s="229"/>
      <c r="Q313" s="229"/>
      <c r="R313" s="229"/>
      <c r="S313" s="192"/>
      <c r="T313" s="230"/>
    </row>
    <row r="314" spans="1:20" ht="15" customHeight="1" thickBot="1">
      <c r="A314" s="230"/>
      <c r="B314" s="226"/>
      <c r="C314" s="228"/>
      <c r="D314" s="229"/>
      <c r="E314" s="229"/>
      <c r="F314" s="229"/>
      <c r="G314" s="229"/>
      <c r="H314" s="229"/>
      <c r="I314" s="229"/>
      <c r="J314" s="229"/>
      <c r="K314" s="229"/>
      <c r="L314" s="229"/>
      <c r="M314" s="229"/>
      <c r="N314" s="229"/>
      <c r="O314" s="229"/>
      <c r="P314" s="229"/>
      <c r="Q314" s="229"/>
      <c r="R314" s="229"/>
      <c r="S314" s="192"/>
      <c r="T314" s="230"/>
    </row>
    <row r="315" spans="1:20" ht="15" customHeight="1">
      <c r="A315" s="188"/>
      <c r="B315" s="189" t="s">
        <v>220</v>
      </c>
      <c r="C315" s="290" t="s">
        <v>222</v>
      </c>
      <c r="D315" s="288" t="s">
        <v>17</v>
      </c>
      <c r="E315" s="190" t="s">
        <v>223</v>
      </c>
      <c r="F315" s="288" t="s">
        <v>206</v>
      </c>
      <c r="G315" s="288" t="s">
        <v>225</v>
      </c>
      <c r="H315" s="288" t="s">
        <v>208</v>
      </c>
      <c r="I315" s="288" t="s">
        <v>209</v>
      </c>
      <c r="J315" s="191"/>
      <c r="K315" s="192"/>
      <c r="L315" s="288" t="s">
        <v>226</v>
      </c>
      <c r="M315" s="288" t="s">
        <v>227</v>
      </c>
      <c r="N315" s="288" t="s">
        <v>212</v>
      </c>
      <c r="O315" s="288" t="s">
        <v>213</v>
      </c>
      <c r="P315" s="288" t="s">
        <v>214</v>
      </c>
      <c r="Q315" s="288" t="s">
        <v>215</v>
      </c>
      <c r="R315" s="190" t="s">
        <v>228</v>
      </c>
      <c r="S315" s="189" t="s">
        <v>229</v>
      </c>
      <c r="T315" s="193"/>
    </row>
    <row r="316" spans="1:20" ht="15" customHeight="1">
      <c r="A316" s="194" t="s">
        <v>231</v>
      </c>
      <c r="B316" s="195" t="s">
        <v>232</v>
      </c>
      <c r="C316" s="291"/>
      <c r="D316" s="289"/>
      <c r="E316" s="196" t="s">
        <v>233</v>
      </c>
      <c r="F316" s="289"/>
      <c r="G316" s="289"/>
      <c r="H316" s="289"/>
      <c r="I316" s="289"/>
      <c r="J316" s="191"/>
      <c r="K316" s="197"/>
      <c r="L316" s="289"/>
      <c r="M316" s="289"/>
      <c r="N316" s="289"/>
      <c r="O316" s="289"/>
      <c r="P316" s="289"/>
      <c r="Q316" s="289"/>
      <c r="R316" s="196" t="s">
        <v>217</v>
      </c>
      <c r="S316" s="198" t="s">
        <v>232</v>
      </c>
      <c r="T316" s="199" t="s">
        <v>231</v>
      </c>
    </row>
    <row r="317" spans="1:20" ht="15" customHeight="1">
      <c r="A317" s="200" t="s">
        <v>259</v>
      </c>
      <c r="B317" s="201" t="s">
        <v>236</v>
      </c>
      <c r="C317" s="202">
        <f t="shared" ref="C317:C364" si="152">SUM(D317:R317)</f>
        <v>94795</v>
      </c>
      <c r="D317" s="203">
        <v>22898</v>
      </c>
      <c r="E317" s="203">
        <v>19516</v>
      </c>
      <c r="F317" s="203">
        <v>14183</v>
      </c>
      <c r="G317" s="203">
        <v>10382</v>
      </c>
      <c r="H317" s="203">
        <v>10259</v>
      </c>
      <c r="I317" s="203">
        <v>4830</v>
      </c>
      <c r="J317" s="204"/>
      <c r="K317" s="204"/>
      <c r="L317" s="205">
        <v>1832</v>
      </c>
      <c r="M317" s="203">
        <v>2054</v>
      </c>
      <c r="N317" s="203">
        <v>4122</v>
      </c>
      <c r="O317" s="203">
        <v>1264</v>
      </c>
      <c r="P317" s="203">
        <v>994</v>
      </c>
      <c r="Q317" s="203">
        <v>623</v>
      </c>
      <c r="R317" s="203">
        <v>1838</v>
      </c>
      <c r="S317" s="201" t="s">
        <v>236</v>
      </c>
      <c r="T317" s="206" t="s">
        <v>259</v>
      </c>
    </row>
    <row r="318" spans="1:20" ht="15" customHeight="1">
      <c r="A318" s="200" t="s">
        <v>295</v>
      </c>
      <c r="B318" s="201" t="s">
        <v>239</v>
      </c>
      <c r="C318" s="202">
        <f t="shared" si="152"/>
        <v>339135</v>
      </c>
      <c r="D318" s="207">
        <f t="shared" ref="D318:I318" si="153">D319+D320</f>
        <v>80636</v>
      </c>
      <c r="E318" s="207">
        <f t="shared" si="153"/>
        <v>70629</v>
      </c>
      <c r="F318" s="207">
        <f t="shared" si="153"/>
        <v>51939</v>
      </c>
      <c r="G318" s="207">
        <f t="shared" si="153"/>
        <v>35170</v>
      </c>
      <c r="H318" s="207">
        <f t="shared" si="153"/>
        <v>33997</v>
      </c>
      <c r="I318" s="207">
        <f t="shared" si="153"/>
        <v>18593</v>
      </c>
      <c r="J318" s="208"/>
      <c r="K318" s="204"/>
      <c r="L318" s="209">
        <f t="shared" ref="L318:R318" si="154">L319+L320</f>
        <v>7613</v>
      </c>
      <c r="M318" s="207">
        <f t="shared" si="154"/>
        <v>7847</v>
      </c>
      <c r="N318" s="207">
        <f t="shared" si="154"/>
        <v>13875</v>
      </c>
      <c r="O318" s="207">
        <f t="shared" si="154"/>
        <v>5300</v>
      </c>
      <c r="P318" s="207">
        <f t="shared" si="154"/>
        <v>3716</v>
      </c>
      <c r="Q318" s="207">
        <f t="shared" si="154"/>
        <v>2594</v>
      </c>
      <c r="R318" s="207">
        <f t="shared" si="154"/>
        <v>7226</v>
      </c>
      <c r="S318" s="201" t="s">
        <v>239</v>
      </c>
      <c r="T318" s="206" t="s">
        <v>295</v>
      </c>
    </row>
    <row r="319" spans="1:20" ht="15" customHeight="1">
      <c r="A319" s="210"/>
      <c r="B319" s="201" t="s">
        <v>18</v>
      </c>
      <c r="C319" s="202">
        <f t="shared" si="152"/>
        <v>164261</v>
      </c>
      <c r="D319" s="203">
        <v>38880</v>
      </c>
      <c r="E319" s="203">
        <v>34513</v>
      </c>
      <c r="F319" s="203">
        <v>25501</v>
      </c>
      <c r="G319" s="203">
        <v>16863</v>
      </c>
      <c r="H319" s="203">
        <v>16329</v>
      </c>
      <c r="I319" s="203">
        <v>8931</v>
      </c>
      <c r="J319" s="204"/>
      <c r="K319" s="204"/>
      <c r="L319" s="205">
        <v>3701</v>
      </c>
      <c r="M319" s="203">
        <v>3770</v>
      </c>
      <c r="N319" s="203">
        <v>6675</v>
      </c>
      <c r="O319" s="203">
        <v>2564</v>
      </c>
      <c r="P319" s="203">
        <v>1815</v>
      </c>
      <c r="Q319" s="203">
        <v>1269</v>
      </c>
      <c r="R319" s="203">
        <v>3450</v>
      </c>
      <c r="S319" s="201" t="s">
        <v>18</v>
      </c>
      <c r="T319" s="211"/>
    </row>
    <row r="320" spans="1:20" ht="15" customHeight="1">
      <c r="A320" s="212"/>
      <c r="B320" s="213" t="s">
        <v>19</v>
      </c>
      <c r="C320" s="214">
        <f t="shared" si="152"/>
        <v>174874</v>
      </c>
      <c r="D320" s="215">
        <v>41756</v>
      </c>
      <c r="E320" s="215">
        <v>36116</v>
      </c>
      <c r="F320" s="215">
        <v>26438</v>
      </c>
      <c r="G320" s="215">
        <v>18307</v>
      </c>
      <c r="H320" s="215">
        <v>17668</v>
      </c>
      <c r="I320" s="215">
        <v>9662</v>
      </c>
      <c r="J320" s="204"/>
      <c r="K320" s="204"/>
      <c r="L320" s="216">
        <v>3912</v>
      </c>
      <c r="M320" s="215">
        <v>4077</v>
      </c>
      <c r="N320" s="215">
        <v>7200</v>
      </c>
      <c r="O320" s="215">
        <v>2736</v>
      </c>
      <c r="P320" s="215">
        <v>1901</v>
      </c>
      <c r="Q320" s="215">
        <v>1325</v>
      </c>
      <c r="R320" s="215">
        <v>3776</v>
      </c>
      <c r="S320" s="213" t="s">
        <v>19</v>
      </c>
      <c r="T320" s="217"/>
    </row>
    <row r="321" spans="1:20" ht="15" customHeight="1">
      <c r="A321" s="210"/>
      <c r="B321" s="201" t="s">
        <v>236</v>
      </c>
      <c r="C321" s="202">
        <f t="shared" si="152"/>
        <v>97391</v>
      </c>
      <c r="D321" s="203">
        <v>23790</v>
      </c>
      <c r="E321" s="203">
        <v>20053</v>
      </c>
      <c r="F321" s="203">
        <v>14786</v>
      </c>
      <c r="G321" s="203">
        <v>10808</v>
      </c>
      <c r="H321" s="203">
        <v>10557</v>
      </c>
      <c r="I321" s="203">
        <v>4837</v>
      </c>
      <c r="J321" s="204"/>
      <c r="K321" s="204"/>
      <c r="L321" s="205">
        <v>1775</v>
      </c>
      <c r="M321" s="203">
        <v>1979</v>
      </c>
      <c r="N321" s="203">
        <v>4235</v>
      </c>
      <c r="O321" s="203">
        <v>1216</v>
      </c>
      <c r="P321" s="203">
        <v>944</v>
      </c>
      <c r="Q321" s="203">
        <v>611</v>
      </c>
      <c r="R321" s="203">
        <v>1800</v>
      </c>
      <c r="S321" s="201" t="s">
        <v>236</v>
      </c>
      <c r="T321" s="211"/>
    </row>
    <row r="322" spans="1:20" ht="15" customHeight="1">
      <c r="A322" s="200" t="s">
        <v>296</v>
      </c>
      <c r="B322" s="201" t="s">
        <v>239</v>
      </c>
      <c r="C322" s="202">
        <f t="shared" si="152"/>
        <v>342074</v>
      </c>
      <c r="D322" s="207">
        <f t="shared" ref="D322:I322" si="155">D323+D324</f>
        <v>81768</v>
      </c>
      <c r="E322" s="207">
        <f t="shared" si="155"/>
        <v>70960</v>
      </c>
      <c r="F322" s="207">
        <f t="shared" si="155"/>
        <v>52453</v>
      </c>
      <c r="G322" s="207">
        <f t="shared" si="155"/>
        <v>35929</v>
      </c>
      <c r="H322" s="207">
        <f t="shared" si="155"/>
        <v>34002</v>
      </c>
      <c r="I322" s="207">
        <f t="shared" si="155"/>
        <v>18688</v>
      </c>
      <c r="J322" s="208"/>
      <c r="K322" s="204"/>
      <c r="L322" s="209">
        <f t="shared" ref="L322:R322" si="156">L323+L324</f>
        <v>7586</v>
      </c>
      <c r="M322" s="207">
        <f t="shared" si="156"/>
        <v>7797</v>
      </c>
      <c r="N322" s="207">
        <f t="shared" si="156"/>
        <v>14166</v>
      </c>
      <c r="O322" s="207">
        <f t="shared" si="156"/>
        <v>5311</v>
      </c>
      <c r="P322" s="207">
        <f t="shared" si="156"/>
        <v>3672</v>
      </c>
      <c r="Q322" s="207">
        <f t="shared" si="156"/>
        <v>2556</v>
      </c>
      <c r="R322" s="207">
        <f t="shared" si="156"/>
        <v>7186</v>
      </c>
      <c r="S322" s="201" t="s">
        <v>239</v>
      </c>
      <c r="T322" s="206" t="s">
        <v>296</v>
      </c>
    </row>
    <row r="323" spans="1:20" ht="15" customHeight="1">
      <c r="A323" s="210"/>
      <c r="B323" s="201" t="s">
        <v>18</v>
      </c>
      <c r="C323" s="202">
        <f t="shared" si="152"/>
        <v>165622</v>
      </c>
      <c r="D323" s="203">
        <v>39327</v>
      </c>
      <c r="E323" s="203">
        <v>34707</v>
      </c>
      <c r="F323" s="203">
        <v>25656</v>
      </c>
      <c r="G323" s="203">
        <v>17239</v>
      </c>
      <c r="H323" s="203">
        <v>16408</v>
      </c>
      <c r="I323" s="203">
        <v>8976</v>
      </c>
      <c r="J323" s="204"/>
      <c r="K323" s="204"/>
      <c r="L323" s="205">
        <v>3676</v>
      </c>
      <c r="M323" s="203">
        <v>3709</v>
      </c>
      <c r="N323" s="203">
        <v>6843</v>
      </c>
      <c r="O323" s="203">
        <v>2579</v>
      </c>
      <c r="P323" s="203">
        <v>1769</v>
      </c>
      <c r="Q323" s="203">
        <v>1260</v>
      </c>
      <c r="R323" s="203">
        <v>3473</v>
      </c>
      <c r="S323" s="201" t="s">
        <v>18</v>
      </c>
      <c r="T323" s="211"/>
    </row>
    <row r="324" spans="1:20" ht="15" customHeight="1">
      <c r="A324" s="212"/>
      <c r="B324" s="213" t="s">
        <v>19</v>
      </c>
      <c r="C324" s="214">
        <f t="shared" si="152"/>
        <v>176452</v>
      </c>
      <c r="D324" s="215">
        <v>42441</v>
      </c>
      <c r="E324" s="215">
        <v>36253</v>
      </c>
      <c r="F324" s="215">
        <v>26797</v>
      </c>
      <c r="G324" s="215">
        <v>18690</v>
      </c>
      <c r="H324" s="215">
        <v>17594</v>
      </c>
      <c r="I324" s="215">
        <v>9712</v>
      </c>
      <c r="J324" s="204"/>
      <c r="K324" s="204"/>
      <c r="L324" s="216">
        <v>3910</v>
      </c>
      <c r="M324" s="215">
        <v>4088</v>
      </c>
      <c r="N324" s="215">
        <v>7323</v>
      </c>
      <c r="O324" s="215">
        <v>2732</v>
      </c>
      <c r="P324" s="215">
        <v>1903</v>
      </c>
      <c r="Q324" s="215">
        <v>1296</v>
      </c>
      <c r="R324" s="215">
        <v>3713</v>
      </c>
      <c r="S324" s="213" t="s">
        <v>19</v>
      </c>
      <c r="T324" s="217"/>
    </row>
    <row r="325" spans="1:20" ht="15" customHeight="1">
      <c r="A325" s="210"/>
      <c r="B325" s="201" t="s">
        <v>236</v>
      </c>
      <c r="C325" s="202">
        <f t="shared" si="152"/>
        <v>98620</v>
      </c>
      <c r="D325" s="203">
        <v>24210</v>
      </c>
      <c r="E325" s="203">
        <v>20294</v>
      </c>
      <c r="F325" s="203">
        <v>14974</v>
      </c>
      <c r="G325" s="203">
        <v>10967</v>
      </c>
      <c r="H325" s="203">
        <v>10673</v>
      </c>
      <c r="I325" s="203">
        <v>4921</v>
      </c>
      <c r="J325" s="204"/>
      <c r="K325" s="204"/>
      <c r="L325" s="205">
        <v>1781</v>
      </c>
      <c r="M325" s="203">
        <v>2000</v>
      </c>
      <c r="N325" s="203">
        <v>4272</v>
      </c>
      <c r="O325" s="203">
        <v>1212</v>
      </c>
      <c r="P325" s="203">
        <v>926</v>
      </c>
      <c r="Q325" s="203">
        <v>617</v>
      </c>
      <c r="R325" s="203">
        <v>1773</v>
      </c>
      <c r="S325" s="201" t="s">
        <v>236</v>
      </c>
      <c r="T325" s="211"/>
    </row>
    <row r="326" spans="1:20" ht="15" customHeight="1">
      <c r="A326" s="200" t="s">
        <v>297</v>
      </c>
      <c r="B326" s="201" t="s">
        <v>239</v>
      </c>
      <c r="C326" s="202">
        <f t="shared" si="152"/>
        <v>343677</v>
      </c>
      <c r="D326" s="207">
        <f t="shared" ref="D326:I326" si="157">D327+D328</f>
        <v>82680</v>
      </c>
      <c r="E326" s="207">
        <f t="shared" si="157"/>
        <v>71032</v>
      </c>
      <c r="F326" s="207">
        <f t="shared" si="157"/>
        <v>52722</v>
      </c>
      <c r="G326" s="207">
        <f t="shared" si="157"/>
        <v>36375</v>
      </c>
      <c r="H326" s="207">
        <f t="shared" si="157"/>
        <v>34145</v>
      </c>
      <c r="I326" s="207">
        <f t="shared" si="157"/>
        <v>18666</v>
      </c>
      <c r="J326" s="208"/>
      <c r="K326" s="204"/>
      <c r="L326" s="209">
        <f t="shared" ref="L326:R326" si="158">L327+L328</f>
        <v>7582</v>
      </c>
      <c r="M326" s="207">
        <f t="shared" si="158"/>
        <v>7777</v>
      </c>
      <c r="N326" s="207">
        <f t="shared" si="158"/>
        <v>14259</v>
      </c>
      <c r="O326" s="207">
        <f t="shared" si="158"/>
        <v>5239</v>
      </c>
      <c r="P326" s="207">
        <f t="shared" si="158"/>
        <v>3573</v>
      </c>
      <c r="Q326" s="207">
        <f t="shared" si="158"/>
        <v>2542</v>
      </c>
      <c r="R326" s="207">
        <f t="shared" si="158"/>
        <v>7085</v>
      </c>
      <c r="S326" s="201" t="s">
        <v>239</v>
      </c>
      <c r="T326" s="206" t="s">
        <v>297</v>
      </c>
    </row>
    <row r="327" spans="1:20" ht="15" customHeight="1">
      <c r="A327" s="210"/>
      <c r="B327" s="201" t="s">
        <v>18</v>
      </c>
      <c r="C327" s="202">
        <f t="shared" si="152"/>
        <v>166479</v>
      </c>
      <c r="D327" s="203">
        <v>39819</v>
      </c>
      <c r="E327" s="203">
        <v>34848</v>
      </c>
      <c r="F327" s="203">
        <v>25782</v>
      </c>
      <c r="G327" s="203">
        <v>17366</v>
      </c>
      <c r="H327" s="203">
        <v>16478</v>
      </c>
      <c r="I327" s="203">
        <v>8968</v>
      </c>
      <c r="J327" s="204"/>
      <c r="K327" s="204"/>
      <c r="L327" s="205">
        <v>3693</v>
      </c>
      <c r="M327" s="203">
        <v>3691</v>
      </c>
      <c r="N327" s="203">
        <v>6892</v>
      </c>
      <c r="O327" s="203">
        <v>2558</v>
      </c>
      <c r="P327" s="203">
        <v>1727</v>
      </c>
      <c r="Q327" s="203">
        <v>1252</v>
      </c>
      <c r="R327" s="203">
        <v>3405</v>
      </c>
      <c r="S327" s="201" t="s">
        <v>18</v>
      </c>
      <c r="T327" s="211"/>
    </row>
    <row r="328" spans="1:20" ht="15" customHeight="1">
      <c r="A328" s="212"/>
      <c r="B328" s="213" t="s">
        <v>19</v>
      </c>
      <c r="C328" s="214">
        <f t="shared" si="152"/>
        <v>177198</v>
      </c>
      <c r="D328" s="215">
        <v>42861</v>
      </c>
      <c r="E328" s="215">
        <v>36184</v>
      </c>
      <c r="F328" s="215">
        <v>26940</v>
      </c>
      <c r="G328" s="215">
        <v>19009</v>
      </c>
      <c r="H328" s="215">
        <v>17667</v>
      </c>
      <c r="I328" s="215">
        <v>9698</v>
      </c>
      <c r="J328" s="204"/>
      <c r="K328" s="204"/>
      <c r="L328" s="216">
        <v>3889</v>
      </c>
      <c r="M328" s="215">
        <v>4086</v>
      </c>
      <c r="N328" s="215">
        <v>7367</v>
      </c>
      <c r="O328" s="215">
        <v>2681</v>
      </c>
      <c r="P328" s="215">
        <v>1846</v>
      </c>
      <c r="Q328" s="215">
        <v>1290</v>
      </c>
      <c r="R328" s="215">
        <v>3680</v>
      </c>
      <c r="S328" s="213" t="s">
        <v>19</v>
      </c>
      <c r="T328" s="217"/>
    </row>
    <row r="329" spans="1:20" ht="15" customHeight="1">
      <c r="A329" s="210"/>
      <c r="B329" s="201" t="s">
        <v>236</v>
      </c>
      <c r="C329" s="202">
        <f t="shared" si="152"/>
        <v>99486</v>
      </c>
      <c r="D329" s="203">
        <v>24547</v>
      </c>
      <c r="E329" s="203">
        <v>20520</v>
      </c>
      <c r="F329" s="203">
        <v>15068</v>
      </c>
      <c r="G329" s="203">
        <v>11113</v>
      </c>
      <c r="H329" s="203">
        <v>10730</v>
      </c>
      <c r="I329" s="203">
        <v>4931</v>
      </c>
      <c r="J329" s="204"/>
      <c r="K329" s="204"/>
      <c r="L329" s="205">
        <v>1782</v>
      </c>
      <c r="M329" s="203">
        <v>1999</v>
      </c>
      <c r="N329" s="203">
        <v>4327</v>
      </c>
      <c r="O329" s="203">
        <v>1191</v>
      </c>
      <c r="P329" s="203">
        <v>912</v>
      </c>
      <c r="Q329" s="203">
        <v>606</v>
      </c>
      <c r="R329" s="203">
        <v>1760</v>
      </c>
      <c r="S329" s="201" t="s">
        <v>236</v>
      </c>
      <c r="T329" s="211"/>
    </row>
    <row r="330" spans="1:20" ht="15" customHeight="1">
      <c r="A330" s="200" t="s">
        <v>298</v>
      </c>
      <c r="B330" s="201" t="s">
        <v>239</v>
      </c>
      <c r="C330" s="202">
        <f t="shared" si="152"/>
        <v>345034</v>
      </c>
      <c r="D330" s="207">
        <f t="shared" ref="D330:I330" si="159">D331+D332</f>
        <v>83210</v>
      </c>
      <c r="E330" s="207">
        <f t="shared" si="159"/>
        <v>71402</v>
      </c>
      <c r="F330" s="207">
        <f t="shared" si="159"/>
        <v>52916</v>
      </c>
      <c r="G330" s="207">
        <f t="shared" si="159"/>
        <v>36692</v>
      </c>
      <c r="H330" s="207">
        <f t="shared" si="159"/>
        <v>34198</v>
      </c>
      <c r="I330" s="207">
        <f t="shared" si="159"/>
        <v>18624</v>
      </c>
      <c r="J330" s="208"/>
      <c r="K330" s="204"/>
      <c r="L330" s="209">
        <f t="shared" ref="L330:R330" si="160">L331+L332</f>
        <v>7642</v>
      </c>
      <c r="M330" s="207">
        <f t="shared" si="160"/>
        <v>7722</v>
      </c>
      <c r="N330" s="207">
        <f t="shared" si="160"/>
        <v>14455</v>
      </c>
      <c r="O330" s="207">
        <f t="shared" si="160"/>
        <v>5165</v>
      </c>
      <c r="P330" s="207">
        <f t="shared" si="160"/>
        <v>3481</v>
      </c>
      <c r="Q330" s="207">
        <f t="shared" si="160"/>
        <v>2503</v>
      </c>
      <c r="R330" s="207">
        <f t="shared" si="160"/>
        <v>7024</v>
      </c>
      <c r="S330" s="201" t="s">
        <v>239</v>
      </c>
      <c r="T330" s="206" t="s">
        <v>298</v>
      </c>
    </row>
    <row r="331" spans="1:20" ht="15" customHeight="1">
      <c r="A331" s="210"/>
      <c r="B331" s="201" t="s">
        <v>18</v>
      </c>
      <c r="C331" s="202">
        <f t="shared" si="152"/>
        <v>167049</v>
      </c>
      <c r="D331" s="203">
        <v>40079</v>
      </c>
      <c r="E331" s="203">
        <v>34979</v>
      </c>
      <c r="F331" s="203">
        <v>25832</v>
      </c>
      <c r="G331" s="203">
        <v>17513</v>
      </c>
      <c r="H331" s="203">
        <v>16495</v>
      </c>
      <c r="I331" s="203">
        <v>8946</v>
      </c>
      <c r="J331" s="204"/>
      <c r="K331" s="204"/>
      <c r="L331" s="205">
        <v>3712</v>
      </c>
      <c r="M331" s="203">
        <v>3658</v>
      </c>
      <c r="N331" s="203">
        <v>7007</v>
      </c>
      <c r="O331" s="203">
        <v>2541</v>
      </c>
      <c r="P331" s="203">
        <v>1695</v>
      </c>
      <c r="Q331" s="203">
        <v>1229</v>
      </c>
      <c r="R331" s="203">
        <v>3363</v>
      </c>
      <c r="S331" s="201" t="s">
        <v>18</v>
      </c>
      <c r="T331" s="211"/>
    </row>
    <row r="332" spans="1:20" ht="15" customHeight="1">
      <c r="A332" s="212"/>
      <c r="B332" s="213" t="s">
        <v>19</v>
      </c>
      <c r="C332" s="214">
        <f t="shared" si="152"/>
        <v>177985</v>
      </c>
      <c r="D332" s="215">
        <v>43131</v>
      </c>
      <c r="E332" s="215">
        <v>36423</v>
      </c>
      <c r="F332" s="215">
        <v>27084</v>
      </c>
      <c r="G332" s="215">
        <v>19179</v>
      </c>
      <c r="H332" s="215">
        <v>17703</v>
      </c>
      <c r="I332" s="215">
        <v>9678</v>
      </c>
      <c r="J332" s="204"/>
      <c r="K332" s="204"/>
      <c r="L332" s="216">
        <v>3930</v>
      </c>
      <c r="M332" s="215">
        <v>4064</v>
      </c>
      <c r="N332" s="215">
        <v>7448</v>
      </c>
      <c r="O332" s="215">
        <v>2624</v>
      </c>
      <c r="P332" s="215">
        <v>1786</v>
      </c>
      <c r="Q332" s="215">
        <v>1274</v>
      </c>
      <c r="R332" s="215">
        <v>3661</v>
      </c>
      <c r="S332" s="213" t="s">
        <v>19</v>
      </c>
      <c r="T332" s="217"/>
    </row>
    <row r="333" spans="1:20" ht="15" customHeight="1">
      <c r="A333" s="210"/>
      <c r="B333" s="218" t="s">
        <v>236</v>
      </c>
      <c r="C333" s="202">
        <f t="shared" si="152"/>
        <v>100596</v>
      </c>
      <c r="D333" s="203">
        <v>25023</v>
      </c>
      <c r="E333" s="203">
        <v>20695</v>
      </c>
      <c r="F333" s="203">
        <v>15198</v>
      </c>
      <c r="G333" s="203">
        <v>11304</v>
      </c>
      <c r="H333" s="203">
        <v>10771</v>
      </c>
      <c r="I333" s="203">
        <v>4972</v>
      </c>
      <c r="J333" s="204"/>
      <c r="K333" s="204"/>
      <c r="L333" s="205">
        <v>1786</v>
      </c>
      <c r="M333" s="203">
        <v>2023</v>
      </c>
      <c r="N333" s="203">
        <v>4327</v>
      </c>
      <c r="O333" s="203">
        <v>1185</v>
      </c>
      <c r="P333" s="203">
        <v>922</v>
      </c>
      <c r="Q333" s="203">
        <v>604</v>
      </c>
      <c r="R333" s="203">
        <v>1786</v>
      </c>
      <c r="S333" s="218" t="s">
        <v>236</v>
      </c>
      <c r="T333" s="211"/>
    </row>
    <row r="334" spans="1:20" ht="15" customHeight="1">
      <c r="A334" s="200" t="s">
        <v>299</v>
      </c>
      <c r="B334" s="218" t="s">
        <v>239</v>
      </c>
      <c r="C334" s="202">
        <f t="shared" si="152"/>
        <v>346320</v>
      </c>
      <c r="D334" s="207">
        <f t="shared" ref="D334:I334" si="161">D335+D336</f>
        <v>84275</v>
      </c>
      <c r="E334" s="207">
        <f t="shared" si="161"/>
        <v>71412</v>
      </c>
      <c r="F334" s="207">
        <f t="shared" si="161"/>
        <v>53061</v>
      </c>
      <c r="G334" s="207">
        <f t="shared" si="161"/>
        <v>37192</v>
      </c>
      <c r="H334" s="207">
        <f t="shared" si="161"/>
        <v>34115</v>
      </c>
      <c r="I334" s="207">
        <f t="shared" si="161"/>
        <v>18499</v>
      </c>
      <c r="J334" s="208"/>
      <c r="K334" s="204"/>
      <c r="L334" s="209">
        <f t="shared" ref="L334:R334" si="162">L335+L336</f>
        <v>7591</v>
      </c>
      <c r="M334" s="207">
        <f t="shared" si="162"/>
        <v>7714</v>
      </c>
      <c r="N334" s="207">
        <f t="shared" si="162"/>
        <v>14468</v>
      </c>
      <c r="O334" s="207">
        <f t="shared" si="162"/>
        <v>5082</v>
      </c>
      <c r="P334" s="207">
        <f t="shared" si="162"/>
        <v>3457</v>
      </c>
      <c r="Q334" s="207">
        <f t="shared" si="162"/>
        <v>2418</v>
      </c>
      <c r="R334" s="207">
        <f t="shared" si="162"/>
        <v>7036</v>
      </c>
      <c r="S334" s="218" t="s">
        <v>239</v>
      </c>
      <c r="T334" s="206" t="s">
        <v>299</v>
      </c>
    </row>
    <row r="335" spans="1:20" ht="15" customHeight="1">
      <c r="A335" s="210"/>
      <c r="B335" s="218" t="s">
        <v>18</v>
      </c>
      <c r="C335" s="202">
        <f t="shared" si="152"/>
        <v>167733</v>
      </c>
      <c r="D335" s="203">
        <v>40582</v>
      </c>
      <c r="E335" s="203">
        <v>34977</v>
      </c>
      <c r="F335" s="203">
        <v>25888</v>
      </c>
      <c r="G335" s="203">
        <v>17777</v>
      </c>
      <c r="H335" s="203">
        <v>16479</v>
      </c>
      <c r="I335" s="203">
        <v>8889</v>
      </c>
      <c r="J335" s="204"/>
      <c r="K335" s="204"/>
      <c r="L335" s="205">
        <v>3694</v>
      </c>
      <c r="M335" s="203">
        <v>3671</v>
      </c>
      <c r="N335" s="203">
        <v>7014</v>
      </c>
      <c r="O335" s="203">
        <v>2514</v>
      </c>
      <c r="P335" s="203">
        <v>1683</v>
      </c>
      <c r="Q335" s="203">
        <v>1191</v>
      </c>
      <c r="R335" s="203">
        <v>3374</v>
      </c>
      <c r="S335" s="218" t="s">
        <v>18</v>
      </c>
      <c r="T335" s="211"/>
    </row>
    <row r="336" spans="1:20" ht="15" customHeight="1">
      <c r="A336" s="212"/>
      <c r="B336" s="219" t="s">
        <v>19</v>
      </c>
      <c r="C336" s="214">
        <f t="shared" si="152"/>
        <v>178587</v>
      </c>
      <c r="D336" s="215">
        <v>43693</v>
      </c>
      <c r="E336" s="215">
        <v>36435</v>
      </c>
      <c r="F336" s="215">
        <v>27173</v>
      </c>
      <c r="G336" s="215">
        <v>19415</v>
      </c>
      <c r="H336" s="215">
        <v>17636</v>
      </c>
      <c r="I336" s="215">
        <v>9610</v>
      </c>
      <c r="J336" s="204"/>
      <c r="K336" s="204"/>
      <c r="L336" s="216">
        <v>3897</v>
      </c>
      <c r="M336" s="215">
        <v>4043</v>
      </c>
      <c r="N336" s="215">
        <v>7454</v>
      </c>
      <c r="O336" s="215">
        <v>2568</v>
      </c>
      <c r="P336" s="215">
        <v>1774</v>
      </c>
      <c r="Q336" s="215">
        <v>1227</v>
      </c>
      <c r="R336" s="215">
        <v>3662</v>
      </c>
      <c r="S336" s="219" t="s">
        <v>19</v>
      </c>
      <c r="T336" s="217"/>
    </row>
    <row r="337" spans="1:20" ht="15" customHeight="1">
      <c r="A337" s="200"/>
      <c r="B337" s="201" t="s">
        <v>236</v>
      </c>
      <c r="C337" s="202">
        <f t="shared" si="152"/>
        <v>101906</v>
      </c>
      <c r="D337" s="203">
        <v>25638</v>
      </c>
      <c r="E337" s="203">
        <v>20940</v>
      </c>
      <c r="F337" s="203">
        <v>15325</v>
      </c>
      <c r="G337" s="203">
        <v>11534</v>
      </c>
      <c r="H337" s="203">
        <v>10719</v>
      </c>
      <c r="I337" s="203">
        <v>5022</v>
      </c>
      <c r="J337" s="204"/>
      <c r="K337" s="204"/>
      <c r="L337" s="205">
        <v>1782</v>
      </c>
      <c r="M337" s="203">
        <v>2037</v>
      </c>
      <c r="N337" s="203">
        <v>4389</v>
      </c>
      <c r="O337" s="203">
        <v>1189</v>
      </c>
      <c r="P337" s="203">
        <v>908</v>
      </c>
      <c r="Q337" s="203">
        <v>603</v>
      </c>
      <c r="R337" s="203">
        <v>1820</v>
      </c>
      <c r="S337" s="201" t="s">
        <v>236</v>
      </c>
      <c r="T337" s="206"/>
    </row>
    <row r="338" spans="1:20" ht="15" customHeight="1">
      <c r="A338" s="200" t="s">
        <v>300</v>
      </c>
      <c r="B338" s="201" t="s">
        <v>239</v>
      </c>
      <c r="C338" s="202">
        <f t="shared" si="152"/>
        <v>347875</v>
      </c>
      <c r="D338" s="207">
        <f t="shared" ref="D338:I338" si="163">D339+D340</f>
        <v>85346</v>
      </c>
      <c r="E338" s="207">
        <f t="shared" si="163"/>
        <v>71726</v>
      </c>
      <c r="F338" s="207">
        <f t="shared" si="163"/>
        <v>53086</v>
      </c>
      <c r="G338" s="207">
        <f t="shared" si="163"/>
        <v>37584</v>
      </c>
      <c r="H338" s="207">
        <f t="shared" si="163"/>
        <v>33861</v>
      </c>
      <c r="I338" s="207">
        <f t="shared" si="163"/>
        <v>18418</v>
      </c>
      <c r="J338" s="208"/>
      <c r="K338" s="204"/>
      <c r="L338" s="209">
        <f t="shared" ref="L338:R338" si="164">L339+L340</f>
        <v>7573</v>
      </c>
      <c r="M338" s="207">
        <f t="shared" si="164"/>
        <v>7700</v>
      </c>
      <c r="N338" s="207">
        <f t="shared" si="164"/>
        <v>14639</v>
      </c>
      <c r="O338" s="207">
        <f t="shared" si="164"/>
        <v>5063</v>
      </c>
      <c r="P338" s="207">
        <f t="shared" si="164"/>
        <v>3375</v>
      </c>
      <c r="Q338" s="207">
        <f t="shared" si="164"/>
        <v>2381</v>
      </c>
      <c r="R338" s="207">
        <f t="shared" si="164"/>
        <v>7123</v>
      </c>
      <c r="S338" s="201" t="s">
        <v>239</v>
      </c>
      <c r="T338" s="206" t="s">
        <v>300</v>
      </c>
    </row>
    <row r="339" spans="1:20" ht="15" customHeight="1">
      <c r="A339" s="210"/>
      <c r="B339" s="201" t="s">
        <v>18</v>
      </c>
      <c r="C339" s="202">
        <f t="shared" si="152"/>
        <v>168501</v>
      </c>
      <c r="D339" s="203">
        <v>41102</v>
      </c>
      <c r="E339" s="203">
        <v>35130</v>
      </c>
      <c r="F339" s="203">
        <v>25897</v>
      </c>
      <c r="G339" s="203">
        <v>17990</v>
      </c>
      <c r="H339" s="203">
        <v>16386</v>
      </c>
      <c r="I339" s="203">
        <v>8851</v>
      </c>
      <c r="J339" s="204"/>
      <c r="K339" s="204"/>
      <c r="L339" s="205">
        <v>3680</v>
      </c>
      <c r="M339" s="203">
        <v>3671</v>
      </c>
      <c r="N339" s="203">
        <v>7089</v>
      </c>
      <c r="O339" s="203">
        <v>2493</v>
      </c>
      <c r="P339" s="203">
        <v>1632</v>
      </c>
      <c r="Q339" s="203">
        <v>1174</v>
      </c>
      <c r="R339" s="203">
        <v>3406</v>
      </c>
      <c r="S339" s="201" t="s">
        <v>18</v>
      </c>
      <c r="T339" s="211"/>
    </row>
    <row r="340" spans="1:20" ht="15" customHeight="1">
      <c r="A340" s="212"/>
      <c r="B340" s="213" t="s">
        <v>19</v>
      </c>
      <c r="C340" s="214">
        <f t="shared" si="152"/>
        <v>179374</v>
      </c>
      <c r="D340" s="215">
        <v>44244</v>
      </c>
      <c r="E340" s="215">
        <v>36596</v>
      </c>
      <c r="F340" s="215">
        <v>27189</v>
      </c>
      <c r="G340" s="215">
        <v>19594</v>
      </c>
      <c r="H340" s="215">
        <v>17475</v>
      </c>
      <c r="I340" s="215">
        <v>9567</v>
      </c>
      <c r="J340" s="204"/>
      <c r="K340" s="204"/>
      <c r="L340" s="216">
        <v>3893</v>
      </c>
      <c r="M340" s="215">
        <v>4029</v>
      </c>
      <c r="N340" s="215">
        <v>7550</v>
      </c>
      <c r="O340" s="215">
        <v>2570</v>
      </c>
      <c r="P340" s="215">
        <v>1743</v>
      </c>
      <c r="Q340" s="215">
        <v>1207</v>
      </c>
      <c r="R340" s="215">
        <v>3717</v>
      </c>
      <c r="S340" s="213" t="s">
        <v>19</v>
      </c>
      <c r="T340" s="217"/>
    </row>
    <row r="341" spans="1:20" ht="15" customHeight="1">
      <c r="A341" s="210"/>
      <c r="B341" s="201" t="s">
        <v>236</v>
      </c>
      <c r="C341" s="202">
        <f t="shared" si="152"/>
        <v>102215</v>
      </c>
      <c r="D341" s="203">
        <v>25999</v>
      </c>
      <c r="E341" s="203">
        <v>20953</v>
      </c>
      <c r="F341" s="203">
        <v>15239</v>
      </c>
      <c r="G341" s="203">
        <v>11645</v>
      </c>
      <c r="H341" s="203">
        <v>10751</v>
      </c>
      <c r="I341" s="203">
        <v>4955</v>
      </c>
      <c r="J341" s="204"/>
      <c r="K341" s="204"/>
      <c r="L341" s="205">
        <v>1769</v>
      </c>
      <c r="M341" s="203">
        <v>2008</v>
      </c>
      <c r="N341" s="203">
        <v>4376</v>
      </c>
      <c r="O341" s="203">
        <v>1195</v>
      </c>
      <c r="P341" s="203">
        <v>889</v>
      </c>
      <c r="Q341" s="203">
        <v>608</v>
      </c>
      <c r="R341" s="203">
        <v>1828</v>
      </c>
      <c r="S341" s="201" t="s">
        <v>236</v>
      </c>
      <c r="T341" s="211"/>
    </row>
    <row r="342" spans="1:20" ht="15" customHeight="1">
      <c r="A342" s="200" t="s">
        <v>301</v>
      </c>
      <c r="B342" s="201" t="s">
        <v>239</v>
      </c>
      <c r="C342" s="202">
        <f t="shared" si="152"/>
        <v>350569</v>
      </c>
      <c r="D342" s="207">
        <f t="shared" ref="D342:I342" si="165">D343+D344</f>
        <v>86852</v>
      </c>
      <c r="E342" s="207">
        <f t="shared" si="165"/>
        <v>72235</v>
      </c>
      <c r="F342" s="207">
        <f t="shared" si="165"/>
        <v>53249</v>
      </c>
      <c r="G342" s="207">
        <f t="shared" si="165"/>
        <v>37979</v>
      </c>
      <c r="H342" s="207">
        <f t="shared" si="165"/>
        <v>33802</v>
      </c>
      <c r="I342" s="207">
        <f t="shared" si="165"/>
        <v>18462</v>
      </c>
      <c r="J342" s="208"/>
      <c r="K342" s="204"/>
      <c r="L342" s="209">
        <f t="shared" ref="L342:R342" si="166">L343+L344</f>
        <v>7516</v>
      </c>
      <c r="M342" s="207">
        <f t="shared" si="166"/>
        <v>7817</v>
      </c>
      <c r="N342" s="207">
        <f t="shared" si="166"/>
        <v>14642</v>
      </c>
      <c r="O342" s="207">
        <f t="shared" si="166"/>
        <v>5060</v>
      </c>
      <c r="P342" s="207">
        <f t="shared" si="166"/>
        <v>3381</v>
      </c>
      <c r="Q342" s="207">
        <f t="shared" si="166"/>
        <v>2381</v>
      </c>
      <c r="R342" s="207">
        <f t="shared" si="166"/>
        <v>7193</v>
      </c>
      <c r="S342" s="201" t="s">
        <v>239</v>
      </c>
      <c r="T342" s="206" t="s">
        <v>301</v>
      </c>
    </row>
    <row r="343" spans="1:20" ht="15" customHeight="1">
      <c r="A343" s="210"/>
      <c r="B343" s="201" t="s">
        <v>18</v>
      </c>
      <c r="C343" s="202">
        <f t="shared" si="152"/>
        <v>169677</v>
      </c>
      <c r="D343" s="203">
        <v>41816</v>
      </c>
      <c r="E343" s="203">
        <v>35382</v>
      </c>
      <c r="F343" s="203">
        <v>25911</v>
      </c>
      <c r="G343" s="203">
        <v>18181</v>
      </c>
      <c r="H343" s="203">
        <v>16349</v>
      </c>
      <c r="I343" s="203">
        <v>8823</v>
      </c>
      <c r="J343" s="204"/>
      <c r="K343" s="204"/>
      <c r="L343" s="205">
        <v>3645</v>
      </c>
      <c r="M343" s="203">
        <v>3740</v>
      </c>
      <c r="N343" s="203">
        <v>7107</v>
      </c>
      <c r="O343" s="203">
        <v>2476</v>
      </c>
      <c r="P343" s="203">
        <v>1634</v>
      </c>
      <c r="Q343" s="203">
        <v>1170</v>
      </c>
      <c r="R343" s="203">
        <v>3443</v>
      </c>
      <c r="S343" s="201" t="s">
        <v>18</v>
      </c>
      <c r="T343" s="211"/>
    </row>
    <row r="344" spans="1:20" ht="15" customHeight="1">
      <c r="A344" s="212"/>
      <c r="B344" s="213" t="s">
        <v>19</v>
      </c>
      <c r="C344" s="214">
        <f t="shared" si="152"/>
        <v>180892</v>
      </c>
      <c r="D344" s="215">
        <v>45036</v>
      </c>
      <c r="E344" s="215">
        <v>36853</v>
      </c>
      <c r="F344" s="215">
        <v>27338</v>
      </c>
      <c r="G344" s="215">
        <v>19798</v>
      </c>
      <c r="H344" s="215">
        <v>17453</v>
      </c>
      <c r="I344" s="215">
        <v>9639</v>
      </c>
      <c r="J344" s="204"/>
      <c r="K344" s="204"/>
      <c r="L344" s="216">
        <v>3871</v>
      </c>
      <c r="M344" s="215">
        <v>4077</v>
      </c>
      <c r="N344" s="215">
        <v>7535</v>
      </c>
      <c r="O344" s="215">
        <v>2584</v>
      </c>
      <c r="P344" s="215">
        <v>1747</v>
      </c>
      <c r="Q344" s="215">
        <v>1211</v>
      </c>
      <c r="R344" s="215">
        <v>3750</v>
      </c>
      <c r="S344" s="213" t="s">
        <v>19</v>
      </c>
      <c r="T344" s="217"/>
    </row>
    <row r="345" spans="1:20" ht="15" customHeight="1">
      <c r="A345" s="210"/>
      <c r="B345" s="201" t="s">
        <v>236</v>
      </c>
      <c r="C345" s="202">
        <f t="shared" si="152"/>
        <v>103213</v>
      </c>
      <c r="D345" s="203">
        <v>26431</v>
      </c>
      <c r="E345" s="203">
        <v>21224</v>
      </c>
      <c r="F345" s="203">
        <v>15352</v>
      </c>
      <c r="G345" s="203">
        <v>11679</v>
      </c>
      <c r="H345" s="203">
        <v>10830</v>
      </c>
      <c r="I345" s="203">
        <v>4968</v>
      </c>
      <c r="J345" s="204"/>
      <c r="K345" s="204"/>
      <c r="L345" s="205">
        <v>1799</v>
      </c>
      <c r="M345" s="203">
        <v>2026</v>
      </c>
      <c r="N345" s="203">
        <v>4402</v>
      </c>
      <c r="O345" s="203">
        <v>1191</v>
      </c>
      <c r="P345" s="203">
        <v>882</v>
      </c>
      <c r="Q345" s="203">
        <v>603</v>
      </c>
      <c r="R345" s="203">
        <v>1826</v>
      </c>
      <c r="S345" s="201" t="s">
        <v>236</v>
      </c>
      <c r="T345" s="211"/>
    </row>
    <row r="346" spans="1:20" ht="15" customHeight="1">
      <c r="A346" s="200" t="s">
        <v>302</v>
      </c>
      <c r="B346" s="201" t="s">
        <v>239</v>
      </c>
      <c r="C346" s="202">
        <f t="shared" si="152"/>
        <v>351508</v>
      </c>
      <c r="D346" s="207">
        <f t="shared" ref="D346:I346" si="167">D347+D348</f>
        <v>87627</v>
      </c>
      <c r="E346" s="207">
        <f t="shared" si="167"/>
        <v>72578</v>
      </c>
      <c r="F346" s="207">
        <f t="shared" si="167"/>
        <v>53270</v>
      </c>
      <c r="G346" s="207">
        <f t="shared" si="167"/>
        <v>38087</v>
      </c>
      <c r="H346" s="207">
        <f t="shared" si="167"/>
        <v>33735</v>
      </c>
      <c r="I346" s="207">
        <f t="shared" si="167"/>
        <v>18389</v>
      </c>
      <c r="J346" s="208"/>
      <c r="K346" s="204"/>
      <c r="L346" s="209">
        <f t="shared" ref="L346:R346" si="168">L347+L348</f>
        <v>7510</v>
      </c>
      <c r="M346" s="207">
        <f t="shared" si="168"/>
        <v>7802</v>
      </c>
      <c r="N346" s="207">
        <f t="shared" si="168"/>
        <v>14628</v>
      </c>
      <c r="O346" s="207">
        <f t="shared" si="168"/>
        <v>5064</v>
      </c>
      <c r="P346" s="207">
        <f t="shared" si="168"/>
        <v>3315</v>
      </c>
      <c r="Q346" s="207">
        <f t="shared" si="168"/>
        <v>2359</v>
      </c>
      <c r="R346" s="207">
        <f t="shared" si="168"/>
        <v>7144</v>
      </c>
      <c r="S346" s="201" t="s">
        <v>239</v>
      </c>
      <c r="T346" s="206" t="s">
        <v>302</v>
      </c>
    </row>
    <row r="347" spans="1:20" ht="15" customHeight="1">
      <c r="A347" s="210"/>
      <c r="B347" s="201" t="s">
        <v>18</v>
      </c>
      <c r="C347" s="202">
        <f t="shared" si="152"/>
        <v>170115</v>
      </c>
      <c r="D347" s="203">
        <v>42171</v>
      </c>
      <c r="E347" s="203">
        <v>35520</v>
      </c>
      <c r="F347" s="203">
        <v>25975</v>
      </c>
      <c r="G347" s="203">
        <v>18242</v>
      </c>
      <c r="H347" s="203">
        <v>16290</v>
      </c>
      <c r="I347" s="203">
        <v>8777</v>
      </c>
      <c r="J347" s="204"/>
      <c r="K347" s="204"/>
      <c r="L347" s="205">
        <v>3649</v>
      </c>
      <c r="M347" s="203">
        <v>3714</v>
      </c>
      <c r="N347" s="203">
        <v>7102</v>
      </c>
      <c r="O347" s="203">
        <v>2478</v>
      </c>
      <c r="P347" s="203">
        <v>1607</v>
      </c>
      <c r="Q347" s="203">
        <v>1157</v>
      </c>
      <c r="R347" s="203">
        <v>3433</v>
      </c>
      <c r="S347" s="201" t="s">
        <v>18</v>
      </c>
      <c r="T347" s="211"/>
    </row>
    <row r="348" spans="1:20" ht="15" customHeight="1">
      <c r="A348" s="212"/>
      <c r="B348" s="213" t="s">
        <v>19</v>
      </c>
      <c r="C348" s="214">
        <f t="shared" si="152"/>
        <v>181393</v>
      </c>
      <c r="D348" s="215">
        <v>45456</v>
      </c>
      <c r="E348" s="215">
        <v>37058</v>
      </c>
      <c r="F348" s="215">
        <v>27295</v>
      </c>
      <c r="G348" s="215">
        <v>19845</v>
      </c>
      <c r="H348" s="215">
        <v>17445</v>
      </c>
      <c r="I348" s="215">
        <v>9612</v>
      </c>
      <c r="J348" s="204"/>
      <c r="K348" s="204"/>
      <c r="L348" s="216">
        <v>3861</v>
      </c>
      <c r="M348" s="215">
        <v>4088</v>
      </c>
      <c r="N348" s="215">
        <v>7526</v>
      </c>
      <c r="O348" s="215">
        <v>2586</v>
      </c>
      <c r="P348" s="215">
        <v>1708</v>
      </c>
      <c r="Q348" s="215">
        <v>1202</v>
      </c>
      <c r="R348" s="215">
        <v>3711</v>
      </c>
      <c r="S348" s="213" t="s">
        <v>19</v>
      </c>
      <c r="T348" s="217"/>
    </row>
    <row r="349" spans="1:20" ht="15" customHeight="1">
      <c r="A349" s="210"/>
      <c r="B349" s="201" t="s">
        <v>236</v>
      </c>
      <c r="C349" s="202">
        <f t="shared" si="152"/>
        <v>104534</v>
      </c>
      <c r="D349" s="203">
        <v>27128</v>
      </c>
      <c r="E349" s="203">
        <v>21453</v>
      </c>
      <c r="F349" s="203">
        <v>15563</v>
      </c>
      <c r="G349" s="203">
        <v>11730</v>
      </c>
      <c r="H349" s="203">
        <v>10865</v>
      </c>
      <c r="I349" s="203">
        <v>4958</v>
      </c>
      <c r="J349" s="204"/>
      <c r="K349" s="204"/>
      <c r="L349" s="205">
        <v>1852</v>
      </c>
      <c r="M349" s="203">
        <v>2043</v>
      </c>
      <c r="N349" s="203">
        <v>4412</v>
      </c>
      <c r="O349" s="203">
        <v>1191</v>
      </c>
      <c r="P349" s="203">
        <v>882</v>
      </c>
      <c r="Q349" s="203">
        <v>605</v>
      </c>
      <c r="R349" s="203">
        <v>1852</v>
      </c>
      <c r="S349" s="201" t="s">
        <v>236</v>
      </c>
      <c r="T349" s="211"/>
    </row>
    <row r="350" spans="1:20" ht="15" customHeight="1">
      <c r="A350" s="200" t="s">
        <v>303</v>
      </c>
      <c r="B350" s="201" t="s">
        <v>239</v>
      </c>
      <c r="C350" s="202">
        <f t="shared" si="152"/>
        <v>352347</v>
      </c>
      <c r="D350" s="207">
        <f t="shared" ref="D350:I350" si="169">D351+D352</f>
        <v>88696</v>
      </c>
      <c r="E350" s="207">
        <f t="shared" si="169"/>
        <v>72680</v>
      </c>
      <c r="F350" s="207">
        <f t="shared" si="169"/>
        <v>53328</v>
      </c>
      <c r="G350" s="207">
        <f t="shared" si="169"/>
        <v>38177</v>
      </c>
      <c r="H350" s="207">
        <f t="shared" si="169"/>
        <v>33487</v>
      </c>
      <c r="I350" s="207">
        <f t="shared" si="169"/>
        <v>18273</v>
      </c>
      <c r="J350" s="208"/>
      <c r="K350" s="204"/>
      <c r="L350" s="209">
        <f t="shared" ref="L350:R350" si="170">L351+L352</f>
        <v>7498</v>
      </c>
      <c r="M350" s="207">
        <f t="shared" si="170"/>
        <v>7782</v>
      </c>
      <c r="N350" s="207">
        <f t="shared" si="170"/>
        <v>14673</v>
      </c>
      <c r="O350" s="207">
        <f t="shared" si="170"/>
        <v>5023</v>
      </c>
      <c r="P350" s="207">
        <f t="shared" si="170"/>
        <v>3251</v>
      </c>
      <c r="Q350" s="207">
        <f t="shared" si="170"/>
        <v>2328</v>
      </c>
      <c r="R350" s="207">
        <f t="shared" si="170"/>
        <v>7151</v>
      </c>
      <c r="S350" s="201" t="s">
        <v>239</v>
      </c>
      <c r="T350" s="206" t="s">
        <v>303</v>
      </c>
    </row>
    <row r="351" spans="1:20" ht="15" customHeight="1">
      <c r="A351" s="210"/>
      <c r="B351" s="201" t="s">
        <v>18</v>
      </c>
      <c r="C351" s="202">
        <f t="shared" si="152"/>
        <v>170537</v>
      </c>
      <c r="D351" s="203">
        <v>42734</v>
      </c>
      <c r="E351" s="203">
        <v>35607</v>
      </c>
      <c r="F351" s="203">
        <v>26010</v>
      </c>
      <c r="G351" s="203">
        <v>18233</v>
      </c>
      <c r="H351" s="203">
        <v>16131</v>
      </c>
      <c r="I351" s="203">
        <v>8696</v>
      </c>
      <c r="J351" s="204"/>
      <c r="K351" s="204"/>
      <c r="L351" s="205">
        <v>3647</v>
      </c>
      <c r="M351" s="203">
        <v>3713</v>
      </c>
      <c r="N351" s="203">
        <v>7131</v>
      </c>
      <c r="O351" s="203">
        <v>2466</v>
      </c>
      <c r="P351" s="203">
        <v>1581</v>
      </c>
      <c r="Q351" s="203">
        <v>1145</v>
      </c>
      <c r="R351" s="203">
        <v>3443</v>
      </c>
      <c r="S351" s="201" t="s">
        <v>18</v>
      </c>
      <c r="T351" s="211"/>
    </row>
    <row r="352" spans="1:20" ht="15" customHeight="1">
      <c r="A352" s="212"/>
      <c r="B352" s="213" t="s">
        <v>19</v>
      </c>
      <c r="C352" s="214">
        <f t="shared" si="152"/>
        <v>181810</v>
      </c>
      <c r="D352" s="215">
        <v>45962</v>
      </c>
      <c r="E352" s="215">
        <v>37073</v>
      </c>
      <c r="F352" s="215">
        <v>27318</v>
      </c>
      <c r="G352" s="215">
        <v>19944</v>
      </c>
      <c r="H352" s="215">
        <v>17356</v>
      </c>
      <c r="I352" s="215">
        <v>9577</v>
      </c>
      <c r="J352" s="204"/>
      <c r="K352" s="204"/>
      <c r="L352" s="216">
        <v>3851</v>
      </c>
      <c r="M352" s="215">
        <v>4069</v>
      </c>
      <c r="N352" s="215">
        <v>7542</v>
      </c>
      <c r="O352" s="215">
        <v>2557</v>
      </c>
      <c r="P352" s="215">
        <v>1670</v>
      </c>
      <c r="Q352" s="215">
        <v>1183</v>
      </c>
      <c r="R352" s="215">
        <v>3708</v>
      </c>
      <c r="S352" s="213" t="s">
        <v>19</v>
      </c>
      <c r="T352" s="217"/>
    </row>
    <row r="353" spans="1:20" ht="15" customHeight="1">
      <c r="A353" s="210"/>
      <c r="B353" s="218" t="s">
        <v>236</v>
      </c>
      <c r="C353" s="202">
        <f t="shared" si="152"/>
        <v>105888</v>
      </c>
      <c r="D353" s="203">
        <v>27873</v>
      </c>
      <c r="E353" s="203">
        <v>21831</v>
      </c>
      <c r="F353" s="203">
        <v>15771</v>
      </c>
      <c r="G353" s="203">
        <v>11795</v>
      </c>
      <c r="H353" s="203">
        <v>10795</v>
      </c>
      <c r="I353" s="203">
        <v>4976</v>
      </c>
      <c r="J353" s="204"/>
      <c r="K353" s="204"/>
      <c r="L353" s="205">
        <v>1839</v>
      </c>
      <c r="M353" s="203">
        <v>2066</v>
      </c>
      <c r="N353" s="203">
        <v>4413</v>
      </c>
      <c r="O353" s="203">
        <v>1192</v>
      </c>
      <c r="P353" s="203">
        <v>869</v>
      </c>
      <c r="Q353" s="203">
        <v>604</v>
      </c>
      <c r="R353" s="203">
        <v>1864</v>
      </c>
      <c r="S353" s="218" t="s">
        <v>236</v>
      </c>
      <c r="T353" s="211"/>
    </row>
    <row r="354" spans="1:20" ht="15" customHeight="1">
      <c r="A354" s="200" t="s">
        <v>304</v>
      </c>
      <c r="B354" s="218" t="s">
        <v>239</v>
      </c>
      <c r="C354" s="202">
        <f t="shared" si="152"/>
        <v>353246</v>
      </c>
      <c r="D354" s="207">
        <f t="shared" ref="D354:I354" si="171">D355+D356</f>
        <v>89718</v>
      </c>
      <c r="E354" s="207">
        <f t="shared" si="171"/>
        <v>73164</v>
      </c>
      <c r="F354" s="207">
        <f t="shared" si="171"/>
        <v>53443</v>
      </c>
      <c r="G354" s="207">
        <f t="shared" si="171"/>
        <v>38184</v>
      </c>
      <c r="H354" s="207">
        <f t="shared" si="171"/>
        <v>33133</v>
      </c>
      <c r="I354" s="207">
        <f t="shared" si="171"/>
        <v>18188</v>
      </c>
      <c r="J354" s="208"/>
      <c r="K354" s="204"/>
      <c r="L354" s="209">
        <f t="shared" ref="L354:R354" si="172">L355+L356</f>
        <v>7462</v>
      </c>
      <c r="M354" s="207">
        <f t="shared" si="172"/>
        <v>7786</v>
      </c>
      <c r="N354" s="207">
        <f t="shared" si="172"/>
        <v>14609</v>
      </c>
      <c r="O354" s="207">
        <f t="shared" si="172"/>
        <v>4974</v>
      </c>
      <c r="P354" s="207">
        <f t="shared" si="172"/>
        <v>3202</v>
      </c>
      <c r="Q354" s="207">
        <f t="shared" si="172"/>
        <v>2291</v>
      </c>
      <c r="R354" s="207">
        <f t="shared" si="172"/>
        <v>7092</v>
      </c>
      <c r="S354" s="218" t="s">
        <v>239</v>
      </c>
      <c r="T354" s="206" t="s">
        <v>304</v>
      </c>
    </row>
    <row r="355" spans="1:20" ht="15" customHeight="1">
      <c r="A355" s="210"/>
      <c r="B355" s="218" t="s">
        <v>18</v>
      </c>
      <c r="C355" s="202">
        <f t="shared" si="152"/>
        <v>171100</v>
      </c>
      <c r="D355" s="203">
        <v>43316</v>
      </c>
      <c r="E355" s="203">
        <v>35822</v>
      </c>
      <c r="F355" s="203">
        <v>26090</v>
      </c>
      <c r="G355" s="203">
        <v>18284</v>
      </c>
      <c r="H355" s="203">
        <v>16000</v>
      </c>
      <c r="I355" s="203">
        <v>8647</v>
      </c>
      <c r="J355" s="204"/>
      <c r="K355" s="204"/>
      <c r="L355" s="205">
        <v>3631</v>
      </c>
      <c r="M355" s="203">
        <v>3716</v>
      </c>
      <c r="N355" s="203">
        <v>7072</v>
      </c>
      <c r="O355" s="203">
        <v>2453</v>
      </c>
      <c r="P355" s="203">
        <v>1553</v>
      </c>
      <c r="Q355" s="203">
        <v>1135</v>
      </c>
      <c r="R355" s="203">
        <v>3381</v>
      </c>
      <c r="S355" s="218" t="s">
        <v>18</v>
      </c>
      <c r="T355" s="211"/>
    </row>
    <row r="356" spans="1:20" ht="15" customHeight="1">
      <c r="A356" s="212"/>
      <c r="B356" s="219" t="s">
        <v>19</v>
      </c>
      <c r="C356" s="214">
        <f t="shared" si="152"/>
        <v>182146</v>
      </c>
      <c r="D356" s="215">
        <v>46402</v>
      </c>
      <c r="E356" s="215">
        <v>37342</v>
      </c>
      <c r="F356" s="215">
        <v>27353</v>
      </c>
      <c r="G356" s="215">
        <v>19900</v>
      </c>
      <c r="H356" s="215">
        <v>17133</v>
      </c>
      <c r="I356" s="215">
        <v>9541</v>
      </c>
      <c r="J356" s="204"/>
      <c r="K356" s="204"/>
      <c r="L356" s="216">
        <v>3831</v>
      </c>
      <c r="M356" s="215">
        <v>4070</v>
      </c>
      <c r="N356" s="215">
        <v>7537</v>
      </c>
      <c r="O356" s="215">
        <v>2521</v>
      </c>
      <c r="P356" s="215">
        <v>1649</v>
      </c>
      <c r="Q356" s="215">
        <v>1156</v>
      </c>
      <c r="R356" s="215">
        <v>3711</v>
      </c>
      <c r="S356" s="219" t="s">
        <v>19</v>
      </c>
      <c r="T356" s="217"/>
    </row>
    <row r="357" spans="1:20" ht="15" customHeight="1">
      <c r="A357" s="210" t="s">
        <v>305</v>
      </c>
      <c r="B357" s="201" t="s">
        <v>236</v>
      </c>
      <c r="C357" s="202">
        <f t="shared" si="152"/>
        <v>107342</v>
      </c>
      <c r="D357" s="203">
        <v>28481</v>
      </c>
      <c r="E357" s="203">
        <v>22202</v>
      </c>
      <c r="F357" s="203">
        <v>15922</v>
      </c>
      <c r="G357" s="203">
        <v>11971</v>
      </c>
      <c r="H357" s="203">
        <v>10809</v>
      </c>
      <c r="I357" s="203">
        <v>5006</v>
      </c>
      <c r="J357" s="204"/>
      <c r="K357" s="204"/>
      <c r="L357" s="205">
        <v>1840</v>
      </c>
      <c r="M357" s="203">
        <v>2079</v>
      </c>
      <c r="N357" s="203">
        <v>4496</v>
      </c>
      <c r="O357" s="203">
        <v>1187</v>
      </c>
      <c r="P357" s="203">
        <v>866</v>
      </c>
      <c r="Q357" s="203">
        <v>601</v>
      </c>
      <c r="R357" s="203">
        <v>1882</v>
      </c>
      <c r="S357" s="201" t="s">
        <v>236</v>
      </c>
      <c r="T357" s="211" t="s">
        <v>305</v>
      </c>
    </row>
    <row r="358" spans="1:20" ht="15" customHeight="1">
      <c r="A358" s="200" t="s">
        <v>306</v>
      </c>
      <c r="B358" s="201" t="s">
        <v>239</v>
      </c>
      <c r="C358" s="202">
        <f t="shared" si="152"/>
        <v>354258</v>
      </c>
      <c r="D358" s="207">
        <f t="shared" ref="D358:I358" si="173">D359+D360</f>
        <v>90804</v>
      </c>
      <c r="E358" s="207">
        <f t="shared" si="173"/>
        <v>73367</v>
      </c>
      <c r="F358" s="207">
        <f t="shared" si="173"/>
        <v>53345</v>
      </c>
      <c r="G358" s="207">
        <f t="shared" si="173"/>
        <v>38390</v>
      </c>
      <c r="H358" s="207">
        <f t="shared" si="173"/>
        <v>32936</v>
      </c>
      <c r="I358" s="207">
        <f t="shared" si="173"/>
        <v>18109</v>
      </c>
      <c r="J358" s="208"/>
      <c r="K358" s="204"/>
      <c r="L358" s="209">
        <f t="shared" ref="L358:R358" si="174">L359+L360</f>
        <v>7449</v>
      </c>
      <c r="M358" s="207">
        <f t="shared" si="174"/>
        <v>7751</v>
      </c>
      <c r="N358" s="207">
        <f t="shared" si="174"/>
        <v>14722</v>
      </c>
      <c r="O358" s="207">
        <f t="shared" si="174"/>
        <v>4885</v>
      </c>
      <c r="P358" s="207">
        <f t="shared" si="174"/>
        <v>3153</v>
      </c>
      <c r="Q358" s="207">
        <f t="shared" si="174"/>
        <v>2265</v>
      </c>
      <c r="R358" s="207">
        <f t="shared" si="174"/>
        <v>7082</v>
      </c>
      <c r="S358" s="201" t="s">
        <v>239</v>
      </c>
      <c r="T358" s="206" t="s">
        <v>306</v>
      </c>
    </row>
    <row r="359" spans="1:20" ht="15" customHeight="1">
      <c r="A359" s="210"/>
      <c r="B359" s="201" t="s">
        <v>18</v>
      </c>
      <c r="C359" s="202">
        <f t="shared" si="152"/>
        <v>171644</v>
      </c>
      <c r="D359" s="203">
        <v>43963</v>
      </c>
      <c r="E359" s="203">
        <v>35857</v>
      </c>
      <c r="F359" s="203">
        <v>26033</v>
      </c>
      <c r="G359" s="203">
        <v>18367</v>
      </c>
      <c r="H359" s="203">
        <v>15946</v>
      </c>
      <c r="I359" s="203">
        <v>8596</v>
      </c>
      <c r="J359" s="204"/>
      <c r="K359" s="204"/>
      <c r="L359" s="205">
        <v>3609</v>
      </c>
      <c r="M359" s="203">
        <v>3690</v>
      </c>
      <c r="N359" s="203">
        <v>7140</v>
      </c>
      <c r="O359" s="203">
        <v>2409</v>
      </c>
      <c r="P359" s="203">
        <v>1539</v>
      </c>
      <c r="Q359" s="203">
        <v>1129</v>
      </c>
      <c r="R359" s="203">
        <v>3366</v>
      </c>
      <c r="S359" s="201" t="s">
        <v>18</v>
      </c>
      <c r="T359" s="211"/>
    </row>
    <row r="360" spans="1:20" ht="15" customHeight="1">
      <c r="A360" s="212"/>
      <c r="B360" s="213" t="s">
        <v>19</v>
      </c>
      <c r="C360" s="214">
        <f t="shared" si="152"/>
        <v>182614</v>
      </c>
      <c r="D360" s="215">
        <v>46841</v>
      </c>
      <c r="E360" s="215">
        <v>37510</v>
      </c>
      <c r="F360" s="215">
        <v>27312</v>
      </c>
      <c r="G360" s="215">
        <v>20023</v>
      </c>
      <c r="H360" s="215">
        <v>16990</v>
      </c>
      <c r="I360" s="215">
        <v>9513</v>
      </c>
      <c r="J360" s="204"/>
      <c r="K360" s="204"/>
      <c r="L360" s="216">
        <v>3840</v>
      </c>
      <c r="M360" s="215">
        <v>4061</v>
      </c>
      <c r="N360" s="215">
        <v>7582</v>
      </c>
      <c r="O360" s="215">
        <v>2476</v>
      </c>
      <c r="P360" s="215">
        <v>1614</v>
      </c>
      <c r="Q360" s="215">
        <v>1136</v>
      </c>
      <c r="R360" s="215">
        <v>3716</v>
      </c>
      <c r="S360" s="213" t="s">
        <v>19</v>
      </c>
      <c r="T360" s="217"/>
    </row>
    <row r="361" spans="1:20" ht="15" customHeight="1">
      <c r="A361" s="210"/>
      <c r="B361" s="201" t="s">
        <v>236</v>
      </c>
      <c r="C361" s="202">
        <f t="shared" si="152"/>
        <v>109291</v>
      </c>
      <c r="D361" s="203">
        <v>29991</v>
      </c>
      <c r="E361" s="203">
        <v>22570</v>
      </c>
      <c r="F361" s="203">
        <v>15897</v>
      </c>
      <c r="G361" s="203">
        <v>12008</v>
      </c>
      <c r="H361" s="203">
        <v>10792</v>
      </c>
      <c r="I361" s="203">
        <v>4999</v>
      </c>
      <c r="J361" s="204"/>
      <c r="K361" s="204"/>
      <c r="L361" s="205">
        <v>1775</v>
      </c>
      <c r="M361" s="203">
        <v>2152</v>
      </c>
      <c r="N361" s="203">
        <v>4565</v>
      </c>
      <c r="O361" s="203">
        <v>1180</v>
      </c>
      <c r="P361" s="203">
        <v>866</v>
      </c>
      <c r="Q361" s="203">
        <v>594</v>
      </c>
      <c r="R361" s="203">
        <v>1902</v>
      </c>
      <c r="S361" s="201" t="s">
        <v>236</v>
      </c>
      <c r="T361" s="211"/>
    </row>
    <row r="362" spans="1:20" ht="15" customHeight="1">
      <c r="A362" s="231" t="s">
        <v>307</v>
      </c>
      <c r="B362" s="201" t="s">
        <v>239</v>
      </c>
      <c r="C362" s="202">
        <f t="shared" si="152"/>
        <v>355812</v>
      </c>
      <c r="D362" s="207">
        <f t="shared" ref="D362:I362" si="175">D363+D364</f>
        <v>92550</v>
      </c>
      <c r="E362" s="207">
        <f t="shared" si="175"/>
        <v>73794</v>
      </c>
      <c r="F362" s="207">
        <f t="shared" si="175"/>
        <v>53102</v>
      </c>
      <c r="G362" s="207">
        <f t="shared" si="175"/>
        <v>38390</v>
      </c>
      <c r="H362" s="207">
        <f t="shared" si="175"/>
        <v>32579</v>
      </c>
      <c r="I362" s="207">
        <f t="shared" si="175"/>
        <v>18094</v>
      </c>
      <c r="J362" s="208"/>
      <c r="K362" s="204"/>
      <c r="L362" s="209">
        <f t="shared" ref="L362:R362" si="176">L363+L364</f>
        <v>7426</v>
      </c>
      <c r="M362" s="207">
        <f t="shared" si="176"/>
        <v>7811</v>
      </c>
      <c r="N362" s="207">
        <f t="shared" si="176"/>
        <v>14676</v>
      </c>
      <c r="O362" s="207">
        <f t="shared" si="176"/>
        <v>4897</v>
      </c>
      <c r="P362" s="207">
        <f t="shared" si="176"/>
        <v>3159</v>
      </c>
      <c r="Q362" s="207">
        <f t="shared" si="176"/>
        <v>2235</v>
      </c>
      <c r="R362" s="207">
        <f t="shared" si="176"/>
        <v>7099</v>
      </c>
      <c r="S362" s="201" t="s">
        <v>239</v>
      </c>
      <c r="T362" s="232" t="s">
        <v>307</v>
      </c>
    </row>
    <row r="363" spans="1:20" ht="15" customHeight="1">
      <c r="A363" s="210"/>
      <c r="B363" s="201" t="s">
        <v>18</v>
      </c>
      <c r="C363" s="202">
        <f t="shared" si="152"/>
        <v>172796</v>
      </c>
      <c r="D363" s="203">
        <v>45154</v>
      </c>
      <c r="E363" s="203">
        <v>36108</v>
      </c>
      <c r="F363" s="203">
        <v>25914</v>
      </c>
      <c r="G363" s="203">
        <v>18334</v>
      </c>
      <c r="H363" s="203">
        <v>15750</v>
      </c>
      <c r="I363" s="203">
        <v>8578</v>
      </c>
      <c r="J363" s="204"/>
      <c r="K363" s="204"/>
      <c r="L363" s="205">
        <v>3617</v>
      </c>
      <c r="M363" s="203">
        <v>3761</v>
      </c>
      <c r="N363" s="203">
        <v>7098</v>
      </c>
      <c r="O363" s="203">
        <v>2404</v>
      </c>
      <c r="P363" s="203">
        <v>1572</v>
      </c>
      <c r="Q363" s="203">
        <v>1109</v>
      </c>
      <c r="R363" s="203">
        <v>3397</v>
      </c>
      <c r="S363" s="201" t="s">
        <v>18</v>
      </c>
      <c r="T363" s="211"/>
    </row>
    <row r="364" spans="1:20" ht="15" customHeight="1" thickBot="1">
      <c r="A364" s="220"/>
      <c r="B364" s="221" t="s">
        <v>19</v>
      </c>
      <c r="C364" s="222">
        <f t="shared" si="152"/>
        <v>183016</v>
      </c>
      <c r="D364" s="223">
        <v>47396</v>
      </c>
      <c r="E364" s="223">
        <v>37686</v>
      </c>
      <c r="F364" s="223">
        <v>27188</v>
      </c>
      <c r="G364" s="223">
        <v>20056</v>
      </c>
      <c r="H364" s="223">
        <v>16829</v>
      </c>
      <c r="I364" s="223">
        <v>9516</v>
      </c>
      <c r="J364" s="204"/>
      <c r="K364" s="204"/>
      <c r="L364" s="224">
        <v>3809</v>
      </c>
      <c r="M364" s="223">
        <v>4050</v>
      </c>
      <c r="N364" s="223">
        <v>7578</v>
      </c>
      <c r="O364" s="223">
        <v>2493</v>
      </c>
      <c r="P364" s="223">
        <v>1587</v>
      </c>
      <c r="Q364" s="223">
        <v>1126</v>
      </c>
      <c r="R364" s="223">
        <v>3702</v>
      </c>
      <c r="S364" s="221" t="s">
        <v>19</v>
      </c>
      <c r="T364" s="225"/>
    </row>
    <row r="365" spans="1:20" ht="15" customHeight="1">
      <c r="A365" s="226" t="s">
        <v>219</v>
      </c>
      <c r="B365" s="227"/>
      <c r="C365" s="228"/>
      <c r="D365" s="229"/>
      <c r="E365" s="229"/>
      <c r="F365" s="229"/>
      <c r="G365" s="229"/>
      <c r="H365" s="229"/>
      <c r="I365" s="229"/>
      <c r="J365" s="229"/>
      <c r="K365" s="229"/>
      <c r="L365" s="229"/>
      <c r="M365" s="229"/>
      <c r="N365" s="229"/>
      <c r="O365" s="229"/>
      <c r="P365" s="229"/>
      <c r="Q365" s="229"/>
      <c r="R365" s="229"/>
      <c r="S365" s="192"/>
      <c r="T365" s="230"/>
    </row>
    <row r="366" spans="1:20" ht="15" customHeight="1" thickBot="1">
      <c r="A366" s="230"/>
      <c r="B366" s="226"/>
      <c r="C366" s="228"/>
      <c r="D366" s="229"/>
      <c r="E366" s="229"/>
      <c r="F366" s="229"/>
      <c r="G366" s="229"/>
      <c r="H366" s="229"/>
      <c r="I366" s="229"/>
      <c r="J366" s="229"/>
      <c r="K366" s="229"/>
      <c r="L366" s="229"/>
      <c r="M366" s="229"/>
      <c r="N366" s="229"/>
      <c r="O366" s="229"/>
      <c r="P366" s="229"/>
      <c r="Q366" s="229"/>
      <c r="R366" s="229"/>
      <c r="S366" s="192"/>
      <c r="T366" s="230"/>
    </row>
    <row r="367" spans="1:20" ht="15" customHeight="1">
      <c r="A367" s="188"/>
      <c r="B367" s="189" t="s">
        <v>220</v>
      </c>
      <c r="C367" s="290" t="s">
        <v>222</v>
      </c>
      <c r="D367" s="288" t="s">
        <v>17</v>
      </c>
      <c r="E367" s="190" t="s">
        <v>223</v>
      </c>
      <c r="F367" s="288" t="s">
        <v>206</v>
      </c>
      <c r="G367" s="288" t="s">
        <v>225</v>
      </c>
      <c r="H367" s="288" t="s">
        <v>208</v>
      </c>
      <c r="I367" s="288" t="s">
        <v>209</v>
      </c>
      <c r="J367" s="191"/>
      <c r="K367" s="192"/>
      <c r="L367" s="288" t="s">
        <v>226</v>
      </c>
      <c r="M367" s="288" t="s">
        <v>227</v>
      </c>
      <c r="N367" s="288" t="s">
        <v>212</v>
      </c>
      <c r="O367" s="288" t="s">
        <v>213</v>
      </c>
      <c r="P367" s="288" t="s">
        <v>214</v>
      </c>
      <c r="Q367" s="288" t="s">
        <v>215</v>
      </c>
      <c r="R367" s="190" t="s">
        <v>228</v>
      </c>
      <c r="S367" s="189" t="s">
        <v>229</v>
      </c>
      <c r="T367" s="193"/>
    </row>
    <row r="368" spans="1:20" ht="15" customHeight="1">
      <c r="A368" s="194" t="s">
        <v>231</v>
      </c>
      <c r="B368" s="195" t="s">
        <v>232</v>
      </c>
      <c r="C368" s="291"/>
      <c r="D368" s="289"/>
      <c r="E368" s="196" t="s">
        <v>233</v>
      </c>
      <c r="F368" s="289"/>
      <c r="G368" s="289"/>
      <c r="H368" s="289"/>
      <c r="I368" s="289"/>
      <c r="J368" s="191"/>
      <c r="K368" s="197"/>
      <c r="L368" s="289"/>
      <c r="M368" s="289"/>
      <c r="N368" s="289"/>
      <c r="O368" s="289"/>
      <c r="P368" s="289"/>
      <c r="Q368" s="289"/>
      <c r="R368" s="196" t="s">
        <v>217</v>
      </c>
      <c r="S368" s="198" t="s">
        <v>232</v>
      </c>
      <c r="T368" s="199" t="s">
        <v>231</v>
      </c>
    </row>
    <row r="369" spans="1:20" ht="15" customHeight="1">
      <c r="A369" s="200" t="s">
        <v>305</v>
      </c>
      <c r="B369" s="201" t="s">
        <v>236</v>
      </c>
      <c r="C369" s="202">
        <f>SUM(D369:R369)</f>
        <v>111294</v>
      </c>
      <c r="D369" s="203">
        <v>30756</v>
      </c>
      <c r="E369" s="203">
        <v>23167</v>
      </c>
      <c r="F369" s="203">
        <v>16188</v>
      </c>
      <c r="G369" s="203">
        <v>12144</v>
      </c>
      <c r="H369" s="203">
        <v>10915</v>
      </c>
      <c r="I369" s="203">
        <v>5000</v>
      </c>
      <c r="J369" s="204"/>
      <c r="K369" s="204"/>
      <c r="L369" s="205">
        <v>1778</v>
      </c>
      <c r="M369" s="203">
        <v>2180</v>
      </c>
      <c r="N369" s="203">
        <v>4612</v>
      </c>
      <c r="O369" s="203">
        <v>1168</v>
      </c>
      <c r="P369" s="203">
        <v>865</v>
      </c>
      <c r="Q369" s="203">
        <v>586</v>
      </c>
      <c r="R369" s="203">
        <v>1935</v>
      </c>
      <c r="S369" s="201" t="s">
        <v>236</v>
      </c>
      <c r="T369" s="206" t="s">
        <v>305</v>
      </c>
    </row>
    <row r="370" spans="1:20" ht="15" customHeight="1">
      <c r="A370" s="231" t="s">
        <v>308</v>
      </c>
      <c r="B370" s="201" t="s">
        <v>239</v>
      </c>
      <c r="C370" s="202">
        <f t="shared" ref="C370:I370" si="177">C371+C372</f>
        <v>356746</v>
      </c>
      <c r="D370" s="207">
        <f t="shared" si="177"/>
        <v>93493</v>
      </c>
      <c r="E370" s="207">
        <f t="shared" si="177"/>
        <v>74187</v>
      </c>
      <c r="F370" s="207">
        <f t="shared" si="177"/>
        <v>53258</v>
      </c>
      <c r="G370" s="207">
        <f t="shared" si="177"/>
        <v>38506</v>
      </c>
      <c r="H370" s="207">
        <f t="shared" si="177"/>
        <v>32380</v>
      </c>
      <c r="I370" s="207">
        <f t="shared" si="177"/>
        <v>17864</v>
      </c>
      <c r="J370" s="208"/>
      <c r="K370" s="204"/>
      <c r="L370" s="209">
        <f t="shared" ref="L370:R370" si="178">L371+L372</f>
        <v>7381</v>
      </c>
      <c r="M370" s="207">
        <f t="shared" si="178"/>
        <v>7831</v>
      </c>
      <c r="N370" s="207">
        <f t="shared" si="178"/>
        <v>14652</v>
      </c>
      <c r="O370" s="207">
        <f t="shared" si="178"/>
        <v>4815</v>
      </c>
      <c r="P370" s="207">
        <f t="shared" si="178"/>
        <v>3086</v>
      </c>
      <c r="Q370" s="207">
        <f t="shared" si="178"/>
        <v>2206</v>
      </c>
      <c r="R370" s="207">
        <f t="shared" si="178"/>
        <v>7087</v>
      </c>
      <c r="S370" s="201" t="s">
        <v>239</v>
      </c>
      <c r="T370" s="232" t="s">
        <v>308</v>
      </c>
    </row>
    <row r="371" spans="1:20" ht="15" customHeight="1">
      <c r="A371" s="210"/>
      <c r="B371" s="201" t="s">
        <v>18</v>
      </c>
      <c r="C371" s="202">
        <f>SUM(D371:R371)</f>
        <v>173275</v>
      </c>
      <c r="D371" s="203">
        <v>45623</v>
      </c>
      <c r="E371" s="203">
        <v>36330</v>
      </c>
      <c r="F371" s="203">
        <v>26032</v>
      </c>
      <c r="G371" s="203">
        <v>18352</v>
      </c>
      <c r="H371" s="203">
        <v>15623</v>
      </c>
      <c r="I371" s="203">
        <v>8441</v>
      </c>
      <c r="J371" s="204"/>
      <c r="K371" s="204"/>
      <c r="L371" s="205">
        <v>3602</v>
      </c>
      <c r="M371" s="203">
        <v>3780</v>
      </c>
      <c r="N371" s="203">
        <v>7080</v>
      </c>
      <c r="O371" s="203">
        <v>2361</v>
      </c>
      <c r="P371" s="203">
        <v>1540</v>
      </c>
      <c r="Q371" s="203">
        <v>1103</v>
      </c>
      <c r="R371" s="203">
        <v>3408</v>
      </c>
      <c r="S371" s="201" t="s">
        <v>18</v>
      </c>
      <c r="T371" s="211"/>
    </row>
    <row r="372" spans="1:20" ht="15" customHeight="1">
      <c r="A372" s="212"/>
      <c r="B372" s="213" t="s">
        <v>19</v>
      </c>
      <c r="C372" s="214">
        <f>SUM(D372:R372)</f>
        <v>183471</v>
      </c>
      <c r="D372" s="215">
        <v>47870</v>
      </c>
      <c r="E372" s="215">
        <v>37857</v>
      </c>
      <c r="F372" s="215">
        <v>27226</v>
      </c>
      <c r="G372" s="215">
        <v>20154</v>
      </c>
      <c r="H372" s="215">
        <v>16757</v>
      </c>
      <c r="I372" s="215">
        <v>9423</v>
      </c>
      <c r="J372" s="204"/>
      <c r="K372" s="204"/>
      <c r="L372" s="216">
        <v>3779</v>
      </c>
      <c r="M372" s="215">
        <v>4051</v>
      </c>
      <c r="N372" s="215">
        <v>7572</v>
      </c>
      <c r="O372" s="215">
        <v>2454</v>
      </c>
      <c r="P372" s="215">
        <v>1546</v>
      </c>
      <c r="Q372" s="215">
        <v>1103</v>
      </c>
      <c r="R372" s="215">
        <v>3679</v>
      </c>
      <c r="S372" s="213" t="s">
        <v>19</v>
      </c>
      <c r="T372" s="217"/>
    </row>
    <row r="373" spans="1:20" ht="15" customHeight="1">
      <c r="A373" s="210"/>
      <c r="B373" s="201" t="s">
        <v>236</v>
      </c>
      <c r="C373" s="202">
        <f>SUM(D373:R373)</f>
        <v>113487</v>
      </c>
      <c r="D373" s="203">
        <v>31712</v>
      </c>
      <c r="E373" s="203">
        <v>23786</v>
      </c>
      <c r="F373" s="203">
        <v>16433</v>
      </c>
      <c r="G373" s="203">
        <v>12279</v>
      </c>
      <c r="H373" s="203">
        <v>10991</v>
      </c>
      <c r="I373" s="203">
        <v>5031</v>
      </c>
      <c r="J373" s="204"/>
      <c r="K373" s="204"/>
      <c r="L373" s="205">
        <v>1820</v>
      </c>
      <c r="M373" s="203">
        <v>2224</v>
      </c>
      <c r="N373" s="203">
        <v>4654</v>
      </c>
      <c r="O373" s="203">
        <v>1186</v>
      </c>
      <c r="P373" s="203">
        <v>864</v>
      </c>
      <c r="Q373" s="203">
        <v>583</v>
      </c>
      <c r="R373" s="203">
        <v>1924</v>
      </c>
      <c r="S373" s="201" t="s">
        <v>236</v>
      </c>
      <c r="T373" s="211"/>
    </row>
    <row r="374" spans="1:20" ht="15" customHeight="1">
      <c r="A374" s="231" t="s">
        <v>309</v>
      </c>
      <c r="B374" s="201" t="s">
        <v>239</v>
      </c>
      <c r="C374" s="202">
        <f t="shared" ref="C374:I374" si="179">C375+C376</f>
        <v>357932</v>
      </c>
      <c r="D374" s="207">
        <f t="shared" si="179"/>
        <v>94583</v>
      </c>
      <c r="E374" s="207">
        <f t="shared" si="179"/>
        <v>74699</v>
      </c>
      <c r="F374" s="207">
        <f t="shared" si="179"/>
        <v>53444</v>
      </c>
      <c r="G374" s="207">
        <f t="shared" si="179"/>
        <v>38509</v>
      </c>
      <c r="H374" s="207">
        <f t="shared" si="179"/>
        <v>32091</v>
      </c>
      <c r="I374" s="207">
        <f t="shared" si="179"/>
        <v>17816</v>
      </c>
      <c r="J374" s="208"/>
      <c r="K374" s="204"/>
      <c r="L374" s="209">
        <f t="shared" ref="L374:R374" si="180">L375+L376</f>
        <v>7381</v>
      </c>
      <c r="M374" s="207">
        <f t="shared" si="180"/>
        <v>7872</v>
      </c>
      <c r="N374" s="207">
        <f t="shared" si="180"/>
        <v>14626</v>
      </c>
      <c r="O374" s="207">
        <f t="shared" si="180"/>
        <v>4751</v>
      </c>
      <c r="P374" s="207">
        <f t="shared" si="180"/>
        <v>3025</v>
      </c>
      <c r="Q374" s="207">
        <f t="shared" si="180"/>
        <v>2141</v>
      </c>
      <c r="R374" s="207">
        <f t="shared" si="180"/>
        <v>6994</v>
      </c>
      <c r="S374" s="201" t="s">
        <v>239</v>
      </c>
      <c r="T374" s="232" t="s">
        <v>309</v>
      </c>
    </row>
    <row r="375" spans="1:20" ht="15" customHeight="1">
      <c r="A375" s="210"/>
      <c r="B375" s="201" t="s">
        <v>18</v>
      </c>
      <c r="C375" s="202">
        <f>SUM(D375:R375)</f>
        <v>173768</v>
      </c>
      <c r="D375" s="203">
        <v>46182</v>
      </c>
      <c r="E375" s="203">
        <v>36588</v>
      </c>
      <c r="F375" s="203">
        <v>26054</v>
      </c>
      <c r="G375" s="203">
        <v>18305</v>
      </c>
      <c r="H375" s="203">
        <v>15500</v>
      </c>
      <c r="I375" s="203">
        <v>8398</v>
      </c>
      <c r="J375" s="204"/>
      <c r="K375" s="204"/>
      <c r="L375" s="205">
        <v>3602</v>
      </c>
      <c r="M375" s="203">
        <v>3798</v>
      </c>
      <c r="N375" s="203">
        <v>7060</v>
      </c>
      <c r="O375" s="203">
        <v>2329</v>
      </c>
      <c r="P375" s="203">
        <v>1517</v>
      </c>
      <c r="Q375" s="203">
        <v>1076</v>
      </c>
      <c r="R375" s="203">
        <v>3359</v>
      </c>
      <c r="S375" s="201" t="s">
        <v>18</v>
      </c>
      <c r="T375" s="211"/>
    </row>
    <row r="376" spans="1:20" ht="15" customHeight="1">
      <c r="A376" s="212"/>
      <c r="B376" s="213" t="s">
        <v>19</v>
      </c>
      <c r="C376" s="214">
        <f>SUM(D376:R376)</f>
        <v>184164</v>
      </c>
      <c r="D376" s="215">
        <v>48401</v>
      </c>
      <c r="E376" s="215">
        <v>38111</v>
      </c>
      <c r="F376" s="215">
        <v>27390</v>
      </c>
      <c r="G376" s="215">
        <v>20204</v>
      </c>
      <c r="H376" s="215">
        <v>16591</v>
      </c>
      <c r="I376" s="215">
        <v>9418</v>
      </c>
      <c r="J376" s="204"/>
      <c r="K376" s="204"/>
      <c r="L376" s="216">
        <v>3779</v>
      </c>
      <c r="M376" s="215">
        <v>4074</v>
      </c>
      <c r="N376" s="215">
        <v>7566</v>
      </c>
      <c r="O376" s="215">
        <v>2422</v>
      </c>
      <c r="P376" s="215">
        <v>1508</v>
      </c>
      <c r="Q376" s="215">
        <v>1065</v>
      </c>
      <c r="R376" s="215">
        <v>3635</v>
      </c>
      <c r="S376" s="213" t="s">
        <v>19</v>
      </c>
      <c r="T376" s="217"/>
    </row>
    <row r="377" spans="1:20" ht="15" customHeight="1">
      <c r="A377" s="210"/>
      <c r="B377" s="201" t="s">
        <v>236</v>
      </c>
      <c r="C377" s="202">
        <f>SUM(D377:R377)</f>
        <v>115431</v>
      </c>
      <c r="D377" s="203">
        <v>32458</v>
      </c>
      <c r="E377" s="203">
        <v>24451</v>
      </c>
      <c r="F377" s="203">
        <v>16797</v>
      </c>
      <c r="G377" s="203">
        <v>12328</v>
      </c>
      <c r="H377" s="203">
        <v>11086</v>
      </c>
      <c r="I377" s="203">
        <v>5039</v>
      </c>
      <c r="J377" s="204"/>
      <c r="K377" s="204"/>
      <c r="L377" s="205">
        <v>1825</v>
      </c>
      <c r="M377" s="203">
        <v>2258</v>
      </c>
      <c r="N377" s="203">
        <v>4596</v>
      </c>
      <c r="O377" s="203">
        <v>1178</v>
      </c>
      <c r="P377" s="203">
        <v>851</v>
      </c>
      <c r="Q377" s="203">
        <v>583</v>
      </c>
      <c r="R377" s="203">
        <v>1981</v>
      </c>
      <c r="S377" s="201" t="s">
        <v>236</v>
      </c>
      <c r="T377" s="211"/>
    </row>
    <row r="378" spans="1:20" ht="15" customHeight="1">
      <c r="A378" s="231" t="s">
        <v>310</v>
      </c>
      <c r="B378" s="201" t="s">
        <v>239</v>
      </c>
      <c r="C378" s="202">
        <f t="shared" ref="C378:I378" si="181">C379+C380</f>
        <v>359098</v>
      </c>
      <c r="D378" s="207">
        <f t="shared" si="181"/>
        <v>95595</v>
      </c>
      <c r="E378" s="207">
        <f t="shared" si="181"/>
        <v>75470</v>
      </c>
      <c r="F378" s="207">
        <f t="shared" si="181"/>
        <v>53784</v>
      </c>
      <c r="G378" s="207">
        <f t="shared" si="181"/>
        <v>38348</v>
      </c>
      <c r="H378" s="207">
        <f t="shared" si="181"/>
        <v>31779</v>
      </c>
      <c r="I378" s="207">
        <f t="shared" si="181"/>
        <v>17691</v>
      </c>
      <c r="J378" s="208"/>
      <c r="K378" s="204"/>
      <c r="L378" s="209">
        <f t="shared" ref="L378:R378" si="182">L379+L380</f>
        <v>7342</v>
      </c>
      <c r="M378" s="207">
        <f t="shared" si="182"/>
        <v>7897</v>
      </c>
      <c r="N378" s="207">
        <f t="shared" si="182"/>
        <v>14448</v>
      </c>
      <c r="O378" s="207">
        <f t="shared" si="182"/>
        <v>4695</v>
      </c>
      <c r="P378" s="207">
        <f t="shared" si="182"/>
        <v>2965</v>
      </c>
      <c r="Q378" s="207">
        <f t="shared" si="182"/>
        <v>2101</v>
      </c>
      <c r="R378" s="207">
        <f t="shared" si="182"/>
        <v>6983</v>
      </c>
      <c r="S378" s="201" t="s">
        <v>239</v>
      </c>
      <c r="T378" s="232" t="s">
        <v>310</v>
      </c>
    </row>
    <row r="379" spans="1:20" ht="15" customHeight="1">
      <c r="A379" s="210"/>
      <c r="B379" s="201" t="s">
        <v>18</v>
      </c>
      <c r="C379" s="202">
        <f>SUM(D379:R379)</f>
        <v>174432</v>
      </c>
      <c r="D379" s="203">
        <v>46710</v>
      </c>
      <c r="E379" s="203">
        <v>36990</v>
      </c>
      <c r="F379" s="203">
        <v>26242</v>
      </c>
      <c r="G379" s="203">
        <v>18218</v>
      </c>
      <c r="H379" s="203">
        <v>15359</v>
      </c>
      <c r="I379" s="203">
        <v>8339</v>
      </c>
      <c r="J379" s="204"/>
      <c r="K379" s="204"/>
      <c r="L379" s="205">
        <v>3599</v>
      </c>
      <c r="M379" s="203">
        <v>3812</v>
      </c>
      <c r="N379" s="203">
        <v>6941</v>
      </c>
      <c r="O379" s="203">
        <v>2313</v>
      </c>
      <c r="P379" s="203">
        <v>1484</v>
      </c>
      <c r="Q379" s="203">
        <v>1071</v>
      </c>
      <c r="R379" s="203">
        <v>3354</v>
      </c>
      <c r="S379" s="201" t="s">
        <v>18</v>
      </c>
      <c r="T379" s="211"/>
    </row>
    <row r="380" spans="1:20" ht="15" customHeight="1">
      <c r="A380" s="212"/>
      <c r="B380" s="213" t="s">
        <v>19</v>
      </c>
      <c r="C380" s="214">
        <f>SUM(D380:R380)</f>
        <v>184666</v>
      </c>
      <c r="D380" s="215">
        <v>48885</v>
      </c>
      <c r="E380" s="215">
        <v>38480</v>
      </c>
      <c r="F380" s="215">
        <v>27542</v>
      </c>
      <c r="G380" s="215">
        <v>20130</v>
      </c>
      <c r="H380" s="215">
        <v>16420</v>
      </c>
      <c r="I380" s="215">
        <v>9352</v>
      </c>
      <c r="J380" s="204"/>
      <c r="K380" s="204"/>
      <c r="L380" s="216">
        <v>3743</v>
      </c>
      <c r="M380" s="215">
        <v>4085</v>
      </c>
      <c r="N380" s="215">
        <v>7507</v>
      </c>
      <c r="O380" s="215">
        <v>2382</v>
      </c>
      <c r="P380" s="215">
        <v>1481</v>
      </c>
      <c r="Q380" s="215">
        <v>1030</v>
      </c>
      <c r="R380" s="215">
        <v>3629</v>
      </c>
      <c r="S380" s="213" t="s">
        <v>19</v>
      </c>
      <c r="T380" s="217"/>
    </row>
    <row r="381" spans="1:20" ht="15" customHeight="1">
      <c r="A381" s="210"/>
      <c r="B381" s="201" t="s">
        <v>236</v>
      </c>
      <c r="C381" s="202">
        <f>SUM(D381:R381)</f>
        <v>117069</v>
      </c>
      <c r="D381" s="203">
        <v>32968</v>
      </c>
      <c r="E381" s="203">
        <v>24847</v>
      </c>
      <c r="F381" s="203">
        <v>17200</v>
      </c>
      <c r="G381" s="203">
        <v>12419</v>
      </c>
      <c r="H381" s="203">
        <v>11109</v>
      </c>
      <c r="I381" s="203">
        <v>5096</v>
      </c>
      <c r="J381" s="204"/>
      <c r="K381" s="204"/>
      <c r="L381" s="205">
        <v>1853</v>
      </c>
      <c r="M381" s="203">
        <v>2308</v>
      </c>
      <c r="N381" s="203">
        <v>4674</v>
      </c>
      <c r="O381" s="203">
        <v>1178</v>
      </c>
      <c r="P381" s="203">
        <v>832</v>
      </c>
      <c r="Q381" s="203">
        <v>589</v>
      </c>
      <c r="R381" s="203">
        <v>1996</v>
      </c>
      <c r="S381" s="201" t="s">
        <v>236</v>
      </c>
      <c r="T381" s="211"/>
    </row>
    <row r="382" spans="1:20" ht="15" customHeight="1">
      <c r="A382" s="231" t="s">
        <v>311</v>
      </c>
      <c r="B382" s="201" t="s">
        <v>239</v>
      </c>
      <c r="C382" s="202">
        <f t="shared" ref="C382:I382" si="183">C383+C384</f>
        <v>360111</v>
      </c>
      <c r="D382" s="207">
        <f t="shared" si="183"/>
        <v>96118</v>
      </c>
      <c r="E382" s="207">
        <f t="shared" si="183"/>
        <v>75989</v>
      </c>
      <c r="F382" s="207">
        <f t="shared" si="183"/>
        <v>54181</v>
      </c>
      <c r="G382" s="207">
        <f t="shared" si="183"/>
        <v>38253</v>
      </c>
      <c r="H382" s="207">
        <f t="shared" si="183"/>
        <v>31509</v>
      </c>
      <c r="I382" s="207">
        <f t="shared" si="183"/>
        <v>17681</v>
      </c>
      <c r="J382" s="208"/>
      <c r="K382" s="204"/>
      <c r="L382" s="209">
        <f t="shared" ref="L382:R382" si="184">L383+L384</f>
        <v>7339</v>
      </c>
      <c r="M382" s="207">
        <f t="shared" si="184"/>
        <v>7986</v>
      </c>
      <c r="N382" s="207">
        <f t="shared" si="184"/>
        <v>14481</v>
      </c>
      <c r="O382" s="207">
        <f t="shared" si="184"/>
        <v>4634</v>
      </c>
      <c r="P382" s="207">
        <f t="shared" si="184"/>
        <v>2872</v>
      </c>
      <c r="Q382" s="207">
        <f t="shared" si="184"/>
        <v>2095</v>
      </c>
      <c r="R382" s="207">
        <f t="shared" si="184"/>
        <v>6973</v>
      </c>
      <c r="S382" s="201" t="s">
        <v>239</v>
      </c>
      <c r="T382" s="232" t="s">
        <v>311</v>
      </c>
    </row>
    <row r="383" spans="1:20" ht="15" customHeight="1">
      <c r="A383" s="210"/>
      <c r="B383" s="201" t="s">
        <v>18</v>
      </c>
      <c r="C383" s="202">
        <f>SUM(D383:R383)</f>
        <v>175102</v>
      </c>
      <c r="D383" s="203">
        <v>46980</v>
      </c>
      <c r="E383" s="203">
        <v>37276</v>
      </c>
      <c r="F383" s="203">
        <v>26479</v>
      </c>
      <c r="G383" s="203">
        <v>18215</v>
      </c>
      <c r="H383" s="203">
        <v>15268</v>
      </c>
      <c r="I383" s="203">
        <v>8312</v>
      </c>
      <c r="J383" s="204"/>
      <c r="K383" s="204"/>
      <c r="L383" s="205">
        <v>3613</v>
      </c>
      <c r="M383" s="203">
        <v>3842</v>
      </c>
      <c r="N383" s="203">
        <v>6976</v>
      </c>
      <c r="O383" s="203">
        <v>2285</v>
      </c>
      <c r="P383" s="203">
        <v>1439</v>
      </c>
      <c r="Q383" s="203">
        <v>1078</v>
      </c>
      <c r="R383" s="203">
        <v>3339</v>
      </c>
      <c r="S383" s="201" t="s">
        <v>18</v>
      </c>
      <c r="T383" s="211"/>
    </row>
    <row r="384" spans="1:20" ht="15" customHeight="1">
      <c r="A384" s="212"/>
      <c r="B384" s="213" t="s">
        <v>19</v>
      </c>
      <c r="C384" s="214">
        <f>SUM(D384:R384)</f>
        <v>185009</v>
      </c>
      <c r="D384" s="215">
        <v>49138</v>
      </c>
      <c r="E384" s="215">
        <v>38713</v>
      </c>
      <c r="F384" s="215">
        <v>27702</v>
      </c>
      <c r="G384" s="215">
        <v>20038</v>
      </c>
      <c r="H384" s="215">
        <v>16241</v>
      </c>
      <c r="I384" s="215">
        <v>9369</v>
      </c>
      <c r="J384" s="204"/>
      <c r="K384" s="204"/>
      <c r="L384" s="216">
        <v>3726</v>
      </c>
      <c r="M384" s="215">
        <v>4144</v>
      </c>
      <c r="N384" s="215">
        <v>7505</v>
      </c>
      <c r="O384" s="215">
        <v>2349</v>
      </c>
      <c r="P384" s="215">
        <v>1433</v>
      </c>
      <c r="Q384" s="215">
        <v>1017</v>
      </c>
      <c r="R384" s="215">
        <v>3634</v>
      </c>
      <c r="S384" s="213" t="s">
        <v>19</v>
      </c>
      <c r="T384" s="217"/>
    </row>
    <row r="385" spans="1:20" ht="15" customHeight="1">
      <c r="A385" s="210"/>
      <c r="B385" s="218" t="s">
        <v>236</v>
      </c>
      <c r="C385" s="202">
        <f>SUM(D385:R385)</f>
        <v>117488</v>
      </c>
      <c r="D385" s="203">
        <v>33928</v>
      </c>
      <c r="E385" s="203">
        <v>24482</v>
      </c>
      <c r="F385" s="203">
        <v>17291</v>
      </c>
      <c r="G385" s="203">
        <v>12404</v>
      </c>
      <c r="H385" s="203">
        <v>10984</v>
      </c>
      <c r="I385" s="203">
        <v>5112</v>
      </c>
      <c r="J385" s="204"/>
      <c r="K385" s="204"/>
      <c r="L385" s="205">
        <v>1780</v>
      </c>
      <c r="M385" s="203">
        <v>2272</v>
      </c>
      <c r="N385" s="203">
        <v>4803</v>
      </c>
      <c r="O385" s="203">
        <v>1145</v>
      </c>
      <c r="P385" s="203">
        <v>795</v>
      </c>
      <c r="Q385" s="203">
        <v>567</v>
      </c>
      <c r="R385" s="203">
        <v>1925</v>
      </c>
      <c r="S385" s="218" t="s">
        <v>236</v>
      </c>
      <c r="T385" s="211"/>
    </row>
    <row r="386" spans="1:20" ht="15" customHeight="1">
      <c r="A386" s="231" t="s">
        <v>312</v>
      </c>
      <c r="B386" s="218" t="s">
        <v>239</v>
      </c>
      <c r="C386" s="202">
        <f t="shared" ref="C386:I386" si="185">C387+C388</f>
        <v>360598</v>
      </c>
      <c r="D386" s="207">
        <f t="shared" si="185"/>
        <v>97314</v>
      </c>
      <c r="E386" s="207">
        <f t="shared" si="185"/>
        <v>75715</v>
      </c>
      <c r="F386" s="207">
        <f t="shared" si="185"/>
        <v>54606</v>
      </c>
      <c r="G386" s="207">
        <f t="shared" si="185"/>
        <v>38054</v>
      </c>
      <c r="H386" s="207">
        <f t="shared" si="185"/>
        <v>31077</v>
      </c>
      <c r="I386" s="207">
        <f t="shared" si="185"/>
        <v>17671</v>
      </c>
      <c r="J386" s="208"/>
      <c r="K386" s="204"/>
      <c r="L386" s="209">
        <f t="shared" ref="L386:R386" si="186">L387+L388</f>
        <v>7307</v>
      </c>
      <c r="M386" s="207">
        <f t="shared" si="186"/>
        <v>8087</v>
      </c>
      <c r="N386" s="207">
        <f t="shared" si="186"/>
        <v>14405</v>
      </c>
      <c r="O386" s="207">
        <f t="shared" si="186"/>
        <v>4589</v>
      </c>
      <c r="P386" s="207">
        <f t="shared" si="186"/>
        <v>2775</v>
      </c>
      <c r="Q386" s="207">
        <f t="shared" si="186"/>
        <v>2047</v>
      </c>
      <c r="R386" s="207">
        <f t="shared" si="186"/>
        <v>6951</v>
      </c>
      <c r="S386" s="218" t="s">
        <v>239</v>
      </c>
      <c r="T386" s="232" t="s">
        <v>312</v>
      </c>
    </row>
    <row r="387" spans="1:20" ht="15" customHeight="1">
      <c r="A387" s="210"/>
      <c r="B387" s="218" t="s">
        <v>18</v>
      </c>
      <c r="C387" s="202">
        <f>SUM(D387:R387)</f>
        <v>175922</v>
      </c>
      <c r="D387" s="203">
        <v>47937</v>
      </c>
      <c r="E387" s="203">
        <v>37217</v>
      </c>
      <c r="F387" s="203">
        <v>26718</v>
      </c>
      <c r="G387" s="203">
        <v>18118</v>
      </c>
      <c r="H387" s="203">
        <v>15166</v>
      </c>
      <c r="I387" s="203">
        <v>8315</v>
      </c>
      <c r="J387" s="204"/>
      <c r="K387" s="204"/>
      <c r="L387" s="205">
        <v>3568</v>
      </c>
      <c r="M387" s="203">
        <v>3849</v>
      </c>
      <c r="N387" s="203">
        <v>6996</v>
      </c>
      <c r="O387" s="203">
        <v>2290</v>
      </c>
      <c r="P387" s="203">
        <v>1369</v>
      </c>
      <c r="Q387" s="203">
        <v>1051</v>
      </c>
      <c r="R387" s="203">
        <v>3328</v>
      </c>
      <c r="S387" s="218" t="s">
        <v>18</v>
      </c>
      <c r="T387" s="211"/>
    </row>
    <row r="388" spans="1:20" ht="15" customHeight="1">
      <c r="A388" s="212"/>
      <c r="B388" s="219" t="s">
        <v>19</v>
      </c>
      <c r="C388" s="214">
        <f>SUM(D388:R388)</f>
        <v>184676</v>
      </c>
      <c r="D388" s="215">
        <v>49377</v>
      </c>
      <c r="E388" s="215">
        <v>38498</v>
      </c>
      <c r="F388" s="215">
        <v>27888</v>
      </c>
      <c r="G388" s="215">
        <v>19936</v>
      </c>
      <c r="H388" s="215">
        <v>15911</v>
      </c>
      <c r="I388" s="215">
        <v>9356</v>
      </c>
      <c r="J388" s="204"/>
      <c r="K388" s="204"/>
      <c r="L388" s="216">
        <v>3739</v>
      </c>
      <c r="M388" s="215">
        <v>4238</v>
      </c>
      <c r="N388" s="215">
        <v>7409</v>
      </c>
      <c r="O388" s="215">
        <v>2299</v>
      </c>
      <c r="P388" s="215">
        <v>1406</v>
      </c>
      <c r="Q388" s="215">
        <v>996</v>
      </c>
      <c r="R388" s="215">
        <v>3623</v>
      </c>
      <c r="S388" s="219" t="s">
        <v>19</v>
      </c>
      <c r="T388" s="217"/>
    </row>
    <row r="389" spans="1:20" ht="15" customHeight="1">
      <c r="A389" s="231"/>
      <c r="B389" s="201" t="s">
        <v>236</v>
      </c>
      <c r="C389" s="202">
        <f>SUM(D389:R389)</f>
        <v>119038</v>
      </c>
      <c r="D389" s="203">
        <v>34531</v>
      </c>
      <c r="E389" s="203">
        <v>24796</v>
      </c>
      <c r="F389" s="203">
        <v>17478</v>
      </c>
      <c r="G389" s="203">
        <v>12509</v>
      </c>
      <c r="H389" s="203">
        <v>11174</v>
      </c>
      <c r="I389" s="203">
        <v>5127</v>
      </c>
      <c r="J389" s="204"/>
      <c r="K389" s="204"/>
      <c r="L389" s="205">
        <v>1814</v>
      </c>
      <c r="M389" s="203">
        <v>2291</v>
      </c>
      <c r="N389" s="203">
        <v>4865</v>
      </c>
      <c r="O389" s="203">
        <v>1154</v>
      </c>
      <c r="P389" s="203">
        <v>799</v>
      </c>
      <c r="Q389" s="203">
        <v>568</v>
      </c>
      <c r="R389" s="203">
        <v>1932</v>
      </c>
      <c r="S389" s="201" t="s">
        <v>236</v>
      </c>
      <c r="T389" s="206"/>
    </row>
    <row r="390" spans="1:20" ht="15" customHeight="1">
      <c r="A390" s="231" t="s">
        <v>313</v>
      </c>
      <c r="B390" s="201" t="s">
        <v>239</v>
      </c>
      <c r="C390" s="202">
        <f t="shared" ref="C390:I390" si="187">C391+C392</f>
        <v>360997</v>
      </c>
      <c r="D390" s="207">
        <f t="shared" si="187"/>
        <v>97905</v>
      </c>
      <c r="E390" s="207">
        <f t="shared" si="187"/>
        <v>75974</v>
      </c>
      <c r="F390" s="207">
        <f t="shared" si="187"/>
        <v>54547</v>
      </c>
      <c r="G390" s="207">
        <f t="shared" si="187"/>
        <v>37916</v>
      </c>
      <c r="H390" s="207">
        <f t="shared" si="187"/>
        <v>31236</v>
      </c>
      <c r="I390" s="207">
        <f t="shared" si="187"/>
        <v>17514</v>
      </c>
      <c r="J390" s="208"/>
      <c r="K390" s="204"/>
      <c r="L390" s="209">
        <f t="shared" ref="L390:R390" si="188">L391+L392</f>
        <v>7291</v>
      </c>
      <c r="M390" s="207">
        <f t="shared" si="188"/>
        <v>8109</v>
      </c>
      <c r="N390" s="207">
        <f t="shared" si="188"/>
        <v>14279</v>
      </c>
      <c r="O390" s="207">
        <f t="shared" si="188"/>
        <v>4561</v>
      </c>
      <c r="P390" s="207">
        <f t="shared" si="188"/>
        <v>2755</v>
      </c>
      <c r="Q390" s="207">
        <f t="shared" si="188"/>
        <v>2016</v>
      </c>
      <c r="R390" s="207">
        <f t="shared" si="188"/>
        <v>6894</v>
      </c>
      <c r="S390" s="201" t="s">
        <v>239</v>
      </c>
      <c r="T390" s="232" t="s">
        <v>313</v>
      </c>
    </row>
    <row r="391" spans="1:20" ht="15" customHeight="1">
      <c r="A391" s="210"/>
      <c r="B391" s="201" t="s">
        <v>18</v>
      </c>
      <c r="C391" s="202">
        <f>SUM(D391:R391)</f>
        <v>176021</v>
      </c>
      <c r="D391" s="203">
        <v>48204</v>
      </c>
      <c r="E391" s="203">
        <v>37305</v>
      </c>
      <c r="F391" s="203">
        <v>26647</v>
      </c>
      <c r="G391" s="203">
        <v>18056</v>
      </c>
      <c r="H391" s="203">
        <v>15259</v>
      </c>
      <c r="I391" s="203">
        <v>8250</v>
      </c>
      <c r="J391" s="204"/>
      <c r="K391" s="204"/>
      <c r="L391" s="205">
        <v>3554</v>
      </c>
      <c r="M391" s="203">
        <v>3848</v>
      </c>
      <c r="N391" s="203">
        <v>6961</v>
      </c>
      <c r="O391" s="203">
        <v>2254</v>
      </c>
      <c r="P391" s="203">
        <v>1345</v>
      </c>
      <c r="Q391" s="203">
        <v>1041</v>
      </c>
      <c r="R391" s="203">
        <v>3297</v>
      </c>
      <c r="S391" s="201" t="s">
        <v>18</v>
      </c>
      <c r="T391" s="211"/>
    </row>
    <row r="392" spans="1:20" ht="15" customHeight="1">
      <c r="A392" s="212"/>
      <c r="B392" s="213" t="s">
        <v>19</v>
      </c>
      <c r="C392" s="214">
        <f>SUM(D392:R392)</f>
        <v>184976</v>
      </c>
      <c r="D392" s="215">
        <v>49701</v>
      </c>
      <c r="E392" s="215">
        <v>38669</v>
      </c>
      <c r="F392" s="215">
        <v>27900</v>
      </c>
      <c r="G392" s="215">
        <v>19860</v>
      </c>
      <c r="H392" s="215">
        <v>15977</v>
      </c>
      <c r="I392" s="215">
        <v>9264</v>
      </c>
      <c r="J392" s="204"/>
      <c r="K392" s="204"/>
      <c r="L392" s="216">
        <v>3737</v>
      </c>
      <c r="M392" s="215">
        <v>4261</v>
      </c>
      <c r="N392" s="215">
        <v>7318</v>
      </c>
      <c r="O392" s="215">
        <v>2307</v>
      </c>
      <c r="P392" s="215">
        <v>1410</v>
      </c>
      <c r="Q392" s="215">
        <v>975</v>
      </c>
      <c r="R392" s="215">
        <v>3597</v>
      </c>
      <c r="S392" s="213" t="s">
        <v>19</v>
      </c>
      <c r="T392" s="217"/>
    </row>
    <row r="393" spans="1:20" ht="15" customHeight="1">
      <c r="A393" s="200"/>
      <c r="B393" s="201" t="s">
        <v>236</v>
      </c>
      <c r="C393" s="202">
        <f>SUM(D393:R393)</f>
        <v>120813</v>
      </c>
      <c r="D393" s="203">
        <v>35161</v>
      </c>
      <c r="E393" s="203">
        <v>25130</v>
      </c>
      <c r="F393" s="203">
        <v>17851</v>
      </c>
      <c r="G393" s="203">
        <v>12681</v>
      </c>
      <c r="H393" s="203">
        <v>11332</v>
      </c>
      <c r="I393" s="203">
        <v>5165</v>
      </c>
      <c r="J393" s="204"/>
      <c r="K393" s="204"/>
      <c r="L393" s="205">
        <v>1834</v>
      </c>
      <c r="M393" s="203">
        <v>2323</v>
      </c>
      <c r="N393" s="203">
        <v>4885</v>
      </c>
      <c r="O393" s="203">
        <v>1146</v>
      </c>
      <c r="P393" s="203">
        <v>787</v>
      </c>
      <c r="Q393" s="203">
        <v>566</v>
      </c>
      <c r="R393" s="203">
        <v>1952</v>
      </c>
      <c r="S393" s="201" t="s">
        <v>236</v>
      </c>
      <c r="T393" s="206"/>
    </row>
    <row r="394" spans="1:20" ht="15" customHeight="1">
      <c r="A394" s="231" t="s">
        <v>314</v>
      </c>
      <c r="B394" s="201" t="s">
        <v>239</v>
      </c>
      <c r="C394" s="202">
        <f t="shared" ref="C394:I394" si="189">C395+C396</f>
        <v>361713</v>
      </c>
      <c r="D394" s="207">
        <f t="shared" si="189"/>
        <v>98535</v>
      </c>
      <c r="E394" s="207">
        <f t="shared" si="189"/>
        <v>76338</v>
      </c>
      <c r="F394" s="207">
        <f t="shared" si="189"/>
        <v>54823</v>
      </c>
      <c r="G394" s="207">
        <f t="shared" si="189"/>
        <v>37858</v>
      </c>
      <c r="H394" s="207">
        <f t="shared" si="189"/>
        <v>31325</v>
      </c>
      <c r="I394" s="207">
        <f t="shared" si="189"/>
        <v>17456</v>
      </c>
      <c r="J394" s="208"/>
      <c r="K394" s="204"/>
      <c r="L394" s="209">
        <f t="shared" ref="L394:R394" si="190">L395+L396</f>
        <v>7221</v>
      </c>
      <c r="M394" s="207">
        <f t="shared" si="190"/>
        <v>8133</v>
      </c>
      <c r="N394" s="207">
        <f t="shared" si="190"/>
        <v>14052</v>
      </c>
      <c r="O394" s="207">
        <f t="shared" si="190"/>
        <v>4506</v>
      </c>
      <c r="P394" s="207">
        <f t="shared" si="190"/>
        <v>2655</v>
      </c>
      <c r="Q394" s="207">
        <f t="shared" si="190"/>
        <v>1983</v>
      </c>
      <c r="R394" s="207">
        <f t="shared" si="190"/>
        <v>6828</v>
      </c>
      <c r="S394" s="201" t="s">
        <v>239</v>
      </c>
      <c r="T394" s="232" t="s">
        <v>314</v>
      </c>
    </row>
    <row r="395" spans="1:20" ht="15" customHeight="1">
      <c r="A395" s="210"/>
      <c r="B395" s="201" t="s">
        <v>18</v>
      </c>
      <c r="C395" s="202">
        <f>SUM(D395:R395)</f>
        <v>176386</v>
      </c>
      <c r="D395" s="203">
        <v>48553</v>
      </c>
      <c r="E395" s="203">
        <v>37513</v>
      </c>
      <c r="F395" s="203">
        <v>26788</v>
      </c>
      <c r="G395" s="203">
        <v>18036</v>
      </c>
      <c r="H395" s="203">
        <v>15284</v>
      </c>
      <c r="I395" s="203">
        <v>8236</v>
      </c>
      <c r="J395" s="204"/>
      <c r="K395" s="204"/>
      <c r="L395" s="205">
        <v>3511</v>
      </c>
      <c r="M395" s="203">
        <v>3848</v>
      </c>
      <c r="N395" s="203">
        <v>6850</v>
      </c>
      <c r="O395" s="203">
        <v>2207</v>
      </c>
      <c r="P395" s="203">
        <v>1305</v>
      </c>
      <c r="Q395" s="203">
        <v>1008</v>
      </c>
      <c r="R395" s="203">
        <v>3247</v>
      </c>
      <c r="S395" s="201" t="s">
        <v>18</v>
      </c>
      <c r="T395" s="211"/>
    </row>
    <row r="396" spans="1:20" ht="15" customHeight="1">
      <c r="A396" s="212"/>
      <c r="B396" s="213" t="s">
        <v>19</v>
      </c>
      <c r="C396" s="214">
        <f>SUM(D396:R396)</f>
        <v>185327</v>
      </c>
      <c r="D396" s="215">
        <v>49982</v>
      </c>
      <c r="E396" s="215">
        <v>38825</v>
      </c>
      <c r="F396" s="215">
        <v>28035</v>
      </c>
      <c r="G396" s="215">
        <v>19822</v>
      </c>
      <c r="H396" s="215">
        <v>16041</v>
      </c>
      <c r="I396" s="215">
        <v>9220</v>
      </c>
      <c r="J396" s="204"/>
      <c r="K396" s="204"/>
      <c r="L396" s="216">
        <v>3710</v>
      </c>
      <c r="M396" s="215">
        <v>4285</v>
      </c>
      <c r="N396" s="215">
        <v>7202</v>
      </c>
      <c r="O396" s="215">
        <v>2299</v>
      </c>
      <c r="P396" s="215">
        <v>1350</v>
      </c>
      <c r="Q396" s="215">
        <v>975</v>
      </c>
      <c r="R396" s="215">
        <v>3581</v>
      </c>
      <c r="S396" s="213" t="s">
        <v>19</v>
      </c>
      <c r="T396" s="217"/>
    </row>
    <row r="397" spans="1:20" ht="15" customHeight="1">
      <c r="A397" s="210"/>
      <c r="B397" s="201" t="s">
        <v>236</v>
      </c>
      <c r="C397" s="202">
        <f>SUM(D397:R397)</f>
        <v>122508</v>
      </c>
      <c r="D397" s="203">
        <v>35685</v>
      </c>
      <c r="E397" s="203">
        <v>25487</v>
      </c>
      <c r="F397" s="203">
        <v>18184</v>
      </c>
      <c r="G397" s="203">
        <v>12828</v>
      </c>
      <c r="H397" s="203">
        <v>11492</v>
      </c>
      <c r="I397" s="203">
        <v>5197</v>
      </c>
      <c r="J397" s="204"/>
      <c r="K397" s="204"/>
      <c r="L397" s="205">
        <v>1849</v>
      </c>
      <c r="M397" s="203">
        <v>2373</v>
      </c>
      <c r="N397" s="203">
        <v>4978</v>
      </c>
      <c r="O397" s="203">
        <v>1152</v>
      </c>
      <c r="P397" s="203">
        <v>777</v>
      </c>
      <c r="Q397" s="203">
        <v>558</v>
      </c>
      <c r="R397" s="203">
        <v>1948</v>
      </c>
      <c r="S397" s="201" t="s">
        <v>236</v>
      </c>
      <c r="T397" s="211"/>
    </row>
    <row r="398" spans="1:20" ht="15" customHeight="1">
      <c r="A398" s="200" t="s">
        <v>254</v>
      </c>
      <c r="B398" s="201" t="s">
        <v>239</v>
      </c>
      <c r="C398" s="202">
        <f t="shared" ref="C398:I398" si="191">C399+C400</f>
        <v>361934</v>
      </c>
      <c r="D398" s="207">
        <f t="shared" si="191"/>
        <v>98872</v>
      </c>
      <c r="E398" s="207">
        <f t="shared" si="191"/>
        <v>76391</v>
      </c>
      <c r="F398" s="207">
        <f t="shared" si="191"/>
        <v>54942</v>
      </c>
      <c r="G398" s="207">
        <f t="shared" si="191"/>
        <v>37757</v>
      </c>
      <c r="H398" s="207">
        <f t="shared" si="191"/>
        <v>31333</v>
      </c>
      <c r="I398" s="207">
        <f t="shared" si="191"/>
        <v>17382</v>
      </c>
      <c r="J398" s="208"/>
      <c r="K398" s="204"/>
      <c r="L398" s="209">
        <f t="shared" ref="L398:R398" si="192">L399+L400</f>
        <v>7172</v>
      </c>
      <c r="M398" s="207">
        <f t="shared" si="192"/>
        <v>8201</v>
      </c>
      <c r="N398" s="207">
        <f t="shared" si="192"/>
        <v>14095</v>
      </c>
      <c r="O398" s="207">
        <f t="shared" si="192"/>
        <v>4485</v>
      </c>
      <c r="P398" s="207">
        <f t="shared" si="192"/>
        <v>2579</v>
      </c>
      <c r="Q398" s="207">
        <f t="shared" si="192"/>
        <v>1926</v>
      </c>
      <c r="R398" s="207">
        <f t="shared" si="192"/>
        <v>6799</v>
      </c>
      <c r="S398" s="201" t="s">
        <v>239</v>
      </c>
      <c r="T398" s="206" t="s">
        <v>254</v>
      </c>
    </row>
    <row r="399" spans="1:20" ht="15" customHeight="1">
      <c r="A399" s="210"/>
      <c r="B399" s="201" t="s">
        <v>18</v>
      </c>
      <c r="C399" s="202">
        <f>SUM(D399:R399)</f>
        <v>176605</v>
      </c>
      <c r="D399" s="203">
        <v>48769</v>
      </c>
      <c r="E399" s="203">
        <v>37544</v>
      </c>
      <c r="F399" s="203">
        <v>26843</v>
      </c>
      <c r="G399" s="203">
        <v>17998</v>
      </c>
      <c r="H399" s="203">
        <v>15328</v>
      </c>
      <c r="I399" s="203">
        <v>8203</v>
      </c>
      <c r="J399" s="204"/>
      <c r="K399" s="204"/>
      <c r="L399" s="205">
        <v>3474</v>
      </c>
      <c r="M399" s="203">
        <v>3896</v>
      </c>
      <c r="N399" s="203">
        <v>6860</v>
      </c>
      <c r="O399" s="203">
        <v>2186</v>
      </c>
      <c r="P399" s="203">
        <v>1286</v>
      </c>
      <c r="Q399" s="203">
        <v>985</v>
      </c>
      <c r="R399" s="203">
        <v>3233</v>
      </c>
      <c r="S399" s="201" t="s">
        <v>18</v>
      </c>
      <c r="T399" s="211"/>
    </row>
    <row r="400" spans="1:20" ht="15" customHeight="1">
      <c r="A400" s="212"/>
      <c r="B400" s="213" t="s">
        <v>19</v>
      </c>
      <c r="C400" s="214">
        <f>SUM(D400:R400)</f>
        <v>185329</v>
      </c>
      <c r="D400" s="215">
        <v>50103</v>
      </c>
      <c r="E400" s="215">
        <v>38847</v>
      </c>
      <c r="F400" s="215">
        <v>28099</v>
      </c>
      <c r="G400" s="215">
        <v>19759</v>
      </c>
      <c r="H400" s="215">
        <v>16005</v>
      </c>
      <c r="I400" s="215">
        <v>9179</v>
      </c>
      <c r="J400" s="204"/>
      <c r="K400" s="204"/>
      <c r="L400" s="216">
        <v>3698</v>
      </c>
      <c r="M400" s="215">
        <v>4305</v>
      </c>
      <c r="N400" s="215">
        <v>7235</v>
      </c>
      <c r="O400" s="215">
        <v>2299</v>
      </c>
      <c r="P400" s="215">
        <v>1293</v>
      </c>
      <c r="Q400" s="215">
        <v>941</v>
      </c>
      <c r="R400" s="215">
        <v>3566</v>
      </c>
      <c r="S400" s="213" t="s">
        <v>19</v>
      </c>
      <c r="T400" s="217"/>
    </row>
    <row r="401" spans="1:20" ht="15" customHeight="1">
      <c r="A401" s="210"/>
      <c r="B401" s="201" t="s">
        <v>236</v>
      </c>
      <c r="C401" s="202">
        <f>SUM(D401:R401)</f>
        <v>123628</v>
      </c>
      <c r="D401" s="203">
        <v>35891</v>
      </c>
      <c r="E401" s="203">
        <v>25870</v>
      </c>
      <c r="F401" s="203">
        <v>18386</v>
      </c>
      <c r="G401" s="203">
        <v>13033</v>
      </c>
      <c r="H401" s="203">
        <v>11470</v>
      </c>
      <c r="I401" s="203">
        <v>5233</v>
      </c>
      <c r="J401" s="204"/>
      <c r="K401" s="204"/>
      <c r="L401" s="205">
        <v>1876</v>
      </c>
      <c r="M401" s="203">
        <v>2398</v>
      </c>
      <c r="N401" s="203">
        <v>5052</v>
      </c>
      <c r="O401" s="203">
        <v>1152</v>
      </c>
      <c r="P401" s="203">
        <v>768</v>
      </c>
      <c r="Q401" s="203">
        <v>547</v>
      </c>
      <c r="R401" s="203">
        <v>1952</v>
      </c>
      <c r="S401" s="201" t="s">
        <v>236</v>
      </c>
      <c r="T401" s="211"/>
    </row>
    <row r="402" spans="1:20" ht="15" customHeight="1">
      <c r="A402" s="200" t="s">
        <v>255</v>
      </c>
      <c r="B402" s="201" t="s">
        <v>239</v>
      </c>
      <c r="C402" s="202">
        <f t="shared" ref="C402:I402" si="193">C403+C404</f>
        <v>361336</v>
      </c>
      <c r="D402" s="207">
        <f t="shared" si="193"/>
        <v>98987</v>
      </c>
      <c r="E402" s="207">
        <f t="shared" si="193"/>
        <v>76344</v>
      </c>
      <c r="F402" s="207">
        <f t="shared" si="193"/>
        <v>54864</v>
      </c>
      <c r="G402" s="207">
        <f t="shared" si="193"/>
        <v>37897</v>
      </c>
      <c r="H402" s="207">
        <f t="shared" si="193"/>
        <v>31098</v>
      </c>
      <c r="I402" s="207">
        <f t="shared" si="193"/>
        <v>17268</v>
      </c>
      <c r="J402" s="208"/>
      <c r="K402" s="204"/>
      <c r="L402" s="209">
        <f t="shared" ref="L402:R402" si="194">L403+L404</f>
        <v>7123</v>
      </c>
      <c r="M402" s="207">
        <f t="shared" si="194"/>
        <v>8202</v>
      </c>
      <c r="N402" s="207">
        <f t="shared" si="194"/>
        <v>14076</v>
      </c>
      <c r="O402" s="207">
        <f t="shared" si="194"/>
        <v>4418</v>
      </c>
      <c r="P402" s="207">
        <f t="shared" si="194"/>
        <v>2519</v>
      </c>
      <c r="Q402" s="207">
        <f t="shared" si="194"/>
        <v>1864</v>
      </c>
      <c r="R402" s="207">
        <f t="shared" si="194"/>
        <v>6676</v>
      </c>
      <c r="S402" s="201" t="s">
        <v>239</v>
      </c>
      <c r="T402" s="206" t="s">
        <v>255</v>
      </c>
    </row>
    <row r="403" spans="1:20" ht="15" customHeight="1">
      <c r="A403" s="210"/>
      <c r="B403" s="201" t="s">
        <v>18</v>
      </c>
      <c r="C403" s="202">
        <f>SUM(D403:R403)</f>
        <v>176259</v>
      </c>
      <c r="D403" s="203">
        <v>48787</v>
      </c>
      <c r="E403" s="203">
        <v>37441</v>
      </c>
      <c r="F403" s="203">
        <v>26841</v>
      </c>
      <c r="G403" s="203">
        <v>18095</v>
      </c>
      <c r="H403" s="203">
        <v>15210</v>
      </c>
      <c r="I403" s="203">
        <v>8152</v>
      </c>
      <c r="J403" s="204"/>
      <c r="K403" s="204"/>
      <c r="L403" s="205">
        <v>3463</v>
      </c>
      <c r="M403" s="203">
        <v>3892</v>
      </c>
      <c r="N403" s="203">
        <v>6843</v>
      </c>
      <c r="O403" s="203">
        <v>2146</v>
      </c>
      <c r="P403" s="203">
        <v>1252</v>
      </c>
      <c r="Q403" s="203">
        <v>946</v>
      </c>
      <c r="R403" s="203">
        <v>3191</v>
      </c>
      <c r="S403" s="201" t="s">
        <v>18</v>
      </c>
      <c r="T403" s="211"/>
    </row>
    <row r="404" spans="1:20" ht="15" customHeight="1">
      <c r="A404" s="212"/>
      <c r="B404" s="213" t="s">
        <v>19</v>
      </c>
      <c r="C404" s="214">
        <f>SUM(D404:R404)</f>
        <v>185077</v>
      </c>
      <c r="D404" s="215">
        <v>50200</v>
      </c>
      <c r="E404" s="215">
        <v>38903</v>
      </c>
      <c r="F404" s="215">
        <v>28023</v>
      </c>
      <c r="G404" s="215">
        <v>19802</v>
      </c>
      <c r="H404" s="215">
        <v>15888</v>
      </c>
      <c r="I404" s="215">
        <v>9116</v>
      </c>
      <c r="J404" s="204"/>
      <c r="K404" s="204"/>
      <c r="L404" s="216">
        <v>3660</v>
      </c>
      <c r="M404" s="215">
        <v>4310</v>
      </c>
      <c r="N404" s="215">
        <v>7233</v>
      </c>
      <c r="O404" s="215">
        <v>2272</v>
      </c>
      <c r="P404" s="215">
        <v>1267</v>
      </c>
      <c r="Q404" s="215">
        <v>918</v>
      </c>
      <c r="R404" s="215">
        <v>3485</v>
      </c>
      <c r="S404" s="213" t="s">
        <v>19</v>
      </c>
      <c r="T404" s="217"/>
    </row>
    <row r="405" spans="1:20" ht="15" customHeight="1">
      <c r="A405" s="210"/>
      <c r="B405" s="218" t="s">
        <v>236</v>
      </c>
      <c r="C405" s="202">
        <f>SUM(D405:R405)</f>
        <v>123864</v>
      </c>
      <c r="D405" s="203">
        <v>36244</v>
      </c>
      <c r="E405" s="203">
        <v>26176</v>
      </c>
      <c r="F405" s="203">
        <v>18092</v>
      </c>
      <c r="G405" s="203">
        <v>13096</v>
      </c>
      <c r="H405" s="203">
        <v>11467</v>
      </c>
      <c r="I405" s="203">
        <v>5241</v>
      </c>
      <c r="J405" s="204"/>
      <c r="K405" s="204"/>
      <c r="L405" s="205">
        <v>1829</v>
      </c>
      <c r="M405" s="203">
        <v>2357</v>
      </c>
      <c r="N405" s="203">
        <v>5001</v>
      </c>
      <c r="O405" s="203">
        <v>1170</v>
      </c>
      <c r="P405" s="203">
        <v>752</v>
      </c>
      <c r="Q405" s="203">
        <v>530</v>
      </c>
      <c r="R405" s="203">
        <v>1909</v>
      </c>
      <c r="S405" s="218" t="s">
        <v>236</v>
      </c>
      <c r="T405" s="211"/>
    </row>
    <row r="406" spans="1:20" ht="15" customHeight="1">
      <c r="A406" s="233" t="s">
        <v>315</v>
      </c>
      <c r="B406" s="218" t="s">
        <v>239</v>
      </c>
      <c r="C406" s="202">
        <f t="shared" ref="C406:I406" si="195">C407+C408</f>
        <v>360138</v>
      </c>
      <c r="D406" s="207">
        <f t="shared" si="195"/>
        <v>99256</v>
      </c>
      <c r="E406" s="207">
        <f t="shared" si="195"/>
        <v>76347</v>
      </c>
      <c r="F406" s="207">
        <f t="shared" si="195"/>
        <v>54566</v>
      </c>
      <c r="G406" s="207">
        <f t="shared" si="195"/>
        <v>37790</v>
      </c>
      <c r="H406" s="207">
        <f t="shared" si="195"/>
        <v>30674</v>
      </c>
      <c r="I406" s="207">
        <f t="shared" si="195"/>
        <v>17179</v>
      </c>
      <c r="J406" s="208"/>
      <c r="K406" s="204"/>
      <c r="L406" s="209">
        <f t="shared" ref="L406:R406" si="196">L407+L408</f>
        <v>7024</v>
      </c>
      <c r="M406" s="207">
        <f t="shared" si="196"/>
        <v>8083</v>
      </c>
      <c r="N406" s="207">
        <f t="shared" si="196"/>
        <v>14051</v>
      </c>
      <c r="O406" s="207">
        <f t="shared" si="196"/>
        <v>4303</v>
      </c>
      <c r="P406" s="207">
        <f t="shared" si="196"/>
        <v>2466</v>
      </c>
      <c r="Q406" s="207">
        <f t="shared" si="196"/>
        <v>1798</v>
      </c>
      <c r="R406" s="207">
        <f t="shared" si="196"/>
        <v>6601</v>
      </c>
      <c r="S406" s="218" t="s">
        <v>239</v>
      </c>
      <c r="T406" s="234" t="s">
        <v>316</v>
      </c>
    </row>
    <row r="407" spans="1:20" ht="15" customHeight="1">
      <c r="A407" s="210"/>
      <c r="B407" s="218" t="s">
        <v>18</v>
      </c>
      <c r="C407" s="202">
        <f>SUM(D407:R407)</f>
        <v>175679</v>
      </c>
      <c r="D407" s="203">
        <v>49048</v>
      </c>
      <c r="E407" s="203">
        <v>37467</v>
      </c>
      <c r="F407" s="203">
        <v>26620</v>
      </c>
      <c r="G407" s="203">
        <v>17980</v>
      </c>
      <c r="H407" s="203">
        <v>14950</v>
      </c>
      <c r="I407" s="203">
        <v>8131</v>
      </c>
      <c r="J407" s="204"/>
      <c r="K407" s="204"/>
      <c r="L407" s="205">
        <v>3431</v>
      </c>
      <c r="M407" s="203">
        <v>3820</v>
      </c>
      <c r="N407" s="203">
        <v>6821</v>
      </c>
      <c r="O407" s="203">
        <v>2108</v>
      </c>
      <c r="P407" s="203">
        <v>1226</v>
      </c>
      <c r="Q407" s="203">
        <v>923</v>
      </c>
      <c r="R407" s="203">
        <v>3154</v>
      </c>
      <c r="S407" s="218" t="s">
        <v>18</v>
      </c>
      <c r="T407" s="235"/>
    </row>
    <row r="408" spans="1:20" ht="15" customHeight="1">
      <c r="A408" s="212"/>
      <c r="B408" s="219" t="s">
        <v>19</v>
      </c>
      <c r="C408" s="214">
        <f>SUM(D408:R408)</f>
        <v>184459</v>
      </c>
      <c r="D408" s="215">
        <v>50208</v>
      </c>
      <c r="E408" s="215">
        <v>38880</v>
      </c>
      <c r="F408" s="215">
        <v>27946</v>
      </c>
      <c r="G408" s="215">
        <v>19810</v>
      </c>
      <c r="H408" s="215">
        <v>15724</v>
      </c>
      <c r="I408" s="215">
        <v>9048</v>
      </c>
      <c r="J408" s="204"/>
      <c r="K408" s="204"/>
      <c r="L408" s="216">
        <v>3593</v>
      </c>
      <c r="M408" s="215">
        <v>4263</v>
      </c>
      <c r="N408" s="215">
        <v>7230</v>
      </c>
      <c r="O408" s="215">
        <v>2195</v>
      </c>
      <c r="P408" s="215">
        <v>1240</v>
      </c>
      <c r="Q408" s="215">
        <v>875</v>
      </c>
      <c r="R408" s="215">
        <v>3447</v>
      </c>
      <c r="S408" s="219" t="s">
        <v>19</v>
      </c>
      <c r="T408" s="236"/>
    </row>
    <row r="409" spans="1:20" ht="15" customHeight="1">
      <c r="A409" s="210"/>
      <c r="B409" s="201" t="s">
        <v>236</v>
      </c>
      <c r="C409" s="202">
        <f>SUM(D409:R409)</f>
        <v>125354</v>
      </c>
      <c r="D409" s="203">
        <v>36674</v>
      </c>
      <c r="E409" s="203">
        <v>26701</v>
      </c>
      <c r="F409" s="203">
        <v>18266</v>
      </c>
      <c r="G409" s="203">
        <v>13280</v>
      </c>
      <c r="H409" s="203">
        <v>11626</v>
      </c>
      <c r="I409" s="203">
        <v>5234</v>
      </c>
      <c r="J409" s="204"/>
      <c r="K409" s="204"/>
      <c r="L409" s="205">
        <v>1831</v>
      </c>
      <c r="M409" s="203">
        <v>2373</v>
      </c>
      <c r="N409" s="203">
        <v>5031</v>
      </c>
      <c r="O409" s="203">
        <v>1164</v>
      </c>
      <c r="P409" s="203">
        <v>742</v>
      </c>
      <c r="Q409" s="203">
        <v>524</v>
      </c>
      <c r="R409" s="203">
        <v>1908</v>
      </c>
      <c r="S409" s="201" t="s">
        <v>236</v>
      </c>
      <c r="T409" s="235"/>
    </row>
    <row r="410" spans="1:20" ht="15" customHeight="1">
      <c r="A410" s="233" t="s">
        <v>317</v>
      </c>
      <c r="B410" s="201" t="s">
        <v>239</v>
      </c>
      <c r="C410" s="202">
        <f t="shared" ref="C410:I410" si="197">C411+C412</f>
        <v>359563</v>
      </c>
      <c r="D410" s="207">
        <f t="shared" si="197"/>
        <v>99482</v>
      </c>
      <c r="E410" s="207">
        <f t="shared" si="197"/>
        <v>76839</v>
      </c>
      <c r="F410" s="207">
        <f t="shared" si="197"/>
        <v>54216</v>
      </c>
      <c r="G410" s="207">
        <f t="shared" si="197"/>
        <v>37652</v>
      </c>
      <c r="H410" s="207">
        <f t="shared" si="197"/>
        <v>30520</v>
      </c>
      <c r="I410" s="207">
        <f t="shared" si="197"/>
        <v>17024</v>
      </c>
      <c r="J410" s="208"/>
      <c r="K410" s="204"/>
      <c r="L410" s="209">
        <f t="shared" ref="L410:R410" si="198">L411+L412</f>
        <v>6926</v>
      </c>
      <c r="M410" s="207">
        <f t="shared" si="198"/>
        <v>8028</v>
      </c>
      <c r="N410" s="207">
        <f t="shared" si="198"/>
        <v>13983</v>
      </c>
      <c r="O410" s="207">
        <f t="shared" si="198"/>
        <v>4208</v>
      </c>
      <c r="P410" s="207">
        <f t="shared" si="198"/>
        <v>2408</v>
      </c>
      <c r="Q410" s="207">
        <f t="shared" si="198"/>
        <v>1754</v>
      </c>
      <c r="R410" s="207">
        <f t="shared" si="198"/>
        <v>6523</v>
      </c>
      <c r="S410" s="201" t="s">
        <v>239</v>
      </c>
      <c r="T410" s="234" t="s">
        <v>317</v>
      </c>
    </row>
    <row r="411" spans="1:20" ht="15" customHeight="1">
      <c r="A411" s="210"/>
      <c r="B411" s="201" t="s">
        <v>18</v>
      </c>
      <c r="C411" s="202">
        <f>SUM(D411:R411)</f>
        <v>175301</v>
      </c>
      <c r="D411" s="203">
        <v>49121</v>
      </c>
      <c r="E411" s="203">
        <v>37676</v>
      </c>
      <c r="F411" s="203">
        <v>26385</v>
      </c>
      <c r="G411" s="203">
        <v>17945</v>
      </c>
      <c r="H411" s="203">
        <v>14879</v>
      </c>
      <c r="I411" s="203">
        <v>8055</v>
      </c>
      <c r="J411" s="204"/>
      <c r="K411" s="204"/>
      <c r="L411" s="205">
        <v>3384</v>
      </c>
      <c r="M411" s="203">
        <v>3801</v>
      </c>
      <c r="N411" s="203">
        <v>6784</v>
      </c>
      <c r="O411" s="203">
        <v>2052</v>
      </c>
      <c r="P411" s="203">
        <v>1197</v>
      </c>
      <c r="Q411" s="203">
        <v>905</v>
      </c>
      <c r="R411" s="203">
        <v>3117</v>
      </c>
      <c r="S411" s="201" t="s">
        <v>18</v>
      </c>
      <c r="T411" s="211"/>
    </row>
    <row r="412" spans="1:20" ht="15" customHeight="1">
      <c r="A412" s="212"/>
      <c r="B412" s="213" t="s">
        <v>19</v>
      </c>
      <c r="C412" s="214">
        <f>SUM(D412:R412)</f>
        <v>184262</v>
      </c>
      <c r="D412" s="215">
        <v>50361</v>
      </c>
      <c r="E412" s="215">
        <v>39163</v>
      </c>
      <c r="F412" s="215">
        <v>27831</v>
      </c>
      <c r="G412" s="215">
        <v>19707</v>
      </c>
      <c r="H412" s="215">
        <v>15641</v>
      </c>
      <c r="I412" s="215">
        <v>8969</v>
      </c>
      <c r="J412" s="204"/>
      <c r="K412" s="204"/>
      <c r="L412" s="216">
        <v>3542</v>
      </c>
      <c r="M412" s="215">
        <v>4227</v>
      </c>
      <c r="N412" s="215">
        <v>7199</v>
      </c>
      <c r="O412" s="215">
        <v>2156</v>
      </c>
      <c r="P412" s="215">
        <v>1211</v>
      </c>
      <c r="Q412" s="215">
        <v>849</v>
      </c>
      <c r="R412" s="215">
        <v>3406</v>
      </c>
      <c r="S412" s="213" t="s">
        <v>19</v>
      </c>
      <c r="T412" s="217"/>
    </row>
    <row r="413" spans="1:20" ht="15" customHeight="1">
      <c r="A413" s="210"/>
      <c r="B413" s="201" t="s">
        <v>236</v>
      </c>
      <c r="C413" s="202">
        <f>SUM(D413:R413)</f>
        <v>126756</v>
      </c>
      <c r="D413" s="203">
        <v>37211</v>
      </c>
      <c r="E413" s="203">
        <v>27160</v>
      </c>
      <c r="F413" s="203">
        <v>18355</v>
      </c>
      <c r="G413" s="203">
        <v>13450</v>
      </c>
      <c r="H413" s="203">
        <v>11616</v>
      </c>
      <c r="I413" s="203">
        <v>5279</v>
      </c>
      <c r="J413" s="204"/>
      <c r="K413" s="204"/>
      <c r="L413" s="205">
        <v>1834</v>
      </c>
      <c r="M413" s="203">
        <v>2396</v>
      </c>
      <c r="N413" s="203">
        <v>5138</v>
      </c>
      <c r="O413" s="203">
        <v>1160</v>
      </c>
      <c r="P413" s="203">
        <v>739</v>
      </c>
      <c r="Q413" s="203">
        <v>516</v>
      </c>
      <c r="R413" s="203">
        <v>1902</v>
      </c>
      <c r="S413" s="201" t="s">
        <v>236</v>
      </c>
      <c r="T413" s="235"/>
    </row>
    <row r="414" spans="1:20" ht="15" customHeight="1">
      <c r="A414" s="233" t="s">
        <v>318</v>
      </c>
      <c r="B414" s="201" t="s">
        <v>239</v>
      </c>
      <c r="C414" s="202">
        <f t="shared" ref="C414:I414" si="199">C415+C416</f>
        <v>359065</v>
      </c>
      <c r="D414" s="207">
        <f t="shared" si="199"/>
        <v>99893</v>
      </c>
      <c r="E414" s="207">
        <f t="shared" si="199"/>
        <v>77113</v>
      </c>
      <c r="F414" s="207">
        <f t="shared" si="199"/>
        <v>53972</v>
      </c>
      <c r="G414" s="207">
        <f t="shared" si="199"/>
        <v>37600</v>
      </c>
      <c r="H414" s="207">
        <f t="shared" si="199"/>
        <v>30232</v>
      </c>
      <c r="I414" s="207">
        <f t="shared" si="199"/>
        <v>16844</v>
      </c>
      <c r="J414" s="208"/>
      <c r="K414" s="204"/>
      <c r="L414" s="209">
        <f t="shared" ref="L414:R414" si="200">L415+L416</f>
        <v>6857</v>
      </c>
      <c r="M414" s="207">
        <f t="shared" si="200"/>
        <v>7968</v>
      </c>
      <c r="N414" s="207">
        <f t="shared" si="200"/>
        <v>14007</v>
      </c>
      <c r="O414" s="207">
        <f t="shared" si="200"/>
        <v>4108</v>
      </c>
      <c r="P414" s="207">
        <f t="shared" si="200"/>
        <v>2339</v>
      </c>
      <c r="Q414" s="207">
        <f t="shared" si="200"/>
        <v>1697</v>
      </c>
      <c r="R414" s="207">
        <f t="shared" si="200"/>
        <v>6435</v>
      </c>
      <c r="S414" s="201" t="s">
        <v>239</v>
      </c>
      <c r="T414" s="234" t="s">
        <v>319</v>
      </c>
    </row>
    <row r="415" spans="1:20" ht="15" customHeight="1">
      <c r="A415" s="210"/>
      <c r="B415" s="201" t="s">
        <v>18</v>
      </c>
      <c r="C415" s="202">
        <f>SUM(D415:R415)</f>
        <v>174939</v>
      </c>
      <c r="D415" s="203">
        <v>49223</v>
      </c>
      <c r="E415" s="203">
        <v>37836</v>
      </c>
      <c r="F415" s="203">
        <v>26220</v>
      </c>
      <c r="G415" s="203">
        <v>17904</v>
      </c>
      <c r="H415" s="203">
        <v>14715</v>
      </c>
      <c r="I415" s="203">
        <v>7987</v>
      </c>
      <c r="J415" s="204"/>
      <c r="K415" s="204"/>
      <c r="L415" s="205">
        <v>3343</v>
      </c>
      <c r="M415" s="203">
        <v>3782</v>
      </c>
      <c r="N415" s="203">
        <v>6800</v>
      </c>
      <c r="O415" s="203">
        <v>2005</v>
      </c>
      <c r="P415" s="203">
        <v>1162</v>
      </c>
      <c r="Q415" s="203">
        <v>870</v>
      </c>
      <c r="R415" s="203">
        <v>3092</v>
      </c>
      <c r="S415" s="201" t="s">
        <v>18</v>
      </c>
      <c r="T415" s="211"/>
    </row>
    <row r="416" spans="1:20" ht="15" customHeight="1" thickBot="1">
      <c r="A416" s="220"/>
      <c r="B416" s="221" t="s">
        <v>19</v>
      </c>
      <c r="C416" s="222">
        <f>SUM(D416:R416)</f>
        <v>184126</v>
      </c>
      <c r="D416" s="223">
        <v>50670</v>
      </c>
      <c r="E416" s="223">
        <v>39277</v>
      </c>
      <c r="F416" s="223">
        <v>27752</v>
      </c>
      <c r="G416" s="223">
        <v>19696</v>
      </c>
      <c r="H416" s="223">
        <v>15517</v>
      </c>
      <c r="I416" s="223">
        <v>8857</v>
      </c>
      <c r="J416" s="204"/>
      <c r="K416" s="204"/>
      <c r="L416" s="224">
        <v>3514</v>
      </c>
      <c r="M416" s="223">
        <v>4186</v>
      </c>
      <c r="N416" s="223">
        <v>7207</v>
      </c>
      <c r="O416" s="223">
        <v>2103</v>
      </c>
      <c r="P416" s="223">
        <v>1177</v>
      </c>
      <c r="Q416" s="223">
        <v>827</v>
      </c>
      <c r="R416" s="223">
        <v>3343</v>
      </c>
      <c r="S416" s="221" t="s">
        <v>19</v>
      </c>
      <c r="T416" s="225"/>
    </row>
    <row r="417" spans="1:20" ht="15" customHeight="1">
      <c r="A417" s="226" t="s">
        <v>320</v>
      </c>
      <c r="B417" s="227"/>
      <c r="C417" s="228"/>
      <c r="D417" s="229"/>
      <c r="E417" s="229"/>
      <c r="F417" s="229"/>
      <c r="G417" s="229"/>
      <c r="H417" s="229"/>
      <c r="I417" s="229"/>
      <c r="J417" s="229"/>
      <c r="K417" s="229"/>
      <c r="L417" s="229"/>
      <c r="M417" s="229"/>
      <c r="N417" s="229"/>
      <c r="O417" s="229"/>
      <c r="P417" s="229"/>
      <c r="Q417" s="229"/>
      <c r="R417" s="229"/>
      <c r="S417" s="192"/>
      <c r="T417" s="230"/>
    </row>
    <row r="418" spans="1:20" ht="15" customHeight="1" thickBot="1">
      <c r="A418" s="230"/>
      <c r="B418" s="226"/>
      <c r="C418" s="228"/>
      <c r="D418" s="229"/>
      <c r="E418" s="229"/>
      <c r="F418" s="229"/>
      <c r="G418" s="229"/>
      <c r="H418" s="229"/>
      <c r="I418" s="229"/>
      <c r="J418" s="229"/>
      <c r="K418" s="229"/>
      <c r="L418" s="229"/>
      <c r="M418" s="229"/>
      <c r="N418" s="229"/>
      <c r="O418" s="229"/>
      <c r="P418" s="229"/>
      <c r="Q418" s="229"/>
      <c r="R418" s="229"/>
      <c r="S418" s="192"/>
      <c r="T418" s="230"/>
    </row>
    <row r="419" spans="1:20" ht="15" customHeight="1">
      <c r="A419" s="188"/>
      <c r="B419" s="189" t="s">
        <v>321</v>
      </c>
      <c r="C419" s="290" t="s">
        <v>222</v>
      </c>
      <c r="D419" s="288" t="s">
        <v>17</v>
      </c>
      <c r="E419" s="190" t="s">
        <v>322</v>
      </c>
      <c r="F419" s="288" t="s">
        <v>206</v>
      </c>
      <c r="G419" s="288" t="s">
        <v>225</v>
      </c>
      <c r="H419" s="288" t="s">
        <v>208</v>
      </c>
      <c r="I419" s="288" t="s">
        <v>209</v>
      </c>
      <c r="J419" s="191"/>
      <c r="K419" s="192"/>
      <c r="L419" s="288" t="s">
        <v>226</v>
      </c>
      <c r="M419" s="288" t="s">
        <v>227</v>
      </c>
      <c r="N419" s="288" t="s">
        <v>212</v>
      </c>
      <c r="O419" s="288" t="s">
        <v>213</v>
      </c>
      <c r="P419" s="288" t="s">
        <v>214</v>
      </c>
      <c r="Q419" s="288" t="s">
        <v>215</v>
      </c>
      <c r="R419" s="190" t="s">
        <v>228</v>
      </c>
      <c r="S419" s="189" t="s">
        <v>323</v>
      </c>
      <c r="T419" s="193"/>
    </row>
    <row r="420" spans="1:20" ht="15" customHeight="1">
      <c r="A420" s="194" t="s">
        <v>231</v>
      </c>
      <c r="B420" s="195" t="s">
        <v>232</v>
      </c>
      <c r="C420" s="291"/>
      <c r="D420" s="289"/>
      <c r="E420" s="196" t="s">
        <v>324</v>
      </c>
      <c r="F420" s="289"/>
      <c r="G420" s="289"/>
      <c r="H420" s="289"/>
      <c r="I420" s="289"/>
      <c r="J420" s="191"/>
      <c r="K420" s="197"/>
      <c r="L420" s="289"/>
      <c r="M420" s="289"/>
      <c r="N420" s="289"/>
      <c r="O420" s="289"/>
      <c r="P420" s="289"/>
      <c r="Q420" s="289"/>
      <c r="R420" s="196" t="s">
        <v>217</v>
      </c>
      <c r="S420" s="198" t="s">
        <v>232</v>
      </c>
      <c r="T420" s="199" t="s">
        <v>231</v>
      </c>
    </row>
    <row r="421" spans="1:20" ht="15" customHeight="1">
      <c r="A421" s="200" t="s">
        <v>305</v>
      </c>
      <c r="B421" s="201" t="s">
        <v>236</v>
      </c>
      <c r="C421" s="202">
        <f>SUM(D421:R421)</f>
        <v>127666</v>
      </c>
      <c r="D421" s="203">
        <v>37596</v>
      </c>
      <c r="E421" s="203">
        <v>27410</v>
      </c>
      <c r="F421" s="203">
        <v>18448</v>
      </c>
      <c r="G421" s="203">
        <v>13500</v>
      </c>
      <c r="H421" s="203">
        <v>11641</v>
      </c>
      <c r="I421" s="203">
        <v>5289</v>
      </c>
      <c r="J421" s="204"/>
      <c r="K421" s="204"/>
      <c r="L421" s="205">
        <v>1842</v>
      </c>
      <c r="M421" s="203">
        <v>2422</v>
      </c>
      <c r="N421" s="203">
        <v>5176</v>
      </c>
      <c r="O421" s="203">
        <v>1165</v>
      </c>
      <c r="P421" s="203">
        <v>739</v>
      </c>
      <c r="Q421" s="203">
        <v>516</v>
      </c>
      <c r="R421" s="203">
        <v>1922</v>
      </c>
      <c r="S421" s="201" t="s">
        <v>236</v>
      </c>
      <c r="T421" s="206" t="s">
        <v>305</v>
      </c>
    </row>
    <row r="422" spans="1:20" ht="15" customHeight="1">
      <c r="A422" s="233" t="s">
        <v>325</v>
      </c>
      <c r="B422" s="201" t="s">
        <v>239</v>
      </c>
      <c r="C422" s="202">
        <f t="shared" ref="C422:I422" si="201">C423+C424</f>
        <v>357362</v>
      </c>
      <c r="D422" s="207">
        <f t="shared" si="201"/>
        <v>99781</v>
      </c>
      <c r="E422" s="207">
        <f t="shared" si="201"/>
        <v>76926</v>
      </c>
      <c r="F422" s="207">
        <f t="shared" si="201"/>
        <v>53650</v>
      </c>
      <c r="G422" s="207">
        <f t="shared" si="201"/>
        <v>37275</v>
      </c>
      <c r="H422" s="207">
        <f t="shared" si="201"/>
        <v>29874</v>
      </c>
      <c r="I422" s="207">
        <f t="shared" si="201"/>
        <v>16695</v>
      </c>
      <c r="J422" s="208"/>
      <c r="K422" s="204"/>
      <c r="L422" s="209">
        <f t="shared" ref="L422:R422" si="202">L423+L424</f>
        <v>6788</v>
      </c>
      <c r="M422" s="207">
        <f t="shared" si="202"/>
        <v>7937</v>
      </c>
      <c r="N422" s="207">
        <f t="shared" si="202"/>
        <v>13944</v>
      </c>
      <c r="O422" s="207">
        <f t="shared" si="202"/>
        <v>4080</v>
      </c>
      <c r="P422" s="207">
        <f t="shared" si="202"/>
        <v>2334</v>
      </c>
      <c r="Q422" s="207">
        <f t="shared" si="202"/>
        <v>1661</v>
      </c>
      <c r="R422" s="207">
        <f t="shared" si="202"/>
        <v>6417</v>
      </c>
      <c r="S422" s="201" t="s">
        <v>239</v>
      </c>
      <c r="T422" s="237" t="s">
        <v>325</v>
      </c>
    </row>
    <row r="423" spans="1:20" ht="15" customHeight="1">
      <c r="A423" s="210"/>
      <c r="B423" s="201" t="s">
        <v>18</v>
      </c>
      <c r="C423" s="202">
        <f>SUM(D423:R423)</f>
        <v>174106</v>
      </c>
      <c r="D423" s="203">
        <v>49152</v>
      </c>
      <c r="E423" s="203">
        <v>37724</v>
      </c>
      <c r="F423" s="203">
        <v>26075</v>
      </c>
      <c r="G423" s="203">
        <v>17726</v>
      </c>
      <c r="H423" s="203">
        <v>14552</v>
      </c>
      <c r="I423" s="203">
        <v>7921</v>
      </c>
      <c r="J423" s="204"/>
      <c r="K423" s="204"/>
      <c r="L423" s="205">
        <v>3315</v>
      </c>
      <c r="M423" s="203">
        <v>3776</v>
      </c>
      <c r="N423" s="203">
        <v>6775</v>
      </c>
      <c r="O423" s="203">
        <v>1993</v>
      </c>
      <c r="P423" s="203">
        <v>1159</v>
      </c>
      <c r="Q423" s="203">
        <v>848</v>
      </c>
      <c r="R423" s="203">
        <v>3090</v>
      </c>
      <c r="S423" s="201" t="s">
        <v>18</v>
      </c>
      <c r="T423" s="211"/>
    </row>
    <row r="424" spans="1:20" ht="15" customHeight="1">
      <c r="A424" s="212"/>
      <c r="B424" s="213" t="s">
        <v>19</v>
      </c>
      <c r="C424" s="214">
        <f>SUM(D424:R424)</f>
        <v>183256</v>
      </c>
      <c r="D424" s="215">
        <v>50629</v>
      </c>
      <c r="E424" s="215">
        <v>39202</v>
      </c>
      <c r="F424" s="215">
        <v>27575</v>
      </c>
      <c r="G424" s="215">
        <v>19549</v>
      </c>
      <c r="H424" s="215">
        <v>15322</v>
      </c>
      <c r="I424" s="215">
        <v>8774</v>
      </c>
      <c r="J424" s="204"/>
      <c r="K424" s="204"/>
      <c r="L424" s="216">
        <v>3473</v>
      </c>
      <c r="M424" s="215">
        <v>4161</v>
      </c>
      <c r="N424" s="215">
        <v>7169</v>
      </c>
      <c r="O424" s="215">
        <v>2087</v>
      </c>
      <c r="P424" s="215">
        <v>1175</v>
      </c>
      <c r="Q424" s="215">
        <v>813</v>
      </c>
      <c r="R424" s="215">
        <v>3327</v>
      </c>
      <c r="S424" s="213" t="s">
        <v>19</v>
      </c>
      <c r="T424" s="217"/>
    </row>
    <row r="425" spans="1:20" ht="15" customHeight="1">
      <c r="A425" s="200"/>
      <c r="B425" s="201" t="s">
        <v>236</v>
      </c>
      <c r="C425" s="202">
        <f>SUM(D425:R425)</f>
        <v>128858</v>
      </c>
      <c r="D425" s="203">
        <v>38085</v>
      </c>
      <c r="E425" s="203">
        <v>27819</v>
      </c>
      <c r="F425" s="203">
        <v>18548</v>
      </c>
      <c r="G425" s="203">
        <v>13587</v>
      </c>
      <c r="H425" s="203">
        <v>11674</v>
      </c>
      <c r="I425" s="203">
        <v>5307</v>
      </c>
      <c r="J425" s="204"/>
      <c r="K425" s="204"/>
      <c r="L425" s="205">
        <v>1845</v>
      </c>
      <c r="M425" s="203">
        <v>2427</v>
      </c>
      <c r="N425" s="203">
        <v>5197</v>
      </c>
      <c r="O425" s="203">
        <v>1160</v>
      </c>
      <c r="P425" s="203">
        <v>741</v>
      </c>
      <c r="Q425" s="203">
        <v>523</v>
      </c>
      <c r="R425" s="203">
        <v>1945</v>
      </c>
      <c r="S425" s="201" t="s">
        <v>236</v>
      </c>
      <c r="T425" s="206"/>
    </row>
    <row r="426" spans="1:20" ht="15" customHeight="1">
      <c r="A426" s="233" t="s">
        <v>326</v>
      </c>
      <c r="B426" s="201" t="s">
        <v>239</v>
      </c>
      <c r="C426" s="202">
        <f t="shared" ref="C426:I426" si="203">C427+C428</f>
        <v>356061</v>
      </c>
      <c r="D426" s="207">
        <f t="shared" si="203"/>
        <v>99951</v>
      </c>
      <c r="E426" s="207">
        <f t="shared" si="203"/>
        <v>77125</v>
      </c>
      <c r="F426" s="207">
        <f t="shared" si="203"/>
        <v>53251</v>
      </c>
      <c r="G426" s="207">
        <f t="shared" si="203"/>
        <v>37136</v>
      </c>
      <c r="H426" s="207">
        <f t="shared" si="203"/>
        <v>29474</v>
      </c>
      <c r="I426" s="207">
        <f t="shared" si="203"/>
        <v>16445</v>
      </c>
      <c r="J426" s="208"/>
      <c r="K426" s="204"/>
      <c r="L426" s="209">
        <f t="shared" ref="L426:R426" si="204">L427+L428</f>
        <v>6666</v>
      </c>
      <c r="M426" s="207">
        <f t="shared" si="204"/>
        <v>7875</v>
      </c>
      <c r="N426" s="207">
        <f t="shared" si="204"/>
        <v>13876</v>
      </c>
      <c r="O426" s="207">
        <f t="shared" si="204"/>
        <v>3979</v>
      </c>
      <c r="P426" s="207">
        <f t="shared" si="204"/>
        <v>2298</v>
      </c>
      <c r="Q426" s="207">
        <f t="shared" si="204"/>
        <v>1634</v>
      </c>
      <c r="R426" s="207">
        <f t="shared" si="204"/>
        <v>6351</v>
      </c>
      <c r="S426" s="201" t="s">
        <v>239</v>
      </c>
      <c r="T426" s="237" t="s">
        <v>326</v>
      </c>
    </row>
    <row r="427" spans="1:20" ht="15" customHeight="1">
      <c r="A427" s="210"/>
      <c r="B427" s="201" t="s">
        <v>18</v>
      </c>
      <c r="C427" s="202">
        <f>SUM(D427:R427)</f>
        <v>173297</v>
      </c>
      <c r="D427" s="203">
        <v>49206</v>
      </c>
      <c r="E427" s="203">
        <v>37795</v>
      </c>
      <c r="F427" s="203">
        <v>25874</v>
      </c>
      <c r="G427" s="203">
        <v>17573</v>
      </c>
      <c r="H427" s="203">
        <v>14335</v>
      </c>
      <c r="I427" s="203">
        <v>7794</v>
      </c>
      <c r="J427" s="204"/>
      <c r="K427" s="204"/>
      <c r="L427" s="205">
        <v>3249</v>
      </c>
      <c r="M427" s="203">
        <v>3755</v>
      </c>
      <c r="N427" s="203">
        <v>6731</v>
      </c>
      <c r="O427" s="203">
        <v>1949</v>
      </c>
      <c r="P427" s="203">
        <v>1141</v>
      </c>
      <c r="Q427" s="203">
        <v>830</v>
      </c>
      <c r="R427" s="203">
        <v>3065</v>
      </c>
      <c r="S427" s="201" t="s">
        <v>18</v>
      </c>
      <c r="T427" s="211"/>
    </row>
    <row r="428" spans="1:20" ht="15" customHeight="1">
      <c r="A428" s="212"/>
      <c r="B428" s="213" t="s">
        <v>19</v>
      </c>
      <c r="C428" s="214">
        <f>SUM(D428:R428)</f>
        <v>182764</v>
      </c>
      <c r="D428" s="215">
        <v>50745</v>
      </c>
      <c r="E428" s="215">
        <v>39330</v>
      </c>
      <c r="F428" s="215">
        <v>27377</v>
      </c>
      <c r="G428" s="215">
        <v>19563</v>
      </c>
      <c r="H428" s="215">
        <v>15139</v>
      </c>
      <c r="I428" s="215">
        <v>8651</v>
      </c>
      <c r="J428" s="204"/>
      <c r="K428" s="204"/>
      <c r="L428" s="216">
        <v>3417</v>
      </c>
      <c r="M428" s="215">
        <v>4120</v>
      </c>
      <c r="N428" s="215">
        <v>7145</v>
      </c>
      <c r="O428" s="215">
        <v>2030</v>
      </c>
      <c r="P428" s="215">
        <v>1157</v>
      </c>
      <c r="Q428" s="215">
        <v>804</v>
      </c>
      <c r="R428" s="215">
        <v>3286</v>
      </c>
      <c r="S428" s="213" t="s">
        <v>19</v>
      </c>
      <c r="T428" s="217"/>
    </row>
    <row r="429" spans="1:20" ht="15" customHeight="1">
      <c r="A429" s="200"/>
      <c r="B429" s="201" t="s">
        <v>236</v>
      </c>
      <c r="C429" s="202">
        <f>SUM(D429:R429)</f>
        <v>128584</v>
      </c>
      <c r="D429" s="203">
        <v>38096</v>
      </c>
      <c r="E429" s="203">
        <v>28191</v>
      </c>
      <c r="F429" s="203">
        <v>18384</v>
      </c>
      <c r="G429" s="203">
        <v>13456</v>
      </c>
      <c r="H429" s="203">
        <v>11432</v>
      </c>
      <c r="I429" s="203">
        <v>5262</v>
      </c>
      <c r="J429" s="204"/>
      <c r="K429" s="204"/>
      <c r="L429" s="205">
        <v>1841</v>
      </c>
      <c r="M429" s="203">
        <v>2428</v>
      </c>
      <c r="N429" s="203">
        <v>5201</v>
      </c>
      <c r="O429" s="203">
        <v>1112</v>
      </c>
      <c r="P429" s="203">
        <v>728</v>
      </c>
      <c r="Q429" s="203">
        <v>526</v>
      </c>
      <c r="R429" s="203">
        <v>1927</v>
      </c>
      <c r="S429" s="201" t="s">
        <v>236</v>
      </c>
      <c r="T429" s="206"/>
    </row>
    <row r="430" spans="1:20" ht="15" customHeight="1">
      <c r="A430" s="233" t="s">
        <v>327</v>
      </c>
      <c r="B430" s="201" t="s">
        <v>239</v>
      </c>
      <c r="C430" s="202">
        <f>C431+C432</f>
        <v>354492</v>
      </c>
      <c r="D430" s="207">
        <v>100443</v>
      </c>
      <c r="E430" s="207">
        <v>77575</v>
      </c>
      <c r="F430" s="207">
        <v>52709</v>
      </c>
      <c r="G430" s="207">
        <v>36666</v>
      </c>
      <c r="H430" s="207">
        <v>28964</v>
      </c>
      <c r="I430" s="207">
        <v>16172</v>
      </c>
      <c r="J430" s="208"/>
      <c r="K430" s="204"/>
      <c r="L430" s="209">
        <v>6619</v>
      </c>
      <c r="M430" s="207">
        <v>7735</v>
      </c>
      <c r="N430" s="207">
        <v>13781</v>
      </c>
      <c r="O430" s="207">
        <v>3867</v>
      </c>
      <c r="P430" s="207">
        <v>2234</v>
      </c>
      <c r="Q430" s="207">
        <v>1577</v>
      </c>
      <c r="R430" s="207">
        <v>6150</v>
      </c>
      <c r="S430" s="201" t="s">
        <v>239</v>
      </c>
      <c r="T430" s="237" t="s">
        <v>327</v>
      </c>
    </row>
    <row r="431" spans="1:20" ht="15" customHeight="1">
      <c r="A431" s="210"/>
      <c r="B431" s="201" t="s">
        <v>18</v>
      </c>
      <c r="C431" s="202">
        <f>SUM(D431:R431)</f>
        <v>172169</v>
      </c>
      <c r="D431" s="203">
        <v>49237</v>
      </c>
      <c r="E431" s="203">
        <v>38009</v>
      </c>
      <c r="F431" s="203">
        <v>25568</v>
      </c>
      <c r="G431" s="203">
        <v>17363</v>
      </c>
      <c r="H431" s="203">
        <v>13982</v>
      </c>
      <c r="I431" s="203">
        <v>7656</v>
      </c>
      <c r="J431" s="204"/>
      <c r="K431" s="204"/>
      <c r="L431" s="205">
        <v>3237</v>
      </c>
      <c r="M431" s="203">
        <v>3692</v>
      </c>
      <c r="N431" s="203">
        <v>6669</v>
      </c>
      <c r="O431" s="203">
        <v>1863</v>
      </c>
      <c r="P431" s="203">
        <v>1101</v>
      </c>
      <c r="Q431" s="203">
        <v>802</v>
      </c>
      <c r="R431" s="203">
        <v>2990</v>
      </c>
      <c r="S431" s="201" t="s">
        <v>18</v>
      </c>
      <c r="T431" s="211"/>
    </row>
    <row r="432" spans="1:20" ht="15" customHeight="1">
      <c r="A432" s="212"/>
      <c r="B432" s="213" t="s">
        <v>19</v>
      </c>
      <c r="C432" s="214">
        <f>SUM(D432:R432)</f>
        <v>182323</v>
      </c>
      <c r="D432" s="215">
        <v>51206</v>
      </c>
      <c r="E432" s="215">
        <v>39566</v>
      </c>
      <c r="F432" s="215">
        <v>27141</v>
      </c>
      <c r="G432" s="215">
        <v>19303</v>
      </c>
      <c r="H432" s="215">
        <v>14982</v>
      </c>
      <c r="I432" s="215">
        <v>8516</v>
      </c>
      <c r="J432" s="204"/>
      <c r="K432" s="204"/>
      <c r="L432" s="216">
        <v>3382</v>
      </c>
      <c r="M432" s="215">
        <v>4043</v>
      </c>
      <c r="N432" s="215">
        <v>7112</v>
      </c>
      <c r="O432" s="215">
        <v>2004</v>
      </c>
      <c r="P432" s="215">
        <v>1133</v>
      </c>
      <c r="Q432" s="215">
        <v>775</v>
      </c>
      <c r="R432" s="215">
        <v>3160</v>
      </c>
      <c r="S432" s="213" t="s">
        <v>19</v>
      </c>
      <c r="T432" s="217"/>
    </row>
    <row r="433" spans="1:20" ht="15" customHeight="1">
      <c r="A433" s="210"/>
      <c r="B433" s="201" t="s">
        <v>236</v>
      </c>
      <c r="C433" s="202">
        <f>SUM(D433:R433)</f>
        <v>129613</v>
      </c>
      <c r="D433" s="203">
        <v>38345</v>
      </c>
      <c r="E433" s="203">
        <v>28726</v>
      </c>
      <c r="F433" s="203">
        <v>18499</v>
      </c>
      <c r="G433" s="203">
        <v>13492</v>
      </c>
      <c r="H433" s="203">
        <v>11423</v>
      </c>
      <c r="I433" s="203">
        <v>5270</v>
      </c>
      <c r="J433" s="204"/>
      <c r="K433" s="204"/>
      <c r="L433" s="205">
        <v>1892</v>
      </c>
      <c r="M433" s="203">
        <v>2463</v>
      </c>
      <c r="N433" s="203">
        <v>5213</v>
      </c>
      <c r="O433" s="203">
        <v>1113</v>
      </c>
      <c r="P433" s="203">
        <v>715</v>
      </c>
      <c r="Q433" s="203">
        <v>512</v>
      </c>
      <c r="R433" s="203">
        <v>1950</v>
      </c>
      <c r="S433" s="201" t="s">
        <v>236</v>
      </c>
      <c r="T433" s="211"/>
    </row>
    <row r="434" spans="1:20" ht="15" customHeight="1">
      <c r="A434" s="200" t="s">
        <v>263</v>
      </c>
      <c r="B434" s="201" t="s">
        <v>239</v>
      </c>
      <c r="C434" s="202">
        <f>C435+C436</f>
        <v>352224</v>
      </c>
      <c r="D434" s="207">
        <v>100232</v>
      </c>
      <c r="E434" s="207">
        <v>77724</v>
      </c>
      <c r="F434" s="207">
        <v>52166</v>
      </c>
      <c r="G434" s="207">
        <v>36259</v>
      </c>
      <c r="H434" s="207">
        <v>28533</v>
      </c>
      <c r="I434" s="207">
        <v>15973</v>
      </c>
      <c r="J434" s="208"/>
      <c r="K434" s="204"/>
      <c r="L434" s="209">
        <v>6548</v>
      </c>
      <c r="M434" s="207">
        <v>7645</v>
      </c>
      <c r="N434" s="207">
        <v>13639</v>
      </c>
      <c r="O434" s="207">
        <v>3779</v>
      </c>
      <c r="P434" s="207">
        <v>2154</v>
      </c>
      <c r="Q434" s="207">
        <v>1499</v>
      </c>
      <c r="R434" s="207">
        <v>6073</v>
      </c>
      <c r="S434" s="201" t="s">
        <v>239</v>
      </c>
      <c r="T434" s="206" t="s">
        <v>263</v>
      </c>
    </row>
    <row r="435" spans="1:20" ht="15" customHeight="1">
      <c r="A435" s="210"/>
      <c r="B435" s="201" t="s">
        <v>18</v>
      </c>
      <c r="C435" s="202">
        <f>SUM(D435:R435)</f>
        <v>171013</v>
      </c>
      <c r="D435" s="203">
        <v>49089</v>
      </c>
      <c r="E435" s="203">
        <v>38056</v>
      </c>
      <c r="F435" s="203">
        <v>25321</v>
      </c>
      <c r="G435" s="203">
        <v>17185</v>
      </c>
      <c r="H435" s="203">
        <v>13758</v>
      </c>
      <c r="I435" s="203">
        <v>7551</v>
      </c>
      <c r="J435" s="204"/>
      <c r="K435" s="204"/>
      <c r="L435" s="205">
        <v>3201</v>
      </c>
      <c r="M435" s="203">
        <v>3662</v>
      </c>
      <c r="N435" s="203">
        <v>6598</v>
      </c>
      <c r="O435" s="203">
        <v>1813</v>
      </c>
      <c r="P435" s="203">
        <v>1060</v>
      </c>
      <c r="Q435" s="203">
        <v>770</v>
      </c>
      <c r="R435" s="203">
        <v>2949</v>
      </c>
      <c r="S435" s="201" t="s">
        <v>18</v>
      </c>
      <c r="T435" s="211"/>
    </row>
    <row r="436" spans="1:20" ht="15" customHeight="1">
      <c r="A436" s="212"/>
      <c r="B436" s="213" t="s">
        <v>19</v>
      </c>
      <c r="C436" s="214">
        <f>SUM(D436:R436)</f>
        <v>181211</v>
      </c>
      <c r="D436" s="215">
        <v>51143</v>
      </c>
      <c r="E436" s="215">
        <v>39668</v>
      </c>
      <c r="F436" s="215">
        <v>26845</v>
      </c>
      <c r="G436" s="215">
        <v>19074</v>
      </c>
      <c r="H436" s="215">
        <v>14775</v>
      </c>
      <c r="I436" s="215">
        <v>8422</v>
      </c>
      <c r="J436" s="204"/>
      <c r="K436" s="204"/>
      <c r="L436" s="216">
        <v>3347</v>
      </c>
      <c r="M436" s="215">
        <v>3983</v>
      </c>
      <c r="N436" s="215">
        <v>7041</v>
      </c>
      <c r="O436" s="215">
        <v>1966</v>
      </c>
      <c r="P436" s="215">
        <v>1094</v>
      </c>
      <c r="Q436" s="215">
        <v>729</v>
      </c>
      <c r="R436" s="215">
        <v>3124</v>
      </c>
      <c r="S436" s="213" t="s">
        <v>19</v>
      </c>
      <c r="T436" s="217"/>
    </row>
    <row r="437" spans="1:20" ht="15" customHeight="1">
      <c r="A437" s="210"/>
      <c r="B437" s="201" t="s">
        <v>236</v>
      </c>
      <c r="C437" s="202">
        <f>SUM(D437:R437)</f>
        <v>130814</v>
      </c>
      <c r="D437" s="203">
        <v>38685</v>
      </c>
      <c r="E437" s="203">
        <v>29182</v>
      </c>
      <c r="F437" s="203">
        <v>18651</v>
      </c>
      <c r="G437" s="203">
        <v>13550</v>
      </c>
      <c r="H437" s="203">
        <v>11462</v>
      </c>
      <c r="I437" s="203">
        <v>5284</v>
      </c>
      <c r="J437" s="204"/>
      <c r="K437" s="204"/>
      <c r="L437" s="205">
        <v>1913</v>
      </c>
      <c r="M437" s="203">
        <v>2481</v>
      </c>
      <c r="N437" s="203">
        <v>5319</v>
      </c>
      <c r="O437" s="203">
        <v>1107</v>
      </c>
      <c r="P437" s="203">
        <v>713</v>
      </c>
      <c r="Q437" s="203">
        <v>509</v>
      </c>
      <c r="R437" s="203">
        <v>1958</v>
      </c>
      <c r="S437" s="201" t="s">
        <v>236</v>
      </c>
      <c r="T437" s="211"/>
    </row>
    <row r="438" spans="1:20" ht="15" customHeight="1">
      <c r="A438" s="200" t="s">
        <v>264</v>
      </c>
      <c r="B438" s="201" t="s">
        <v>239</v>
      </c>
      <c r="C438" s="202">
        <f>C439+C440</f>
        <v>350119</v>
      </c>
      <c r="D438" s="207">
        <v>99901</v>
      </c>
      <c r="E438" s="207">
        <v>77857</v>
      </c>
      <c r="F438" s="207">
        <v>51783</v>
      </c>
      <c r="G438" s="207">
        <v>35904</v>
      </c>
      <c r="H438" s="207">
        <v>28214</v>
      </c>
      <c r="I438" s="207">
        <v>15686</v>
      </c>
      <c r="J438" s="208"/>
      <c r="K438" s="204"/>
      <c r="L438" s="209">
        <v>6404</v>
      </c>
      <c r="M438" s="207">
        <v>7567</v>
      </c>
      <c r="N438" s="207">
        <v>13597</v>
      </c>
      <c r="O438" s="207">
        <v>3676</v>
      </c>
      <c r="P438" s="207">
        <v>2117</v>
      </c>
      <c r="Q438" s="207">
        <v>1448</v>
      </c>
      <c r="R438" s="207">
        <v>5965</v>
      </c>
      <c r="S438" s="201" t="s">
        <v>239</v>
      </c>
      <c r="T438" s="206" t="s">
        <v>264</v>
      </c>
    </row>
    <row r="439" spans="1:20" ht="15" customHeight="1">
      <c r="A439" s="210"/>
      <c r="B439" s="201" t="s">
        <v>18</v>
      </c>
      <c r="C439" s="202">
        <f>SUM(D439:R439)</f>
        <v>169932</v>
      </c>
      <c r="D439" s="203">
        <v>48884</v>
      </c>
      <c r="E439" s="203">
        <v>38137</v>
      </c>
      <c r="F439" s="203">
        <v>25130</v>
      </c>
      <c r="G439" s="203">
        <v>17001</v>
      </c>
      <c r="H439" s="203">
        <v>13583</v>
      </c>
      <c r="I439" s="203">
        <v>7423</v>
      </c>
      <c r="J439" s="204"/>
      <c r="K439" s="204"/>
      <c r="L439" s="205">
        <v>3135</v>
      </c>
      <c r="M439" s="203">
        <v>3619</v>
      </c>
      <c r="N439" s="203">
        <v>6598</v>
      </c>
      <c r="O439" s="203">
        <v>1754</v>
      </c>
      <c r="P439" s="203">
        <v>1026</v>
      </c>
      <c r="Q439" s="203">
        <v>740</v>
      </c>
      <c r="R439" s="203">
        <v>2902</v>
      </c>
      <c r="S439" s="201" t="s">
        <v>18</v>
      </c>
      <c r="T439" s="211"/>
    </row>
    <row r="440" spans="1:20" ht="15" customHeight="1">
      <c r="A440" s="212"/>
      <c r="B440" s="213" t="s">
        <v>19</v>
      </c>
      <c r="C440" s="214">
        <f>SUM(D440:R440)</f>
        <v>180187</v>
      </c>
      <c r="D440" s="215">
        <v>51017</v>
      </c>
      <c r="E440" s="215">
        <v>39720</v>
      </c>
      <c r="F440" s="215">
        <v>26653</v>
      </c>
      <c r="G440" s="215">
        <v>18903</v>
      </c>
      <c r="H440" s="215">
        <v>14631</v>
      </c>
      <c r="I440" s="215">
        <v>8263</v>
      </c>
      <c r="J440" s="204"/>
      <c r="K440" s="204"/>
      <c r="L440" s="216">
        <v>3269</v>
      </c>
      <c r="M440" s="215">
        <v>3948</v>
      </c>
      <c r="N440" s="215">
        <v>6999</v>
      </c>
      <c r="O440" s="215">
        <v>1922</v>
      </c>
      <c r="P440" s="215">
        <v>1091</v>
      </c>
      <c r="Q440" s="215">
        <v>708</v>
      </c>
      <c r="R440" s="215">
        <v>3063</v>
      </c>
      <c r="S440" s="213" t="s">
        <v>19</v>
      </c>
      <c r="T440" s="217"/>
    </row>
    <row r="441" spans="1:20" ht="15" customHeight="1">
      <c r="A441" s="200"/>
      <c r="B441" s="201" t="s">
        <v>236</v>
      </c>
      <c r="C441" s="202">
        <f>SUM(D441:R441)</f>
        <v>132163</v>
      </c>
      <c r="D441" s="203">
        <v>39187</v>
      </c>
      <c r="E441" s="203">
        <v>29652</v>
      </c>
      <c r="F441" s="203">
        <v>18847</v>
      </c>
      <c r="G441" s="203">
        <v>13663</v>
      </c>
      <c r="H441" s="203">
        <v>11413</v>
      </c>
      <c r="I441" s="203">
        <v>5300</v>
      </c>
      <c r="J441" s="204"/>
      <c r="K441" s="204"/>
      <c r="L441" s="205">
        <v>1933</v>
      </c>
      <c r="M441" s="203">
        <v>2490</v>
      </c>
      <c r="N441" s="203">
        <v>5388</v>
      </c>
      <c r="O441" s="203">
        <v>1103</v>
      </c>
      <c r="P441" s="203">
        <v>718</v>
      </c>
      <c r="Q441" s="203">
        <v>515</v>
      </c>
      <c r="R441" s="203">
        <v>1954</v>
      </c>
      <c r="S441" s="201" t="s">
        <v>236</v>
      </c>
      <c r="T441" s="206"/>
    </row>
    <row r="442" spans="1:20" ht="15" customHeight="1">
      <c r="A442" s="200" t="s">
        <v>266</v>
      </c>
      <c r="B442" s="201" t="s">
        <v>239</v>
      </c>
      <c r="C442" s="202">
        <f>C443+C444</f>
        <v>347803</v>
      </c>
      <c r="D442" s="207">
        <v>99607</v>
      </c>
      <c r="E442" s="207">
        <v>77808</v>
      </c>
      <c r="F442" s="207">
        <v>51444</v>
      </c>
      <c r="G442" s="207">
        <v>35594</v>
      </c>
      <c r="H442" s="207">
        <v>27696</v>
      </c>
      <c r="I442" s="207">
        <v>15452</v>
      </c>
      <c r="J442" s="208"/>
      <c r="K442" s="204"/>
      <c r="L442" s="209">
        <v>6294</v>
      </c>
      <c r="M442" s="207">
        <v>7496</v>
      </c>
      <c r="N442" s="207">
        <v>13502</v>
      </c>
      <c r="O442" s="207">
        <v>3617</v>
      </c>
      <c r="P442" s="207">
        <v>2065</v>
      </c>
      <c r="Q442" s="207">
        <v>1410</v>
      </c>
      <c r="R442" s="207">
        <v>5818</v>
      </c>
      <c r="S442" s="201" t="s">
        <v>239</v>
      </c>
      <c r="T442" s="206" t="s">
        <v>266</v>
      </c>
    </row>
    <row r="443" spans="1:20" ht="15" customHeight="1">
      <c r="A443" s="210"/>
      <c r="B443" s="201" t="s">
        <v>18</v>
      </c>
      <c r="C443" s="202">
        <f>SUM(D443:R443)</f>
        <v>168679</v>
      </c>
      <c r="D443" s="203">
        <v>48664</v>
      </c>
      <c r="E443" s="203">
        <v>38074</v>
      </c>
      <c r="F443" s="203">
        <v>24941</v>
      </c>
      <c r="G443" s="203">
        <v>16867</v>
      </c>
      <c r="H443" s="203">
        <v>13338</v>
      </c>
      <c r="I443" s="203">
        <v>7298</v>
      </c>
      <c r="J443" s="204"/>
      <c r="K443" s="204"/>
      <c r="L443" s="205">
        <v>3079</v>
      </c>
      <c r="M443" s="203">
        <v>3597</v>
      </c>
      <c r="N443" s="203">
        <v>6560</v>
      </c>
      <c r="O443" s="203">
        <v>1721</v>
      </c>
      <c r="P443" s="203">
        <v>999</v>
      </c>
      <c r="Q443" s="203">
        <v>711</v>
      </c>
      <c r="R443" s="203">
        <v>2830</v>
      </c>
      <c r="S443" s="201" t="s">
        <v>18</v>
      </c>
      <c r="T443" s="211"/>
    </row>
    <row r="444" spans="1:20" ht="15" customHeight="1">
      <c r="A444" s="212"/>
      <c r="B444" s="213" t="s">
        <v>19</v>
      </c>
      <c r="C444" s="214">
        <f>SUM(D444:R444)</f>
        <v>179124</v>
      </c>
      <c r="D444" s="215">
        <v>50943</v>
      </c>
      <c r="E444" s="215">
        <v>39734</v>
      </c>
      <c r="F444" s="215">
        <v>26503</v>
      </c>
      <c r="G444" s="215">
        <v>18727</v>
      </c>
      <c r="H444" s="215">
        <v>14358</v>
      </c>
      <c r="I444" s="215">
        <v>8154</v>
      </c>
      <c r="J444" s="204"/>
      <c r="K444" s="204"/>
      <c r="L444" s="216">
        <v>3215</v>
      </c>
      <c r="M444" s="215">
        <v>3899</v>
      </c>
      <c r="N444" s="215">
        <v>6942</v>
      </c>
      <c r="O444" s="215">
        <v>1896</v>
      </c>
      <c r="P444" s="215">
        <v>1066</v>
      </c>
      <c r="Q444" s="215">
        <v>699</v>
      </c>
      <c r="R444" s="215">
        <v>2988</v>
      </c>
      <c r="S444" s="213" t="s">
        <v>19</v>
      </c>
      <c r="T444" s="217"/>
    </row>
    <row r="445" spans="1:20" ht="15" customHeight="1">
      <c r="A445" s="200"/>
      <c r="B445" s="201" t="s">
        <v>236</v>
      </c>
      <c r="C445" s="202">
        <f>SUM(D445:R445)</f>
        <v>133164</v>
      </c>
      <c r="D445" s="203">
        <v>39497</v>
      </c>
      <c r="E445" s="203">
        <v>29974</v>
      </c>
      <c r="F445" s="203">
        <v>18960</v>
      </c>
      <c r="G445" s="203">
        <v>13731</v>
      </c>
      <c r="H445" s="203">
        <v>11403</v>
      </c>
      <c r="I445" s="203">
        <v>5356</v>
      </c>
      <c r="J445" s="204"/>
      <c r="K445" s="204"/>
      <c r="L445" s="205">
        <v>1934</v>
      </c>
      <c r="M445" s="203">
        <v>2523</v>
      </c>
      <c r="N445" s="203">
        <v>5493</v>
      </c>
      <c r="O445" s="203">
        <v>1100</v>
      </c>
      <c r="P445" s="203">
        <v>727</v>
      </c>
      <c r="Q445" s="203">
        <v>511</v>
      </c>
      <c r="R445" s="203">
        <v>1955</v>
      </c>
      <c r="S445" s="201" t="s">
        <v>236</v>
      </c>
      <c r="T445" s="206"/>
    </row>
    <row r="446" spans="1:20" ht="15" customHeight="1">
      <c r="A446" s="200" t="s">
        <v>267</v>
      </c>
      <c r="B446" s="201" t="s">
        <v>239</v>
      </c>
      <c r="C446" s="202">
        <f>C447+C448</f>
        <v>345124</v>
      </c>
      <c r="D446" s="207">
        <v>99082</v>
      </c>
      <c r="E446" s="207">
        <v>77450</v>
      </c>
      <c r="F446" s="207">
        <v>50998</v>
      </c>
      <c r="G446" s="207">
        <v>35258</v>
      </c>
      <c r="H446" s="207">
        <v>27293</v>
      </c>
      <c r="I446" s="207">
        <v>15305</v>
      </c>
      <c r="J446" s="208"/>
      <c r="K446" s="204"/>
      <c r="L446" s="209">
        <v>6177</v>
      </c>
      <c r="M446" s="207">
        <v>7406</v>
      </c>
      <c r="N446" s="207">
        <v>13518</v>
      </c>
      <c r="O446" s="207">
        <v>3532</v>
      </c>
      <c r="P446" s="207">
        <v>2025</v>
      </c>
      <c r="Q446" s="207">
        <v>1388</v>
      </c>
      <c r="R446" s="207">
        <v>5692</v>
      </c>
      <c r="S446" s="201" t="s">
        <v>239</v>
      </c>
      <c r="T446" s="206" t="s">
        <v>267</v>
      </c>
    </row>
    <row r="447" spans="1:20" ht="15" customHeight="1">
      <c r="A447" s="210"/>
      <c r="B447" s="201" t="s">
        <v>18</v>
      </c>
      <c r="C447" s="202">
        <f>SUM(D447:R447)</f>
        <v>167310</v>
      </c>
      <c r="D447" s="203">
        <v>48352</v>
      </c>
      <c r="E447" s="203">
        <v>37810</v>
      </c>
      <c r="F447" s="203">
        <v>24792</v>
      </c>
      <c r="G447" s="203">
        <v>16697</v>
      </c>
      <c r="H447" s="203">
        <v>13129</v>
      </c>
      <c r="I447" s="203">
        <v>7239</v>
      </c>
      <c r="J447" s="204"/>
      <c r="K447" s="204"/>
      <c r="L447" s="205">
        <v>3018</v>
      </c>
      <c r="M447" s="203">
        <v>3565</v>
      </c>
      <c r="N447" s="203">
        <v>6566</v>
      </c>
      <c r="O447" s="203">
        <v>1680</v>
      </c>
      <c r="P447" s="203">
        <v>988</v>
      </c>
      <c r="Q447" s="203">
        <v>699</v>
      </c>
      <c r="R447" s="203">
        <v>2775</v>
      </c>
      <c r="S447" s="201" t="s">
        <v>18</v>
      </c>
      <c r="T447" s="211"/>
    </row>
    <row r="448" spans="1:20" ht="15" customHeight="1">
      <c r="A448" s="212"/>
      <c r="B448" s="213" t="s">
        <v>19</v>
      </c>
      <c r="C448" s="214">
        <f>SUM(D448:R448)</f>
        <v>177814</v>
      </c>
      <c r="D448" s="215">
        <v>50730</v>
      </c>
      <c r="E448" s="215">
        <v>39640</v>
      </c>
      <c r="F448" s="215">
        <v>26206</v>
      </c>
      <c r="G448" s="215">
        <v>18561</v>
      </c>
      <c r="H448" s="215">
        <v>14164</v>
      </c>
      <c r="I448" s="215">
        <v>8066</v>
      </c>
      <c r="J448" s="204"/>
      <c r="K448" s="204"/>
      <c r="L448" s="216">
        <v>3159</v>
      </c>
      <c r="M448" s="215">
        <v>3841</v>
      </c>
      <c r="N448" s="215">
        <v>6952</v>
      </c>
      <c r="O448" s="215">
        <v>1852</v>
      </c>
      <c r="P448" s="215">
        <v>1037</v>
      </c>
      <c r="Q448" s="215">
        <v>689</v>
      </c>
      <c r="R448" s="215">
        <v>2917</v>
      </c>
      <c r="S448" s="213" t="s">
        <v>19</v>
      </c>
      <c r="T448" s="217"/>
    </row>
    <row r="449" spans="1:20" ht="15" customHeight="1">
      <c r="A449" s="210"/>
      <c r="B449" s="201" t="s">
        <v>236</v>
      </c>
      <c r="C449" s="202">
        <f>SUM(D449:R449)</f>
        <v>128722</v>
      </c>
      <c r="D449" s="203">
        <v>38545</v>
      </c>
      <c r="E449" s="203">
        <v>28822</v>
      </c>
      <c r="F449" s="203">
        <v>18326</v>
      </c>
      <c r="G449" s="203">
        <v>13210</v>
      </c>
      <c r="H449" s="203">
        <v>10905</v>
      </c>
      <c r="I449" s="203">
        <v>5187</v>
      </c>
      <c r="J449" s="204"/>
      <c r="K449" s="204"/>
      <c r="L449" s="205">
        <v>1852</v>
      </c>
      <c r="M449" s="203">
        <v>2400</v>
      </c>
      <c r="N449" s="203">
        <v>5313</v>
      </c>
      <c r="O449" s="203">
        <v>1080</v>
      </c>
      <c r="P449" s="203">
        <v>708</v>
      </c>
      <c r="Q449" s="203">
        <v>484</v>
      </c>
      <c r="R449" s="203">
        <v>1890</v>
      </c>
      <c r="S449" s="201" t="s">
        <v>236</v>
      </c>
      <c r="T449" s="211"/>
    </row>
    <row r="450" spans="1:20" ht="15" customHeight="1">
      <c r="A450" s="231" t="s">
        <v>328</v>
      </c>
      <c r="B450" s="201" t="s">
        <v>239</v>
      </c>
      <c r="C450" s="202">
        <f>C451+C452</f>
        <v>342249</v>
      </c>
      <c r="D450" s="207">
        <f t="shared" ref="D450:I450" si="205">SUM(D451:D452)</f>
        <v>98077</v>
      </c>
      <c r="E450" s="207">
        <f t="shared" si="205"/>
        <v>77600</v>
      </c>
      <c r="F450" s="207">
        <f t="shared" si="205"/>
        <v>50549</v>
      </c>
      <c r="G450" s="207">
        <f t="shared" si="205"/>
        <v>34886</v>
      </c>
      <c r="H450" s="207">
        <f t="shared" si="205"/>
        <v>26813</v>
      </c>
      <c r="I450" s="207">
        <f t="shared" si="205"/>
        <v>15137</v>
      </c>
      <c r="J450" s="208"/>
      <c r="K450" s="204"/>
      <c r="L450" s="209">
        <f t="shared" ref="L450:R450" si="206">SUM(L451:L452)</f>
        <v>6065</v>
      </c>
      <c r="M450" s="207">
        <f t="shared" si="206"/>
        <v>7211</v>
      </c>
      <c r="N450" s="207">
        <f t="shared" si="206"/>
        <v>13358</v>
      </c>
      <c r="O450" s="207">
        <f t="shared" si="206"/>
        <v>3424</v>
      </c>
      <c r="P450" s="207">
        <f t="shared" si="206"/>
        <v>1995</v>
      </c>
      <c r="Q450" s="207">
        <f t="shared" si="206"/>
        <v>1359</v>
      </c>
      <c r="R450" s="207">
        <f t="shared" si="206"/>
        <v>5775</v>
      </c>
      <c r="S450" s="238" t="s">
        <v>239</v>
      </c>
      <c r="T450" s="239" t="s">
        <v>328</v>
      </c>
    </row>
    <row r="451" spans="1:20" ht="15" customHeight="1">
      <c r="A451" s="210"/>
      <c r="B451" s="201" t="s">
        <v>18</v>
      </c>
      <c r="C451" s="202">
        <f>SUM(D451:R451)</f>
        <v>165339</v>
      </c>
      <c r="D451" s="207">
        <v>47462</v>
      </c>
      <c r="E451" s="207">
        <v>37692</v>
      </c>
      <c r="F451" s="207">
        <v>24599</v>
      </c>
      <c r="G451" s="207">
        <v>16496</v>
      </c>
      <c r="H451" s="207">
        <v>12942</v>
      </c>
      <c r="I451" s="207">
        <v>7120</v>
      </c>
      <c r="J451" s="204"/>
      <c r="K451" s="204"/>
      <c r="L451" s="209">
        <v>2951</v>
      </c>
      <c r="M451" s="207">
        <v>3481</v>
      </c>
      <c r="N451" s="207">
        <v>6488</v>
      </c>
      <c r="O451" s="207">
        <v>1655</v>
      </c>
      <c r="P451" s="207">
        <v>983</v>
      </c>
      <c r="Q451" s="207">
        <v>692</v>
      </c>
      <c r="R451" s="207">
        <v>2778</v>
      </c>
      <c r="S451" s="201" t="s">
        <v>18</v>
      </c>
      <c r="T451" s="211"/>
    </row>
    <row r="452" spans="1:20" ht="15" customHeight="1">
      <c r="A452" s="212"/>
      <c r="B452" s="213" t="s">
        <v>19</v>
      </c>
      <c r="C452" s="214">
        <f>SUM(D452:R452)</f>
        <v>176910</v>
      </c>
      <c r="D452" s="240">
        <v>50615</v>
      </c>
      <c r="E452" s="240">
        <v>39908</v>
      </c>
      <c r="F452" s="240">
        <v>25950</v>
      </c>
      <c r="G452" s="240">
        <v>18390</v>
      </c>
      <c r="H452" s="240">
        <v>13871</v>
      </c>
      <c r="I452" s="240">
        <v>8017</v>
      </c>
      <c r="J452" s="204"/>
      <c r="K452" s="204"/>
      <c r="L452" s="240">
        <v>3114</v>
      </c>
      <c r="M452" s="240">
        <v>3730</v>
      </c>
      <c r="N452" s="240">
        <v>6870</v>
      </c>
      <c r="O452" s="240">
        <v>1769</v>
      </c>
      <c r="P452" s="240">
        <v>1012</v>
      </c>
      <c r="Q452" s="240">
        <v>667</v>
      </c>
      <c r="R452" s="240">
        <v>2997</v>
      </c>
      <c r="S452" s="213" t="s">
        <v>19</v>
      </c>
      <c r="T452" s="217"/>
    </row>
    <row r="453" spans="1:20" ht="15" customHeight="1">
      <c r="A453" s="210"/>
      <c r="B453" s="201" t="s">
        <v>236</v>
      </c>
      <c r="C453" s="202">
        <f>SUM(D453:R453)</f>
        <v>127405</v>
      </c>
      <c r="D453" s="203">
        <v>37999</v>
      </c>
      <c r="E453" s="203">
        <v>28587</v>
      </c>
      <c r="F453" s="203">
        <v>18268</v>
      </c>
      <c r="G453" s="203">
        <v>13159</v>
      </c>
      <c r="H453" s="203">
        <v>10797</v>
      </c>
      <c r="I453" s="203">
        <v>5023</v>
      </c>
      <c r="J453" s="204"/>
      <c r="K453" s="204"/>
      <c r="L453" s="205">
        <v>1876</v>
      </c>
      <c r="M453" s="203">
        <v>2391</v>
      </c>
      <c r="N453" s="203">
        <v>5232</v>
      </c>
      <c r="O453" s="203">
        <v>1101</v>
      </c>
      <c r="P453" s="203">
        <v>699</v>
      </c>
      <c r="Q453" s="203">
        <v>486</v>
      </c>
      <c r="R453" s="203">
        <v>1787</v>
      </c>
      <c r="S453" s="201" t="s">
        <v>236</v>
      </c>
      <c r="T453" s="211"/>
    </row>
    <row r="454" spans="1:20" ht="15" customHeight="1">
      <c r="A454" s="231" t="s">
        <v>329</v>
      </c>
      <c r="B454" s="201" t="s">
        <v>239</v>
      </c>
      <c r="C454" s="202">
        <f>C455+C456</f>
        <v>334221</v>
      </c>
      <c r="D454" s="207">
        <f t="shared" ref="D454:I454" si="207">SUM(D455:D456)</f>
        <v>95142</v>
      </c>
      <c r="E454" s="207">
        <f t="shared" si="207"/>
        <v>76505</v>
      </c>
      <c r="F454" s="207">
        <f t="shared" si="207"/>
        <v>49729</v>
      </c>
      <c r="G454" s="207">
        <f t="shared" si="207"/>
        <v>34250</v>
      </c>
      <c r="H454" s="207">
        <f t="shared" si="207"/>
        <v>26230</v>
      </c>
      <c r="I454" s="207">
        <f t="shared" si="207"/>
        <v>14432</v>
      </c>
      <c r="J454" s="208"/>
      <c r="K454" s="204"/>
      <c r="L454" s="209">
        <f t="shared" ref="L454:R454" si="208">SUM(L455:L456)</f>
        <v>5967</v>
      </c>
      <c r="M454" s="207">
        <f t="shared" si="208"/>
        <v>7046</v>
      </c>
      <c r="N454" s="207">
        <f t="shared" si="208"/>
        <v>13038</v>
      </c>
      <c r="O454" s="207">
        <f t="shared" si="208"/>
        <v>3374</v>
      </c>
      <c r="P454" s="207">
        <f t="shared" si="208"/>
        <v>1927</v>
      </c>
      <c r="Q454" s="207">
        <f t="shared" si="208"/>
        <v>1319</v>
      </c>
      <c r="R454" s="207">
        <f t="shared" si="208"/>
        <v>5262</v>
      </c>
      <c r="S454" s="241" t="s">
        <v>239</v>
      </c>
      <c r="T454" s="232" t="s">
        <v>329</v>
      </c>
    </row>
    <row r="455" spans="1:20" ht="15" customHeight="1">
      <c r="A455" s="210"/>
      <c r="B455" s="201" t="s">
        <v>18</v>
      </c>
      <c r="C455" s="202">
        <f>SUM(D455:R455)</f>
        <v>161667</v>
      </c>
      <c r="D455" s="203">
        <v>46123</v>
      </c>
      <c r="E455" s="203">
        <v>37196</v>
      </c>
      <c r="F455" s="203">
        <v>24258</v>
      </c>
      <c r="G455" s="203">
        <v>16242</v>
      </c>
      <c r="H455" s="203">
        <v>12638</v>
      </c>
      <c r="I455" s="203">
        <v>6781</v>
      </c>
      <c r="J455" s="204"/>
      <c r="K455" s="204"/>
      <c r="L455" s="205">
        <v>2903</v>
      </c>
      <c r="M455" s="203">
        <v>3405</v>
      </c>
      <c r="N455" s="203">
        <v>6330</v>
      </c>
      <c r="O455" s="203">
        <v>1634</v>
      </c>
      <c r="P455" s="203">
        <v>945</v>
      </c>
      <c r="Q455" s="203">
        <v>667</v>
      </c>
      <c r="R455" s="203">
        <v>2545</v>
      </c>
      <c r="S455" s="201" t="s">
        <v>18</v>
      </c>
      <c r="T455" s="211"/>
    </row>
    <row r="456" spans="1:20" ht="15" customHeight="1">
      <c r="A456" s="212"/>
      <c r="B456" s="213" t="s">
        <v>19</v>
      </c>
      <c r="C456" s="214">
        <f>SUM(D456:R456)</f>
        <v>172554</v>
      </c>
      <c r="D456" s="215">
        <v>49019</v>
      </c>
      <c r="E456" s="215">
        <v>39309</v>
      </c>
      <c r="F456" s="215">
        <v>25471</v>
      </c>
      <c r="G456" s="215">
        <v>18008</v>
      </c>
      <c r="H456" s="215">
        <v>13592</v>
      </c>
      <c r="I456" s="215">
        <v>7651</v>
      </c>
      <c r="J456" s="204"/>
      <c r="K456" s="204"/>
      <c r="L456" s="216">
        <v>3064</v>
      </c>
      <c r="M456" s="215">
        <v>3641</v>
      </c>
      <c r="N456" s="215">
        <v>6708</v>
      </c>
      <c r="O456" s="215">
        <v>1740</v>
      </c>
      <c r="P456" s="215">
        <v>982</v>
      </c>
      <c r="Q456" s="215">
        <v>652</v>
      </c>
      <c r="R456" s="215">
        <v>2717</v>
      </c>
      <c r="S456" s="213" t="s">
        <v>19</v>
      </c>
      <c r="T456" s="217"/>
    </row>
    <row r="457" spans="1:20" ht="15" customHeight="1">
      <c r="A457" s="210"/>
      <c r="B457" s="201" t="s">
        <v>236</v>
      </c>
      <c r="C457" s="202">
        <f>SUM(D457:R457)</f>
        <v>127643</v>
      </c>
      <c r="D457" s="203">
        <v>38134</v>
      </c>
      <c r="E457" s="203">
        <v>28664</v>
      </c>
      <c r="F457" s="203">
        <v>18265</v>
      </c>
      <c r="G457" s="203">
        <v>13269</v>
      </c>
      <c r="H457" s="203">
        <v>10770</v>
      </c>
      <c r="I457" s="203">
        <v>5009</v>
      </c>
      <c r="J457" s="204"/>
      <c r="K457" s="204"/>
      <c r="L457" s="205">
        <v>1905</v>
      </c>
      <c r="M457" s="203">
        <v>2388</v>
      </c>
      <c r="N457" s="203">
        <v>5240</v>
      </c>
      <c r="O457" s="203">
        <v>1095</v>
      </c>
      <c r="P457" s="203">
        <v>690</v>
      </c>
      <c r="Q457" s="203">
        <v>479</v>
      </c>
      <c r="R457" s="203">
        <v>1735</v>
      </c>
      <c r="S457" s="201" t="s">
        <v>236</v>
      </c>
      <c r="T457" s="211"/>
    </row>
    <row r="458" spans="1:20" ht="15" customHeight="1">
      <c r="A458" s="233" t="s">
        <v>330</v>
      </c>
      <c r="B458" s="201" t="s">
        <v>239</v>
      </c>
      <c r="C458" s="202">
        <f>C459+C460</f>
        <v>330218</v>
      </c>
      <c r="D458" s="207">
        <f t="shared" ref="D458:I458" si="209">SUM(D459:D460)</f>
        <v>94290</v>
      </c>
      <c r="E458" s="207">
        <f t="shared" si="209"/>
        <v>75823</v>
      </c>
      <c r="F458" s="207">
        <f t="shared" si="209"/>
        <v>49026</v>
      </c>
      <c r="G458" s="207">
        <f t="shared" si="209"/>
        <v>33920</v>
      </c>
      <c r="H458" s="207">
        <f t="shared" si="209"/>
        <v>25984</v>
      </c>
      <c r="I458" s="207">
        <f t="shared" si="209"/>
        <v>14103</v>
      </c>
      <c r="J458" s="208"/>
      <c r="K458" s="204"/>
      <c r="L458" s="209">
        <f t="shared" ref="L458:R458" si="210">SUM(L459:L460)</f>
        <v>5880</v>
      </c>
      <c r="M458" s="207">
        <f t="shared" si="210"/>
        <v>6894</v>
      </c>
      <c r="N458" s="207">
        <f t="shared" si="210"/>
        <v>12832</v>
      </c>
      <c r="O458" s="207">
        <f t="shared" si="210"/>
        <v>3279</v>
      </c>
      <c r="P458" s="207">
        <f t="shared" si="210"/>
        <v>1843</v>
      </c>
      <c r="Q458" s="207">
        <f t="shared" si="210"/>
        <v>1276</v>
      </c>
      <c r="R458" s="207">
        <f t="shared" si="210"/>
        <v>5068</v>
      </c>
      <c r="S458" s="241" t="s">
        <v>239</v>
      </c>
      <c r="T458" s="234" t="s">
        <v>330</v>
      </c>
    </row>
    <row r="459" spans="1:20" ht="15" customHeight="1">
      <c r="A459" s="210"/>
      <c r="B459" s="201" t="s">
        <v>18</v>
      </c>
      <c r="C459" s="202">
        <f>SUM(D459:R459)</f>
        <v>159982</v>
      </c>
      <c r="D459" s="203">
        <v>45846</v>
      </c>
      <c r="E459" s="203">
        <v>36886</v>
      </c>
      <c r="F459" s="203">
        <v>24000</v>
      </c>
      <c r="G459" s="203">
        <v>16080</v>
      </c>
      <c r="H459" s="203">
        <v>12537</v>
      </c>
      <c r="I459" s="203">
        <v>6611</v>
      </c>
      <c r="J459" s="204"/>
      <c r="K459" s="204"/>
      <c r="L459" s="205">
        <v>2864</v>
      </c>
      <c r="M459" s="203">
        <v>3345</v>
      </c>
      <c r="N459" s="203">
        <v>6239</v>
      </c>
      <c r="O459" s="203">
        <v>1576</v>
      </c>
      <c r="P459" s="203">
        <v>909</v>
      </c>
      <c r="Q459" s="203">
        <v>644</v>
      </c>
      <c r="R459" s="203">
        <v>2445</v>
      </c>
      <c r="S459" s="201" t="s">
        <v>18</v>
      </c>
      <c r="T459" s="235"/>
    </row>
    <row r="460" spans="1:20" ht="15" customHeight="1">
      <c r="A460" s="212"/>
      <c r="B460" s="213" t="s">
        <v>19</v>
      </c>
      <c r="C460" s="214">
        <f>SUM(D460:R460)</f>
        <v>170236</v>
      </c>
      <c r="D460" s="215">
        <v>48444</v>
      </c>
      <c r="E460" s="215">
        <v>38937</v>
      </c>
      <c r="F460" s="215">
        <v>25026</v>
      </c>
      <c r="G460" s="215">
        <v>17840</v>
      </c>
      <c r="H460" s="215">
        <v>13447</v>
      </c>
      <c r="I460" s="215">
        <v>7492</v>
      </c>
      <c r="J460" s="204"/>
      <c r="K460" s="204"/>
      <c r="L460" s="216">
        <v>3016</v>
      </c>
      <c r="M460" s="215">
        <v>3549</v>
      </c>
      <c r="N460" s="215">
        <v>6593</v>
      </c>
      <c r="O460" s="215">
        <v>1703</v>
      </c>
      <c r="P460" s="215">
        <v>934</v>
      </c>
      <c r="Q460" s="215">
        <v>632</v>
      </c>
      <c r="R460" s="215">
        <v>2623</v>
      </c>
      <c r="S460" s="213" t="s">
        <v>19</v>
      </c>
      <c r="T460" s="236"/>
    </row>
    <row r="461" spans="1:20" ht="15" customHeight="1">
      <c r="A461" s="210"/>
      <c r="B461" s="201" t="s">
        <v>236</v>
      </c>
      <c r="C461" s="202">
        <f>SUM(D461:R461)</f>
        <v>128382</v>
      </c>
      <c r="D461" s="203">
        <v>38322</v>
      </c>
      <c r="E461" s="203">
        <v>29046</v>
      </c>
      <c r="F461" s="203">
        <v>18319</v>
      </c>
      <c r="G461" s="203">
        <v>13353</v>
      </c>
      <c r="H461" s="203">
        <v>10772</v>
      </c>
      <c r="I461" s="203">
        <v>5005</v>
      </c>
      <c r="J461" s="204"/>
      <c r="K461" s="204"/>
      <c r="L461" s="205">
        <v>1910</v>
      </c>
      <c r="M461" s="203">
        <v>2387</v>
      </c>
      <c r="N461" s="203">
        <v>5291</v>
      </c>
      <c r="O461" s="203">
        <v>1102</v>
      </c>
      <c r="P461" s="203">
        <v>685</v>
      </c>
      <c r="Q461" s="203">
        <v>474</v>
      </c>
      <c r="R461" s="203">
        <v>1716</v>
      </c>
      <c r="S461" s="201" t="s">
        <v>236</v>
      </c>
      <c r="T461" s="235"/>
    </row>
    <row r="462" spans="1:20" ht="15" customHeight="1">
      <c r="A462" s="233" t="s">
        <v>331</v>
      </c>
      <c r="B462" s="201" t="s">
        <v>239</v>
      </c>
      <c r="C462" s="202">
        <f>C463+C464</f>
        <v>327783</v>
      </c>
      <c r="D462" s="207">
        <f t="shared" ref="D462:I462" si="211">SUM(D463:D464)</f>
        <v>93654</v>
      </c>
      <c r="E462" s="207">
        <f t="shared" si="211"/>
        <v>75952</v>
      </c>
      <c r="F462" s="207">
        <f t="shared" si="211"/>
        <v>48508</v>
      </c>
      <c r="G462" s="207">
        <f t="shared" si="211"/>
        <v>33607</v>
      </c>
      <c r="H462" s="207">
        <f t="shared" si="211"/>
        <v>25681</v>
      </c>
      <c r="I462" s="207">
        <f t="shared" si="211"/>
        <v>13881</v>
      </c>
      <c r="J462" s="208"/>
      <c r="K462" s="204"/>
      <c r="L462" s="209">
        <f t="shared" ref="L462:R462" si="212">SUM(L463:L464)</f>
        <v>5796</v>
      </c>
      <c r="M462" s="207">
        <f t="shared" si="212"/>
        <v>6774</v>
      </c>
      <c r="N462" s="207">
        <f t="shared" si="212"/>
        <v>12831</v>
      </c>
      <c r="O462" s="207">
        <f t="shared" si="212"/>
        <v>3191</v>
      </c>
      <c r="P462" s="207">
        <f t="shared" si="212"/>
        <v>1802</v>
      </c>
      <c r="Q462" s="207">
        <f t="shared" si="212"/>
        <v>1205</v>
      </c>
      <c r="R462" s="207">
        <f t="shared" si="212"/>
        <v>4901</v>
      </c>
      <c r="S462" s="241" t="s">
        <v>239</v>
      </c>
      <c r="T462" s="234" t="s">
        <v>331</v>
      </c>
    </row>
    <row r="463" spans="1:20" ht="15" customHeight="1">
      <c r="A463" s="210"/>
      <c r="B463" s="201" t="s">
        <v>18</v>
      </c>
      <c r="C463" s="202">
        <f>SUM(D463:R463)</f>
        <v>159030</v>
      </c>
      <c r="D463" s="203">
        <v>45643</v>
      </c>
      <c r="E463" s="203">
        <v>36979</v>
      </c>
      <c r="F463" s="203">
        <v>23744</v>
      </c>
      <c r="G463" s="203">
        <v>15968</v>
      </c>
      <c r="H463" s="203">
        <v>12423</v>
      </c>
      <c r="I463" s="203">
        <v>6527</v>
      </c>
      <c r="J463" s="204"/>
      <c r="K463" s="204"/>
      <c r="L463" s="205">
        <v>2838</v>
      </c>
      <c r="M463" s="203">
        <v>3294</v>
      </c>
      <c r="N463" s="203">
        <v>6228</v>
      </c>
      <c r="O463" s="203">
        <v>1531</v>
      </c>
      <c r="P463" s="203">
        <v>888</v>
      </c>
      <c r="Q463" s="203">
        <v>603</v>
      </c>
      <c r="R463" s="203">
        <v>2364</v>
      </c>
      <c r="S463" s="201" t="s">
        <v>18</v>
      </c>
      <c r="T463" s="211"/>
    </row>
    <row r="464" spans="1:20" ht="15" customHeight="1">
      <c r="A464" s="212"/>
      <c r="B464" s="213" t="s">
        <v>19</v>
      </c>
      <c r="C464" s="214">
        <f>SUM(D464:R464)</f>
        <v>168753</v>
      </c>
      <c r="D464" s="215">
        <v>48011</v>
      </c>
      <c r="E464" s="215">
        <v>38973</v>
      </c>
      <c r="F464" s="215">
        <v>24764</v>
      </c>
      <c r="G464" s="215">
        <v>17639</v>
      </c>
      <c r="H464" s="215">
        <v>13258</v>
      </c>
      <c r="I464" s="215">
        <v>7354</v>
      </c>
      <c r="J464" s="204"/>
      <c r="K464" s="204"/>
      <c r="L464" s="216">
        <v>2958</v>
      </c>
      <c r="M464" s="215">
        <v>3480</v>
      </c>
      <c r="N464" s="215">
        <v>6603</v>
      </c>
      <c r="O464" s="215">
        <v>1660</v>
      </c>
      <c r="P464" s="215">
        <v>914</v>
      </c>
      <c r="Q464" s="215">
        <v>602</v>
      </c>
      <c r="R464" s="215">
        <v>2537</v>
      </c>
      <c r="S464" s="213" t="s">
        <v>19</v>
      </c>
      <c r="T464" s="217"/>
    </row>
    <row r="465" spans="1:20" ht="15" customHeight="1">
      <c r="A465" s="210"/>
      <c r="B465" s="201"/>
      <c r="C465" s="202"/>
      <c r="D465" s="203"/>
      <c r="E465" s="203"/>
      <c r="F465" s="203"/>
      <c r="G465" s="203"/>
      <c r="H465" s="203"/>
      <c r="I465" s="203"/>
      <c r="J465" s="204"/>
      <c r="K465" s="204"/>
      <c r="L465" s="205"/>
      <c r="M465" s="203"/>
      <c r="N465" s="203"/>
      <c r="O465" s="203"/>
      <c r="P465" s="203"/>
      <c r="Q465" s="203"/>
      <c r="R465" s="203"/>
      <c r="S465" s="201"/>
      <c r="T465" s="235"/>
    </row>
    <row r="466" spans="1:20" ht="15" customHeight="1">
      <c r="A466" s="233"/>
      <c r="B466" s="201"/>
      <c r="C466" s="202"/>
      <c r="D466" s="207"/>
      <c r="E466" s="207"/>
      <c r="F466" s="207"/>
      <c r="G466" s="207"/>
      <c r="H466" s="207"/>
      <c r="I466" s="207"/>
      <c r="J466" s="208"/>
      <c r="K466" s="204"/>
      <c r="L466" s="209"/>
      <c r="M466" s="207"/>
      <c r="N466" s="207"/>
      <c r="O466" s="207"/>
      <c r="P466" s="207"/>
      <c r="Q466" s="207"/>
      <c r="R466" s="207"/>
      <c r="S466" s="201"/>
      <c r="T466" s="234"/>
    </row>
    <row r="467" spans="1:20" ht="15" customHeight="1">
      <c r="A467" s="210"/>
      <c r="B467" s="201"/>
      <c r="C467" s="202"/>
      <c r="D467" s="203"/>
      <c r="E467" s="203"/>
      <c r="F467" s="203"/>
      <c r="G467" s="203"/>
      <c r="H467" s="203"/>
      <c r="I467" s="203"/>
      <c r="J467" s="204"/>
      <c r="K467" s="204"/>
      <c r="L467" s="205"/>
      <c r="M467" s="203"/>
      <c r="N467" s="203"/>
      <c r="O467" s="203"/>
      <c r="P467" s="203"/>
      <c r="Q467" s="203"/>
      <c r="R467" s="203"/>
      <c r="S467" s="201"/>
      <c r="T467" s="211"/>
    </row>
    <row r="468" spans="1:20" ht="15" customHeight="1" thickBot="1">
      <c r="A468" s="220"/>
      <c r="B468" s="221"/>
      <c r="C468" s="222"/>
      <c r="D468" s="223"/>
      <c r="E468" s="223"/>
      <c r="F468" s="223"/>
      <c r="G468" s="223"/>
      <c r="H468" s="223"/>
      <c r="I468" s="223"/>
      <c r="J468" s="204"/>
      <c r="K468" s="204"/>
      <c r="L468" s="224"/>
      <c r="M468" s="223"/>
      <c r="N468" s="223"/>
      <c r="O468" s="223"/>
      <c r="P468" s="223"/>
      <c r="Q468" s="223"/>
      <c r="R468" s="223"/>
      <c r="S468" s="221"/>
      <c r="T468" s="225"/>
    </row>
    <row r="469" spans="1:20" ht="14.25" customHeight="1">
      <c r="A469" s="242"/>
      <c r="B469" s="242"/>
      <c r="C469" s="243"/>
      <c r="D469" s="242"/>
      <c r="E469" s="242"/>
      <c r="F469" s="242"/>
      <c r="G469" s="242"/>
      <c r="H469" s="242"/>
      <c r="I469" s="242"/>
      <c r="J469" s="242"/>
      <c r="K469" s="186"/>
      <c r="L469" s="242"/>
      <c r="M469" s="242"/>
      <c r="N469" s="242"/>
      <c r="O469" s="242"/>
      <c r="P469" s="242"/>
      <c r="Q469" s="242"/>
      <c r="R469" s="242"/>
      <c r="S469" s="242"/>
      <c r="T469" s="242"/>
    </row>
    <row r="470" spans="1:20" ht="14.25" customHeight="1">
      <c r="A470" s="242"/>
      <c r="B470" s="242"/>
      <c r="C470" s="243"/>
      <c r="D470" s="185"/>
      <c r="E470" s="244"/>
      <c r="F470" s="244"/>
      <c r="G470" s="244"/>
      <c r="H470" s="244"/>
      <c r="I470" s="244"/>
      <c r="J470" s="244"/>
      <c r="K470" s="245"/>
      <c r="L470" s="244"/>
      <c r="M470" s="244"/>
      <c r="N470" s="244"/>
      <c r="O470" s="244"/>
      <c r="P470" s="244"/>
      <c r="Q470" s="242"/>
      <c r="R470" s="242"/>
      <c r="S470" s="242"/>
      <c r="T470" s="242"/>
    </row>
    <row r="471" spans="1:20" ht="14.25" customHeight="1">
      <c r="K471" s="181"/>
    </row>
    <row r="472" spans="1:20" ht="14.25" customHeight="1">
      <c r="K472" s="181"/>
    </row>
    <row r="473" spans="1:20" ht="14.25" customHeight="1">
      <c r="K473" s="181"/>
    </row>
    <row r="474" spans="1:20" ht="14.25" customHeight="1">
      <c r="K474" s="181"/>
    </row>
    <row r="475" spans="1:20" ht="14.25" customHeight="1">
      <c r="K475" s="181"/>
    </row>
    <row r="476" spans="1:20" ht="14.25" customHeight="1">
      <c r="K476" s="181"/>
    </row>
    <row r="477" spans="1:20" ht="14.25" customHeight="1">
      <c r="K477" s="181"/>
    </row>
    <row r="478" spans="1:20" ht="14.25" customHeight="1">
      <c r="K478" s="181"/>
    </row>
    <row r="479" spans="1:20" ht="14.25" customHeight="1">
      <c r="K479" s="181"/>
    </row>
    <row r="480" spans="1:20" ht="14.25" customHeight="1">
      <c r="K480" s="181"/>
    </row>
    <row r="481" spans="11:11" ht="14.25" customHeight="1">
      <c r="K481" s="181"/>
    </row>
    <row r="482" spans="11:11" ht="14.25" customHeight="1">
      <c r="K482" s="181"/>
    </row>
    <row r="483" spans="11:11" ht="14.25" customHeight="1">
      <c r="K483" s="181"/>
    </row>
    <row r="484" spans="11:11" ht="14.25" customHeight="1">
      <c r="K484" s="181"/>
    </row>
    <row r="485" spans="11:11" ht="14.25" customHeight="1">
      <c r="K485" s="181"/>
    </row>
    <row r="486" spans="11:11" ht="14.25" customHeight="1">
      <c r="K486" s="181"/>
    </row>
    <row r="487" spans="11:11" ht="14.25" customHeight="1">
      <c r="K487" s="181"/>
    </row>
    <row r="488" spans="11:11" ht="14.25" customHeight="1">
      <c r="K488" s="181"/>
    </row>
    <row r="489" spans="11:11" ht="14.25" customHeight="1">
      <c r="K489" s="181"/>
    </row>
    <row r="490" spans="11:11" ht="14.25" customHeight="1">
      <c r="K490" s="181"/>
    </row>
    <row r="491" spans="11:11" ht="14.25" customHeight="1">
      <c r="K491" s="181"/>
    </row>
    <row r="492" spans="11:11" ht="14.25" customHeight="1">
      <c r="K492" s="181"/>
    </row>
    <row r="493" spans="11:11" ht="14.25" customHeight="1">
      <c r="K493" s="181"/>
    </row>
    <row r="494" spans="11:11" ht="14.25" customHeight="1">
      <c r="K494" s="181"/>
    </row>
    <row r="495" spans="11:11" ht="14.25" customHeight="1">
      <c r="K495" s="181"/>
    </row>
    <row r="496" spans="11:11" ht="14.25" customHeight="1">
      <c r="K496" s="181"/>
    </row>
    <row r="497" spans="11:11" ht="14.25" customHeight="1">
      <c r="K497" s="181"/>
    </row>
    <row r="498" spans="11:11" ht="14.25" customHeight="1">
      <c r="K498" s="181"/>
    </row>
    <row r="499" spans="11:11" ht="14.25" customHeight="1">
      <c r="K499" s="181"/>
    </row>
    <row r="500" spans="11:11" ht="14.25" customHeight="1">
      <c r="K500" s="181"/>
    </row>
    <row r="501" spans="11:11" ht="14.25" customHeight="1">
      <c r="K501" s="181"/>
    </row>
  </sheetData>
  <mergeCells count="108">
    <mergeCell ref="L419:L420"/>
    <mergeCell ref="M419:M420"/>
    <mergeCell ref="N419:N420"/>
    <mergeCell ref="O419:O420"/>
    <mergeCell ref="P419:P420"/>
    <mergeCell ref="Q419:Q420"/>
    <mergeCell ref="C419:C420"/>
    <mergeCell ref="D419:D420"/>
    <mergeCell ref="F419:F420"/>
    <mergeCell ref="G419:G420"/>
    <mergeCell ref="H419:H420"/>
    <mergeCell ref="I419:I420"/>
    <mergeCell ref="L367:L368"/>
    <mergeCell ref="M367:M368"/>
    <mergeCell ref="N367:N368"/>
    <mergeCell ref="O367:O368"/>
    <mergeCell ref="P367:P368"/>
    <mergeCell ref="Q367:Q368"/>
    <mergeCell ref="C367:C368"/>
    <mergeCell ref="D367:D368"/>
    <mergeCell ref="F367:F368"/>
    <mergeCell ref="G367:G368"/>
    <mergeCell ref="H367:H368"/>
    <mergeCell ref="I367:I368"/>
    <mergeCell ref="L315:L316"/>
    <mergeCell ref="M315:M316"/>
    <mergeCell ref="N315:N316"/>
    <mergeCell ref="O315:O316"/>
    <mergeCell ref="P315:P316"/>
    <mergeCell ref="Q315:Q316"/>
    <mergeCell ref="C315:C316"/>
    <mergeCell ref="D315:D316"/>
    <mergeCell ref="F315:F316"/>
    <mergeCell ref="G315:G316"/>
    <mergeCell ref="H315:H316"/>
    <mergeCell ref="I315:I316"/>
    <mergeCell ref="L263:L264"/>
    <mergeCell ref="M263:M264"/>
    <mergeCell ref="N263:N264"/>
    <mergeCell ref="O263:O264"/>
    <mergeCell ref="P263:P264"/>
    <mergeCell ref="Q263:Q264"/>
    <mergeCell ref="C263:C264"/>
    <mergeCell ref="D263:D264"/>
    <mergeCell ref="F263:F264"/>
    <mergeCell ref="G263:G264"/>
    <mergeCell ref="H263:H264"/>
    <mergeCell ref="I263:I264"/>
    <mergeCell ref="L211:L212"/>
    <mergeCell ref="M211:M212"/>
    <mergeCell ref="N211:N212"/>
    <mergeCell ref="O211:O212"/>
    <mergeCell ref="P211:P212"/>
    <mergeCell ref="Q211:Q212"/>
    <mergeCell ref="C211:C212"/>
    <mergeCell ref="D211:D212"/>
    <mergeCell ref="F211:F212"/>
    <mergeCell ref="G211:G212"/>
    <mergeCell ref="H211:H212"/>
    <mergeCell ref="I211:I212"/>
    <mergeCell ref="L159:L160"/>
    <mergeCell ref="M159:M160"/>
    <mergeCell ref="N159:N160"/>
    <mergeCell ref="O159:O160"/>
    <mergeCell ref="P159:P160"/>
    <mergeCell ref="Q159:Q160"/>
    <mergeCell ref="C159:C160"/>
    <mergeCell ref="D159:D160"/>
    <mergeCell ref="F159:F160"/>
    <mergeCell ref="G159:G160"/>
    <mergeCell ref="H159:H160"/>
    <mergeCell ref="I159:I160"/>
    <mergeCell ref="L107:L108"/>
    <mergeCell ref="M107:M108"/>
    <mergeCell ref="N107:N108"/>
    <mergeCell ref="O107:O108"/>
    <mergeCell ref="P107:P108"/>
    <mergeCell ref="Q107:Q108"/>
    <mergeCell ref="C107:C108"/>
    <mergeCell ref="D107:D108"/>
    <mergeCell ref="F107:F108"/>
    <mergeCell ref="G107:G108"/>
    <mergeCell ref="H107:H108"/>
    <mergeCell ref="I107:I108"/>
    <mergeCell ref="L55:L56"/>
    <mergeCell ref="M55:M56"/>
    <mergeCell ref="N55:N56"/>
    <mergeCell ref="O55:O56"/>
    <mergeCell ref="P55:P56"/>
    <mergeCell ref="Q55:Q56"/>
    <mergeCell ref="C55:C56"/>
    <mergeCell ref="D55:D56"/>
    <mergeCell ref="F55:F56"/>
    <mergeCell ref="G55:G56"/>
    <mergeCell ref="H55:H56"/>
    <mergeCell ref="I55:I56"/>
    <mergeCell ref="L3:L4"/>
    <mergeCell ref="M3:M4"/>
    <mergeCell ref="N3:N4"/>
    <mergeCell ref="O3:O4"/>
    <mergeCell ref="P3:P4"/>
    <mergeCell ref="Q3:Q4"/>
    <mergeCell ref="C3:C4"/>
    <mergeCell ref="D3:D4"/>
    <mergeCell ref="F3:F4"/>
    <mergeCell ref="G3:G4"/>
    <mergeCell ref="H3:H4"/>
    <mergeCell ref="I3:I4"/>
  </mergeCells>
  <phoneticPr fontId="2"/>
  <pageMargins left="0.70866141732283472" right="0.70866141732283472" top="0.78740157480314965" bottom="0.78740157480314965" header="0.51181102362204722" footer="0.51181102362204722"/>
  <pageSetup paperSize="9" firstPageNumber="124" pageOrder="overThenDown" orientation="portrait" useFirstPageNumber="1" verticalDpi="300" r:id="rId1"/>
  <headerFooter alignWithMargins="0">
    <oddFooter>&amp;C&amp;"ＭＳ 明朝,標準"－ &amp;P －</oddFooter>
  </headerFooter>
  <rowBreaks count="8" manualBreakCount="8">
    <brk id="52" max="16383" man="1"/>
    <brk id="104" max="16383" man="1"/>
    <brk id="156" max="16383" man="1"/>
    <brk id="208" max="16383" man="1"/>
    <brk id="260" max="16383" man="1"/>
    <brk id="312" max="16383" man="1"/>
    <brk id="364" max="16383" man="1"/>
    <brk id="416" max="16383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第5表</vt:lpstr>
      <vt:lpstr>第6表</vt:lpstr>
      <vt:lpstr>第7表　転入</vt:lpstr>
      <vt:lpstr>第7表　転出</vt:lpstr>
      <vt:lpstr>第8表</vt:lpstr>
      <vt:lpstr>付表1</vt:lpstr>
      <vt:lpstr>第6表!Print_Area</vt:lpstr>
      <vt:lpstr>第8表!Print_Area</vt:lpstr>
    </vt:vector>
  </TitlesOfParts>
  <Company>いわき市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いわき市役所</cp:lastModifiedBy>
  <dcterms:created xsi:type="dcterms:W3CDTF">2014-02-07T02:44:08Z</dcterms:created>
  <dcterms:modified xsi:type="dcterms:W3CDTF">2014-04-14T04:20:03Z</dcterms:modified>
</cp:coreProperties>
</file>